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75" yWindow="-75" windowWidth="20535" windowHeight="12480" firstSheet="11" activeTab="16"/>
  </bookViews>
  <sheets>
    <sheet name="BChl-a ether  Umetsu" sheetId="1" r:id="rId1"/>
    <sheet name="Chlorin-e6 TME dioxane" sheetId="6" r:id="rId2"/>
    <sheet name="Methylpheophorbide-a dioxane" sheetId="7" r:id="rId3"/>
    <sheet name="Pheo-a EtOH MeOH 1.7 K" sheetId="8" r:id="rId4"/>
    <sheet name="Pyromethylpheophorbide" sheetId="4" r:id="rId5"/>
    <sheet name="BChl-a pyridine" sheetId="9" r:id="rId6"/>
    <sheet name="Ni(II)-Chl-a ether" sheetId="10" r:id="rId7"/>
    <sheet name="Zn(II)-Chl-a ether" sheetId="11" r:id="rId8"/>
    <sheet name="Chl-a ether" sheetId="12" r:id="rId9"/>
    <sheet name="Chl-a dry ether 180 K" sheetId="13" r:id="rId10"/>
    <sheet name="ChlZ(D1) PS-II 1.7 K" sheetId="14" r:id="rId11"/>
    <sheet name="BChl-d ether" sheetId="15" r:id="rId12"/>
    <sheet name="BChl-c ether" sheetId="16" r:id="rId13"/>
    <sheet name="Chl-a pyridine" sheetId="17" r:id="rId14"/>
    <sheet name="Chl-d MeOH-EtOH 1.7 K" sheetId="18" r:id="rId15"/>
    <sheet name="BChl-d pyridine" sheetId="20" r:id="rId16"/>
    <sheet name="BChl-c pyridine" sheetId="19" r:id="rId17"/>
  </sheets>
  <calcPr calcId="145621"/>
</workbook>
</file>

<file path=xl/calcChain.xml><?xml version="1.0" encoding="utf-8"?>
<calcChain xmlns="http://schemas.openxmlformats.org/spreadsheetml/2006/main">
  <c r="N16" i="19" l="1"/>
  <c r="N16" i="20"/>
  <c r="N16" i="18"/>
  <c r="N16" i="17"/>
  <c r="N16" i="16"/>
  <c r="N16" i="15"/>
  <c r="N16" i="14"/>
  <c r="N16" i="13"/>
  <c r="N16" i="12"/>
  <c r="N16" i="11"/>
  <c r="N16" i="10"/>
  <c r="N16" i="9"/>
  <c r="N16" i="4"/>
  <c r="N16" i="8"/>
  <c r="N16" i="7"/>
  <c r="N16" i="6"/>
  <c r="N16" i="1"/>
  <c r="E20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C14" i="20"/>
  <c r="B14" i="20"/>
  <c r="C13" i="20"/>
  <c r="B13" i="20"/>
  <c r="C12" i="20"/>
  <c r="B12" i="20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C14" i="19"/>
  <c r="B14" i="19"/>
  <c r="C13" i="19"/>
  <c r="B13" i="19"/>
  <c r="C12" i="19"/>
  <c r="B12" i="19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C14" i="18"/>
  <c r="B14" i="18"/>
  <c r="C13" i="18"/>
  <c r="B13" i="18"/>
  <c r="C12" i="18"/>
  <c r="B12" i="18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C14" i="17"/>
  <c r="B14" i="17"/>
  <c r="C13" i="17"/>
  <c r="B13" i="17"/>
  <c r="C12" i="17"/>
  <c r="B12" i="17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C14" i="16"/>
  <c r="B14" i="16"/>
  <c r="C13" i="16"/>
  <c r="B13" i="16"/>
  <c r="F57" i="16" s="1"/>
  <c r="C12" i="16"/>
  <c r="B12" i="16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C14" i="15"/>
  <c r="B14" i="15"/>
  <c r="C13" i="15"/>
  <c r="B13" i="15"/>
  <c r="C12" i="15"/>
  <c r="B12" i="15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C14" i="14"/>
  <c r="B14" i="14"/>
  <c r="C13" i="14"/>
  <c r="B13" i="14"/>
  <c r="C12" i="14"/>
  <c r="B12" i="14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C14" i="13"/>
  <c r="B14" i="13"/>
  <c r="C13" i="13"/>
  <c r="B13" i="13"/>
  <c r="C12" i="13"/>
  <c r="B12" i="13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C14" i="12"/>
  <c r="B14" i="12"/>
  <c r="C13" i="12"/>
  <c r="B13" i="12"/>
  <c r="C12" i="12"/>
  <c r="B12" i="12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C14" i="11"/>
  <c r="B14" i="11"/>
  <c r="C13" i="11"/>
  <c r="B13" i="11"/>
  <c r="C12" i="11"/>
  <c r="B12" i="11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C14" i="10"/>
  <c r="B14" i="10"/>
  <c r="C13" i="10"/>
  <c r="B13" i="10"/>
  <c r="C12" i="10"/>
  <c r="B12" i="10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C14" i="9"/>
  <c r="B14" i="9"/>
  <c r="C13" i="9"/>
  <c r="B13" i="9"/>
  <c r="C12" i="9"/>
  <c r="B12" i="9"/>
  <c r="E227" i="8"/>
  <c r="E226" i="8"/>
  <c r="E225" i="8"/>
  <c r="E224" i="8"/>
  <c r="E223" i="8"/>
  <c r="E222" i="8"/>
  <c r="E221" i="8"/>
  <c r="E220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C14" i="8"/>
  <c r="B14" i="8"/>
  <c r="C13" i="8"/>
  <c r="B13" i="8"/>
  <c r="C12" i="8"/>
  <c r="B12" i="8"/>
  <c r="E21" i="7"/>
  <c r="E22" i="7"/>
  <c r="E23" i="7"/>
  <c r="E24" i="7"/>
  <c r="E25" i="7"/>
  <c r="E26" i="7"/>
  <c r="E27" i="7"/>
  <c r="E21" i="6"/>
  <c r="E22" i="6"/>
  <c r="E23" i="6"/>
  <c r="E24" i="6"/>
  <c r="E25" i="6"/>
  <c r="E26" i="6"/>
  <c r="E27" i="6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0" i="7"/>
  <c r="C14" i="7"/>
  <c r="B14" i="7"/>
  <c r="C13" i="7"/>
  <c r="B13" i="7"/>
  <c r="F22" i="7" s="1"/>
  <c r="G22" i="7" s="1"/>
  <c r="C12" i="7"/>
  <c r="B12" i="7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0" i="6"/>
  <c r="C14" i="6"/>
  <c r="B14" i="6"/>
  <c r="C13" i="6"/>
  <c r="B13" i="6"/>
  <c r="F21" i="6" s="1"/>
  <c r="G21" i="6" s="1"/>
  <c r="C12" i="6"/>
  <c r="B12" i="6"/>
  <c r="F26" i="6" l="1"/>
  <c r="G26" i="6" s="1"/>
  <c r="F24" i="6"/>
  <c r="G24" i="6" s="1"/>
  <c r="F22" i="6"/>
  <c r="G22" i="6" s="1"/>
  <c r="F27" i="7"/>
  <c r="G27" i="7" s="1"/>
  <c r="F25" i="7"/>
  <c r="G25" i="7" s="1"/>
  <c r="F23" i="7"/>
  <c r="G23" i="7" s="1"/>
  <c r="F21" i="7"/>
  <c r="G21" i="7" s="1"/>
  <c r="F179" i="8"/>
  <c r="G179" i="8" s="1"/>
  <c r="F27" i="6"/>
  <c r="G27" i="6" s="1"/>
  <c r="F25" i="6"/>
  <c r="G25" i="6" s="1"/>
  <c r="F23" i="6"/>
  <c r="G23" i="6" s="1"/>
  <c r="F26" i="7"/>
  <c r="G26" i="7" s="1"/>
  <c r="F24" i="7"/>
  <c r="G24" i="7" s="1"/>
  <c r="F20" i="8"/>
  <c r="G20" i="8" s="1"/>
  <c r="F219" i="8"/>
  <c r="G219" i="8" s="1"/>
  <c r="F218" i="8"/>
  <c r="G218" i="8" s="1"/>
  <c r="F217" i="8"/>
  <c r="G217" i="8" s="1"/>
  <c r="F216" i="8"/>
  <c r="G216" i="8" s="1"/>
  <c r="F215" i="8"/>
  <c r="G215" i="8" s="1"/>
  <c r="F214" i="8"/>
  <c r="G214" i="8" s="1"/>
  <c r="F213" i="8"/>
  <c r="G213" i="8" s="1"/>
  <c r="F212" i="8"/>
  <c r="G212" i="8" s="1"/>
  <c r="F211" i="8"/>
  <c r="G211" i="8" s="1"/>
  <c r="F210" i="8"/>
  <c r="G210" i="8" s="1"/>
  <c r="F209" i="8"/>
  <c r="G209" i="8" s="1"/>
  <c r="F208" i="8"/>
  <c r="G208" i="8" s="1"/>
  <c r="F207" i="8"/>
  <c r="G207" i="8" s="1"/>
  <c r="F206" i="8"/>
  <c r="G206" i="8" s="1"/>
  <c r="F205" i="8"/>
  <c r="G205" i="8" s="1"/>
  <c r="F204" i="8"/>
  <c r="G204" i="8" s="1"/>
  <c r="F203" i="8"/>
  <c r="G203" i="8" s="1"/>
  <c r="F202" i="8"/>
  <c r="G202" i="8" s="1"/>
  <c r="F201" i="8"/>
  <c r="G201" i="8" s="1"/>
  <c r="F200" i="8"/>
  <c r="G200" i="8" s="1"/>
  <c r="F199" i="8"/>
  <c r="G199" i="8" s="1"/>
  <c r="F198" i="8"/>
  <c r="G198" i="8" s="1"/>
  <c r="F197" i="8"/>
  <c r="G197" i="8" s="1"/>
  <c r="F196" i="8"/>
  <c r="G196" i="8" s="1"/>
  <c r="F195" i="8"/>
  <c r="G195" i="8" s="1"/>
  <c r="F194" i="8"/>
  <c r="G194" i="8" s="1"/>
  <c r="F193" i="8"/>
  <c r="G193" i="8" s="1"/>
  <c r="F192" i="8"/>
  <c r="G192" i="8" s="1"/>
  <c r="F191" i="8"/>
  <c r="G191" i="8" s="1"/>
  <c r="F190" i="8"/>
  <c r="G190" i="8" s="1"/>
  <c r="F189" i="8"/>
  <c r="G189" i="8" s="1"/>
  <c r="F188" i="8"/>
  <c r="G188" i="8" s="1"/>
  <c r="F187" i="8"/>
  <c r="G187" i="8" s="1"/>
  <c r="F186" i="8"/>
  <c r="G186" i="8" s="1"/>
  <c r="F185" i="8"/>
  <c r="G185" i="8" s="1"/>
  <c r="F184" i="8"/>
  <c r="G184" i="8" s="1"/>
  <c r="F183" i="8"/>
  <c r="G183" i="8" s="1"/>
  <c r="F182" i="8"/>
  <c r="G182" i="8" s="1"/>
  <c r="F181" i="8"/>
  <c r="G181" i="8" s="1"/>
  <c r="F180" i="8"/>
  <c r="G180" i="8" s="1"/>
  <c r="F139" i="20"/>
  <c r="F138" i="20"/>
  <c r="F137" i="20"/>
  <c r="F136" i="20"/>
  <c r="F135" i="20"/>
  <c r="F134" i="20"/>
  <c r="F133" i="20"/>
  <c r="F132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G26" i="20" s="1"/>
  <c r="F27" i="20"/>
  <c r="G27" i="20" s="1"/>
  <c r="F28" i="20"/>
  <c r="G28" i="20" s="1"/>
  <c r="F29" i="20"/>
  <c r="G29" i="20" s="1"/>
  <c r="F30" i="20"/>
  <c r="G30" i="20" s="1"/>
  <c r="F31" i="20"/>
  <c r="G31" i="20" s="1"/>
  <c r="F32" i="20"/>
  <c r="G32" i="20" s="1"/>
  <c r="F33" i="20"/>
  <c r="G33" i="20" s="1"/>
  <c r="F34" i="20"/>
  <c r="G34" i="20" s="1"/>
  <c r="F35" i="20"/>
  <c r="G35" i="20" s="1"/>
  <c r="F36" i="20"/>
  <c r="G36" i="20" s="1"/>
  <c r="F37" i="20"/>
  <c r="G37" i="20" s="1"/>
  <c r="F38" i="20"/>
  <c r="G38" i="20" s="1"/>
  <c r="F39" i="20"/>
  <c r="G39" i="20" s="1"/>
  <c r="F40" i="20"/>
  <c r="G40" i="20" s="1"/>
  <c r="F41" i="20"/>
  <c r="G41" i="20" s="1"/>
  <c r="F42" i="20"/>
  <c r="G42" i="20" s="1"/>
  <c r="F43" i="20"/>
  <c r="G43" i="20" s="1"/>
  <c r="F44" i="20"/>
  <c r="G44" i="20" s="1"/>
  <c r="F45" i="20"/>
  <c r="G45" i="20" s="1"/>
  <c r="F46" i="20"/>
  <c r="G46" i="20" s="1"/>
  <c r="F47" i="20"/>
  <c r="G47" i="20" s="1"/>
  <c r="F48" i="20"/>
  <c r="G48" i="20" s="1"/>
  <c r="F49" i="20"/>
  <c r="G49" i="20" s="1"/>
  <c r="F50" i="20"/>
  <c r="G50" i="20" s="1"/>
  <c r="F51" i="20"/>
  <c r="G51" i="20" s="1"/>
  <c r="F52" i="20"/>
  <c r="G52" i="20" s="1"/>
  <c r="F53" i="20"/>
  <c r="G53" i="20" s="1"/>
  <c r="F54" i="20"/>
  <c r="G54" i="20" s="1"/>
  <c r="F55" i="20"/>
  <c r="G55" i="20" s="1"/>
  <c r="F56" i="20"/>
  <c r="G56" i="20" s="1"/>
  <c r="F57" i="20"/>
  <c r="G57" i="20" s="1"/>
  <c r="F58" i="20"/>
  <c r="G58" i="20" s="1"/>
  <c r="F59" i="20"/>
  <c r="G59" i="20" s="1"/>
  <c r="F60" i="20"/>
  <c r="G60" i="20" s="1"/>
  <c r="F61" i="20"/>
  <c r="G61" i="20" s="1"/>
  <c r="F62" i="20"/>
  <c r="G62" i="20" s="1"/>
  <c r="F63" i="20"/>
  <c r="G63" i="20" s="1"/>
  <c r="F64" i="20"/>
  <c r="G64" i="20" s="1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G90" i="19" s="1"/>
  <c r="F89" i="19"/>
  <c r="F88" i="19"/>
  <c r="F87" i="19"/>
  <c r="F86" i="19"/>
  <c r="F85" i="19"/>
  <c r="F84" i="19"/>
  <c r="F83" i="19"/>
  <c r="F82" i="19"/>
  <c r="G82" i="19" s="1"/>
  <c r="F81" i="19"/>
  <c r="F80" i="19"/>
  <c r="F79" i="19"/>
  <c r="F78" i="19"/>
  <c r="F77" i="19"/>
  <c r="F76" i="19"/>
  <c r="F75" i="19"/>
  <c r="F74" i="19"/>
  <c r="G74" i="19" s="1"/>
  <c r="F73" i="19"/>
  <c r="F72" i="19"/>
  <c r="F71" i="19"/>
  <c r="F70" i="19"/>
  <c r="F69" i="19"/>
  <c r="G69" i="19" s="1"/>
  <c r="F68" i="19"/>
  <c r="F67" i="19"/>
  <c r="F66" i="19"/>
  <c r="G66" i="19" s="1"/>
  <c r="F65" i="19"/>
  <c r="F64" i="19"/>
  <c r="F63" i="19"/>
  <c r="F62" i="19"/>
  <c r="F61" i="19"/>
  <c r="G61" i="19" s="1"/>
  <c r="F60" i="19"/>
  <c r="F59" i="19"/>
  <c r="G59" i="19" s="1"/>
  <c r="F20" i="19"/>
  <c r="G20" i="19" s="1"/>
  <c r="F21" i="19"/>
  <c r="G21" i="19" s="1"/>
  <c r="F22" i="19"/>
  <c r="G22" i="19" s="1"/>
  <c r="F23" i="19"/>
  <c r="G23" i="19" s="1"/>
  <c r="F24" i="19"/>
  <c r="G24" i="19" s="1"/>
  <c r="F25" i="19"/>
  <c r="G25" i="19" s="1"/>
  <c r="F26" i="19"/>
  <c r="G26" i="19" s="1"/>
  <c r="F27" i="19"/>
  <c r="G27" i="19" s="1"/>
  <c r="F28" i="19"/>
  <c r="G28" i="19" s="1"/>
  <c r="F29" i="19"/>
  <c r="G29" i="19" s="1"/>
  <c r="F30" i="19"/>
  <c r="G30" i="19" s="1"/>
  <c r="F31" i="19"/>
  <c r="G31" i="19" s="1"/>
  <c r="F32" i="19"/>
  <c r="G32" i="19" s="1"/>
  <c r="F33" i="19"/>
  <c r="G33" i="19" s="1"/>
  <c r="F34" i="19"/>
  <c r="G34" i="19" s="1"/>
  <c r="F35" i="19"/>
  <c r="G35" i="19" s="1"/>
  <c r="F36" i="19"/>
  <c r="G36" i="19" s="1"/>
  <c r="F37" i="19"/>
  <c r="G37" i="19" s="1"/>
  <c r="F38" i="19"/>
  <c r="G38" i="19" s="1"/>
  <c r="F39" i="19"/>
  <c r="G39" i="19" s="1"/>
  <c r="F40" i="19"/>
  <c r="G40" i="19" s="1"/>
  <c r="F41" i="19"/>
  <c r="G41" i="19" s="1"/>
  <c r="F42" i="19"/>
  <c r="G42" i="19" s="1"/>
  <c r="F43" i="19"/>
  <c r="G43" i="19" s="1"/>
  <c r="F44" i="19"/>
  <c r="G44" i="19" s="1"/>
  <c r="F45" i="19"/>
  <c r="G45" i="19" s="1"/>
  <c r="F46" i="19"/>
  <c r="G46" i="19" s="1"/>
  <c r="F47" i="19"/>
  <c r="G47" i="19" s="1"/>
  <c r="F48" i="19"/>
  <c r="G48" i="19" s="1"/>
  <c r="F49" i="19"/>
  <c r="G49" i="19" s="1"/>
  <c r="F50" i="19"/>
  <c r="G50" i="19" s="1"/>
  <c r="F51" i="19"/>
  <c r="G51" i="19" s="1"/>
  <c r="F52" i="19"/>
  <c r="G52" i="19" s="1"/>
  <c r="F53" i="19"/>
  <c r="G53" i="19" s="1"/>
  <c r="F54" i="19"/>
  <c r="G54" i="19" s="1"/>
  <c r="F55" i="19"/>
  <c r="G55" i="19" s="1"/>
  <c r="F56" i="19"/>
  <c r="G56" i="19" s="1"/>
  <c r="F57" i="19"/>
  <c r="G57" i="19" s="1"/>
  <c r="F58" i="19"/>
  <c r="G58" i="19" s="1"/>
  <c r="G63" i="19"/>
  <c r="G65" i="19"/>
  <c r="G67" i="19"/>
  <c r="G71" i="19"/>
  <c r="G73" i="19"/>
  <c r="G75" i="19"/>
  <c r="G77" i="19"/>
  <c r="G79" i="19"/>
  <c r="G81" i="19"/>
  <c r="G83" i="19"/>
  <c r="G85" i="19"/>
  <c r="G87" i="19"/>
  <c r="G89" i="19"/>
  <c r="G91" i="19"/>
  <c r="G93" i="19"/>
  <c r="G95" i="19"/>
  <c r="G97" i="19"/>
  <c r="G99" i="19"/>
  <c r="G101" i="19"/>
  <c r="G103" i="19"/>
  <c r="G105" i="19"/>
  <c r="G107" i="19"/>
  <c r="G109" i="19"/>
  <c r="G111" i="19"/>
  <c r="G113" i="19"/>
  <c r="G115" i="19"/>
  <c r="G117" i="19"/>
  <c r="G119" i="19"/>
  <c r="G121" i="19"/>
  <c r="G123" i="19"/>
  <c r="G125" i="19"/>
  <c r="G60" i="19"/>
  <c r="G62" i="19"/>
  <c r="G64" i="19"/>
  <c r="G68" i="19"/>
  <c r="G70" i="19"/>
  <c r="G72" i="19"/>
  <c r="G76" i="19"/>
  <c r="G78" i="19"/>
  <c r="G80" i="19"/>
  <c r="G84" i="19"/>
  <c r="G86" i="19"/>
  <c r="G88" i="19"/>
  <c r="G92" i="19"/>
  <c r="G94" i="19"/>
  <c r="G96" i="19"/>
  <c r="G98" i="19"/>
  <c r="G100" i="19"/>
  <c r="G102" i="19"/>
  <c r="G104" i="19"/>
  <c r="G106" i="19"/>
  <c r="G108" i="19"/>
  <c r="G110" i="19"/>
  <c r="G112" i="19"/>
  <c r="G114" i="19"/>
  <c r="G116" i="19"/>
  <c r="G118" i="19"/>
  <c r="G120" i="19"/>
  <c r="G122" i="19"/>
  <c r="G124" i="19"/>
  <c r="F131" i="18"/>
  <c r="G131" i="18" s="1"/>
  <c r="F130" i="18"/>
  <c r="G130" i="18" s="1"/>
  <c r="F129" i="18"/>
  <c r="G129" i="18" s="1"/>
  <c r="F128" i="18"/>
  <c r="G128" i="18" s="1"/>
  <c r="F127" i="18"/>
  <c r="G127" i="18" s="1"/>
  <c r="F126" i="18"/>
  <c r="G126" i="18" s="1"/>
  <c r="F125" i="18"/>
  <c r="G125" i="18" s="1"/>
  <c r="F124" i="18"/>
  <c r="G124" i="18" s="1"/>
  <c r="F123" i="18"/>
  <c r="G123" i="18" s="1"/>
  <c r="F122" i="18"/>
  <c r="G122" i="18" s="1"/>
  <c r="F121" i="18"/>
  <c r="G121" i="18" s="1"/>
  <c r="F120" i="18"/>
  <c r="G120" i="18" s="1"/>
  <c r="F119" i="18"/>
  <c r="G119" i="18" s="1"/>
  <c r="F118" i="18"/>
  <c r="G118" i="18" s="1"/>
  <c r="F117" i="18"/>
  <c r="G117" i="18" s="1"/>
  <c r="F116" i="18"/>
  <c r="G116" i="18" s="1"/>
  <c r="F115" i="18"/>
  <c r="G115" i="18" s="1"/>
  <c r="F114" i="18"/>
  <c r="G114" i="18" s="1"/>
  <c r="F113" i="18"/>
  <c r="G113" i="18" s="1"/>
  <c r="F112" i="18"/>
  <c r="G112" i="18" s="1"/>
  <c r="F111" i="18"/>
  <c r="G111" i="18" s="1"/>
  <c r="F110" i="18"/>
  <c r="G110" i="18" s="1"/>
  <c r="F109" i="18"/>
  <c r="G109" i="18" s="1"/>
  <c r="F108" i="18"/>
  <c r="G108" i="18" s="1"/>
  <c r="F107" i="18"/>
  <c r="G107" i="18" s="1"/>
  <c r="F106" i="18"/>
  <c r="G106" i="18" s="1"/>
  <c r="F105" i="18"/>
  <c r="G105" i="18" s="1"/>
  <c r="F104" i="18"/>
  <c r="G104" i="18" s="1"/>
  <c r="F103" i="18"/>
  <c r="G103" i="18" s="1"/>
  <c r="F102" i="18"/>
  <c r="G102" i="18" s="1"/>
  <c r="F101" i="18"/>
  <c r="G101" i="18" s="1"/>
  <c r="F100" i="18"/>
  <c r="G100" i="18" s="1"/>
  <c r="F99" i="18"/>
  <c r="G99" i="18" s="1"/>
  <c r="F98" i="18"/>
  <c r="G98" i="18" s="1"/>
  <c r="F97" i="18"/>
  <c r="G97" i="18" s="1"/>
  <c r="F96" i="18"/>
  <c r="G96" i="18" s="1"/>
  <c r="F95" i="18"/>
  <c r="G95" i="18" s="1"/>
  <c r="F94" i="18"/>
  <c r="G94" i="18" s="1"/>
  <c r="F93" i="18"/>
  <c r="G93" i="18" s="1"/>
  <c r="F92" i="18"/>
  <c r="G92" i="18" s="1"/>
  <c r="F91" i="18"/>
  <c r="G91" i="18" s="1"/>
  <c r="F90" i="18"/>
  <c r="G90" i="18" s="1"/>
  <c r="F89" i="18"/>
  <c r="G89" i="18" s="1"/>
  <c r="F88" i="18"/>
  <c r="G88" i="18" s="1"/>
  <c r="F87" i="18"/>
  <c r="G87" i="18" s="1"/>
  <c r="F86" i="18"/>
  <c r="G86" i="18" s="1"/>
  <c r="F85" i="18"/>
  <c r="G85" i="18" s="1"/>
  <c r="F84" i="18"/>
  <c r="G84" i="18" s="1"/>
  <c r="F83" i="18"/>
  <c r="G83" i="18" s="1"/>
  <c r="F82" i="18"/>
  <c r="G82" i="18" s="1"/>
  <c r="F81" i="18"/>
  <c r="G81" i="18" s="1"/>
  <c r="F80" i="18"/>
  <c r="G80" i="18" s="1"/>
  <c r="F79" i="18"/>
  <c r="G79" i="18" s="1"/>
  <c r="F78" i="18"/>
  <c r="G78" i="18" s="1"/>
  <c r="F77" i="18"/>
  <c r="G77" i="18" s="1"/>
  <c r="F76" i="18"/>
  <c r="G76" i="18" s="1"/>
  <c r="F75" i="18"/>
  <c r="G75" i="18" s="1"/>
  <c r="F74" i="18"/>
  <c r="G74" i="18" s="1"/>
  <c r="F73" i="18"/>
  <c r="G73" i="18" s="1"/>
  <c r="F72" i="18"/>
  <c r="G72" i="18" s="1"/>
  <c r="F71" i="18"/>
  <c r="G71" i="18" s="1"/>
  <c r="F70" i="18"/>
  <c r="G70" i="18" s="1"/>
  <c r="F69" i="18"/>
  <c r="G69" i="18" s="1"/>
  <c r="F68" i="18"/>
  <c r="G68" i="18" s="1"/>
  <c r="F67" i="18"/>
  <c r="G67" i="18" s="1"/>
  <c r="F66" i="18"/>
  <c r="G66" i="18" s="1"/>
  <c r="F65" i="18"/>
  <c r="G65" i="18" s="1"/>
  <c r="F64" i="18"/>
  <c r="G64" i="18" s="1"/>
  <c r="F63" i="18"/>
  <c r="G63" i="18" s="1"/>
  <c r="F62" i="18"/>
  <c r="G62" i="18" s="1"/>
  <c r="F61" i="18"/>
  <c r="G61" i="18" s="1"/>
  <c r="F60" i="18"/>
  <c r="G60" i="18" s="1"/>
  <c r="F59" i="18"/>
  <c r="G59" i="18" s="1"/>
  <c r="F58" i="18"/>
  <c r="G58" i="18" s="1"/>
  <c r="F57" i="18"/>
  <c r="G57" i="18" s="1"/>
  <c r="F56" i="18"/>
  <c r="G56" i="18" s="1"/>
  <c r="F55" i="18"/>
  <c r="G55" i="18" s="1"/>
  <c r="F54" i="18"/>
  <c r="G54" i="18" s="1"/>
  <c r="F53" i="18"/>
  <c r="G53" i="18" s="1"/>
  <c r="F52" i="18"/>
  <c r="G52" i="18" s="1"/>
  <c r="F51" i="18"/>
  <c r="G51" i="18" s="1"/>
  <c r="F50" i="18"/>
  <c r="G50" i="18" s="1"/>
  <c r="F49" i="18"/>
  <c r="G49" i="18" s="1"/>
  <c r="F48" i="18"/>
  <c r="G48" i="18" s="1"/>
  <c r="F47" i="18"/>
  <c r="G47" i="18" s="1"/>
  <c r="F46" i="18"/>
  <c r="G46" i="18" s="1"/>
  <c r="F45" i="18"/>
  <c r="G45" i="18" s="1"/>
  <c r="F44" i="18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29" i="18"/>
  <c r="G29" i="18" s="1"/>
  <c r="F30" i="18"/>
  <c r="G30" i="18" s="1"/>
  <c r="F31" i="18"/>
  <c r="G31" i="18" s="1"/>
  <c r="F32" i="18"/>
  <c r="G32" i="18" s="1"/>
  <c r="F33" i="18"/>
  <c r="G33" i="18" s="1"/>
  <c r="F34" i="18"/>
  <c r="G34" i="18" s="1"/>
  <c r="F35" i="18"/>
  <c r="G35" i="18" s="1"/>
  <c r="F36" i="18"/>
  <c r="G36" i="18" s="1"/>
  <c r="F37" i="18"/>
  <c r="G37" i="18" s="1"/>
  <c r="F130" i="17"/>
  <c r="F129" i="17"/>
  <c r="F128" i="17"/>
  <c r="G128" i="17" s="1"/>
  <c r="F127" i="17"/>
  <c r="F126" i="17"/>
  <c r="F125" i="17"/>
  <c r="F124" i="17"/>
  <c r="G124" i="17" s="1"/>
  <c r="F123" i="17"/>
  <c r="F122" i="17"/>
  <c r="F121" i="17"/>
  <c r="F120" i="17"/>
  <c r="G120" i="17" s="1"/>
  <c r="F119" i="17"/>
  <c r="F118" i="17"/>
  <c r="F117" i="17"/>
  <c r="F116" i="17"/>
  <c r="G116" i="17" s="1"/>
  <c r="F115" i="17"/>
  <c r="F114" i="17"/>
  <c r="F113" i="17"/>
  <c r="F112" i="17"/>
  <c r="F111" i="17"/>
  <c r="F110" i="17"/>
  <c r="F109" i="17"/>
  <c r="F108" i="17"/>
  <c r="F107" i="17"/>
  <c r="G107" i="17" s="1"/>
  <c r="F106" i="17"/>
  <c r="F105" i="17"/>
  <c r="F104" i="17"/>
  <c r="F103" i="17"/>
  <c r="G103" i="17" s="1"/>
  <c r="F102" i="17"/>
  <c r="F101" i="17"/>
  <c r="F100" i="17"/>
  <c r="F99" i="17"/>
  <c r="G99" i="17" s="1"/>
  <c r="F98" i="17"/>
  <c r="F97" i="17"/>
  <c r="F96" i="17"/>
  <c r="F95" i="17"/>
  <c r="G95" i="17" s="1"/>
  <c r="F94" i="17"/>
  <c r="F93" i="17"/>
  <c r="F92" i="17"/>
  <c r="F91" i="17"/>
  <c r="G91" i="17" s="1"/>
  <c r="F90" i="17"/>
  <c r="F89" i="17"/>
  <c r="F88" i="17"/>
  <c r="F87" i="17"/>
  <c r="G87" i="17" s="1"/>
  <c r="F86" i="17"/>
  <c r="F85" i="17"/>
  <c r="F84" i="17"/>
  <c r="F83" i="17"/>
  <c r="F82" i="17"/>
  <c r="G82" i="17" s="1"/>
  <c r="F81" i="17"/>
  <c r="F80" i="17"/>
  <c r="G80" i="17" s="1"/>
  <c r="F79" i="17"/>
  <c r="F78" i="17"/>
  <c r="G78" i="17" s="1"/>
  <c r="F77" i="17"/>
  <c r="F76" i="17"/>
  <c r="G76" i="17" s="1"/>
  <c r="F75" i="17"/>
  <c r="F74" i="17"/>
  <c r="G74" i="17" s="1"/>
  <c r="F73" i="17"/>
  <c r="F72" i="17"/>
  <c r="G72" i="17" s="1"/>
  <c r="F71" i="17"/>
  <c r="G71" i="17" s="1"/>
  <c r="F70" i="17"/>
  <c r="G70" i="17" s="1"/>
  <c r="F69" i="17"/>
  <c r="F68" i="17"/>
  <c r="F67" i="17"/>
  <c r="F66" i="17"/>
  <c r="F65" i="17"/>
  <c r="F64" i="17"/>
  <c r="F63" i="17"/>
  <c r="F62" i="17"/>
  <c r="F61" i="17"/>
  <c r="F60" i="17"/>
  <c r="F59" i="17"/>
  <c r="F20" i="17"/>
  <c r="G20" i="17" s="1"/>
  <c r="F21" i="17"/>
  <c r="G21" i="17" s="1"/>
  <c r="F22" i="17"/>
  <c r="G22" i="17" s="1"/>
  <c r="F23" i="17"/>
  <c r="G23" i="17" s="1"/>
  <c r="F24" i="17"/>
  <c r="G24" i="17" s="1"/>
  <c r="F25" i="17"/>
  <c r="G25" i="17" s="1"/>
  <c r="F26" i="17"/>
  <c r="G26" i="17" s="1"/>
  <c r="F27" i="17"/>
  <c r="G27" i="17" s="1"/>
  <c r="F28" i="17"/>
  <c r="G28" i="17" s="1"/>
  <c r="F29" i="17"/>
  <c r="G29" i="17" s="1"/>
  <c r="F30" i="17"/>
  <c r="G30" i="17" s="1"/>
  <c r="F31" i="17"/>
  <c r="G31" i="17" s="1"/>
  <c r="F32" i="17"/>
  <c r="G32" i="17" s="1"/>
  <c r="F33" i="17"/>
  <c r="G33" i="17" s="1"/>
  <c r="F34" i="17"/>
  <c r="G34" i="17" s="1"/>
  <c r="F35" i="17"/>
  <c r="G35" i="17" s="1"/>
  <c r="F36" i="17"/>
  <c r="G36" i="17" s="1"/>
  <c r="F37" i="17"/>
  <c r="G37" i="17" s="1"/>
  <c r="F38" i="17"/>
  <c r="G38" i="17" s="1"/>
  <c r="F39" i="17"/>
  <c r="G39" i="17" s="1"/>
  <c r="F40" i="17"/>
  <c r="G40" i="17" s="1"/>
  <c r="F41" i="17"/>
  <c r="G41" i="17" s="1"/>
  <c r="F42" i="17"/>
  <c r="G42" i="17" s="1"/>
  <c r="F43" i="17"/>
  <c r="G43" i="17" s="1"/>
  <c r="F44" i="17"/>
  <c r="G44" i="17" s="1"/>
  <c r="F45" i="17"/>
  <c r="G45" i="17" s="1"/>
  <c r="F46" i="17"/>
  <c r="G46" i="17" s="1"/>
  <c r="F47" i="17"/>
  <c r="G47" i="17" s="1"/>
  <c r="F48" i="17"/>
  <c r="G48" i="17" s="1"/>
  <c r="F49" i="17"/>
  <c r="G49" i="17" s="1"/>
  <c r="F50" i="17"/>
  <c r="G50" i="17" s="1"/>
  <c r="F51" i="17"/>
  <c r="G51" i="17" s="1"/>
  <c r="F52" i="17"/>
  <c r="G52" i="17" s="1"/>
  <c r="F53" i="17"/>
  <c r="G53" i="17" s="1"/>
  <c r="F54" i="17"/>
  <c r="G54" i="17" s="1"/>
  <c r="F55" i="17"/>
  <c r="G55" i="17" s="1"/>
  <c r="F56" i="17"/>
  <c r="G56" i="17" s="1"/>
  <c r="F57" i="17"/>
  <c r="G57" i="17" s="1"/>
  <c r="F58" i="17"/>
  <c r="G58" i="17" s="1"/>
  <c r="G67" i="17"/>
  <c r="G69" i="17"/>
  <c r="G73" i="17"/>
  <c r="G75" i="17"/>
  <c r="G115" i="17"/>
  <c r="G117" i="17"/>
  <c r="G119" i="17"/>
  <c r="G121" i="17"/>
  <c r="G123" i="17"/>
  <c r="G125" i="17"/>
  <c r="G127" i="17"/>
  <c r="G129" i="17"/>
  <c r="G68" i="17"/>
  <c r="G84" i="17"/>
  <c r="G118" i="17"/>
  <c r="G122" i="17"/>
  <c r="G126" i="17"/>
  <c r="G130" i="17"/>
  <c r="G59" i="17"/>
  <c r="G60" i="17"/>
  <c r="G61" i="17"/>
  <c r="G62" i="17"/>
  <c r="G63" i="17"/>
  <c r="G64" i="17"/>
  <c r="G65" i="17"/>
  <c r="G66" i="17"/>
  <c r="G77" i="17"/>
  <c r="G79" i="17"/>
  <c r="G81" i="17"/>
  <c r="G83" i="17"/>
  <c r="G85" i="17"/>
  <c r="G86" i="17"/>
  <c r="G88" i="17"/>
  <c r="G89" i="17"/>
  <c r="G90" i="17"/>
  <c r="G92" i="17"/>
  <c r="G93" i="17"/>
  <c r="G94" i="17"/>
  <c r="G96" i="17"/>
  <c r="G97" i="17"/>
  <c r="G98" i="17"/>
  <c r="G100" i="17"/>
  <c r="G101" i="17"/>
  <c r="G102" i="17"/>
  <c r="G104" i="17"/>
  <c r="G105" i="17"/>
  <c r="G106" i="17"/>
  <c r="G108" i="17"/>
  <c r="G109" i="17"/>
  <c r="G110" i="17"/>
  <c r="G111" i="17"/>
  <c r="G112" i="17"/>
  <c r="G113" i="17"/>
  <c r="G114" i="17"/>
  <c r="F135" i="16"/>
  <c r="F134" i="16"/>
  <c r="F133" i="16"/>
  <c r="F132" i="16"/>
  <c r="F131" i="16"/>
  <c r="F130" i="16"/>
  <c r="F129" i="16"/>
  <c r="G129" i="16" s="1"/>
  <c r="F128" i="16"/>
  <c r="F127" i="16"/>
  <c r="G127" i="16" s="1"/>
  <c r="F126" i="16"/>
  <c r="F125" i="16"/>
  <c r="G125" i="16" s="1"/>
  <c r="F124" i="16"/>
  <c r="F123" i="16"/>
  <c r="G123" i="16" s="1"/>
  <c r="F122" i="16"/>
  <c r="F121" i="16"/>
  <c r="G121" i="16" s="1"/>
  <c r="F120" i="16"/>
  <c r="F119" i="16"/>
  <c r="G119" i="16" s="1"/>
  <c r="F118" i="16"/>
  <c r="F117" i="16"/>
  <c r="G117" i="16" s="1"/>
  <c r="F116" i="16"/>
  <c r="F115" i="16"/>
  <c r="G115" i="16" s="1"/>
  <c r="F114" i="16"/>
  <c r="F113" i="16"/>
  <c r="G113" i="16" s="1"/>
  <c r="F112" i="16"/>
  <c r="F111" i="16"/>
  <c r="G111" i="16" s="1"/>
  <c r="F110" i="16"/>
  <c r="F109" i="16"/>
  <c r="G109" i="16" s="1"/>
  <c r="F108" i="16"/>
  <c r="F107" i="16"/>
  <c r="G107" i="16" s="1"/>
  <c r="F106" i="16"/>
  <c r="F105" i="16"/>
  <c r="G105" i="16" s="1"/>
  <c r="F104" i="16"/>
  <c r="F103" i="16"/>
  <c r="G103" i="16" s="1"/>
  <c r="F102" i="16"/>
  <c r="F101" i="16"/>
  <c r="G101" i="16" s="1"/>
  <c r="F100" i="16"/>
  <c r="F99" i="16"/>
  <c r="G99" i="16" s="1"/>
  <c r="F98" i="16"/>
  <c r="F97" i="16"/>
  <c r="G97" i="16" s="1"/>
  <c r="F96" i="16"/>
  <c r="F95" i="16"/>
  <c r="G95" i="16" s="1"/>
  <c r="F94" i="16"/>
  <c r="F93" i="16"/>
  <c r="G93" i="16" s="1"/>
  <c r="F92" i="16"/>
  <c r="F91" i="16"/>
  <c r="G91" i="16" s="1"/>
  <c r="F90" i="16"/>
  <c r="F89" i="16"/>
  <c r="G89" i="16" s="1"/>
  <c r="F88" i="16"/>
  <c r="F87" i="16"/>
  <c r="G87" i="16" s="1"/>
  <c r="F86" i="16"/>
  <c r="F85" i="16"/>
  <c r="G85" i="16" s="1"/>
  <c r="F84" i="16"/>
  <c r="F83" i="16"/>
  <c r="G83" i="16" s="1"/>
  <c r="F82" i="16"/>
  <c r="F81" i="16"/>
  <c r="G81" i="16" s="1"/>
  <c r="F80" i="16"/>
  <c r="F79" i="16"/>
  <c r="G79" i="16" s="1"/>
  <c r="F78" i="16"/>
  <c r="F77" i="16"/>
  <c r="G77" i="16" s="1"/>
  <c r="F76" i="16"/>
  <c r="F75" i="16"/>
  <c r="G75" i="16" s="1"/>
  <c r="F74" i="16"/>
  <c r="F73" i="16"/>
  <c r="G73" i="16" s="1"/>
  <c r="F72" i="16"/>
  <c r="F71" i="16"/>
  <c r="G71" i="16" s="1"/>
  <c r="F70" i="16"/>
  <c r="F69" i="16"/>
  <c r="G69" i="16" s="1"/>
  <c r="F68" i="16"/>
  <c r="G68" i="16" s="1"/>
  <c r="F67" i="16"/>
  <c r="G67" i="16" s="1"/>
  <c r="F66" i="16"/>
  <c r="F65" i="16"/>
  <c r="G65" i="16" s="1"/>
  <c r="F64" i="16"/>
  <c r="F63" i="16"/>
  <c r="G63" i="16" s="1"/>
  <c r="F62" i="16"/>
  <c r="F61" i="16"/>
  <c r="G61" i="16" s="1"/>
  <c r="F60" i="16"/>
  <c r="G60" i="16" s="1"/>
  <c r="F59" i="16"/>
  <c r="G59" i="16" s="1"/>
  <c r="F20" i="16"/>
  <c r="G20" i="16" s="1"/>
  <c r="F21" i="16"/>
  <c r="G21" i="16" s="1"/>
  <c r="F22" i="16"/>
  <c r="G22" i="16" s="1"/>
  <c r="F23" i="16"/>
  <c r="G23" i="16" s="1"/>
  <c r="F24" i="16"/>
  <c r="G24" i="16" s="1"/>
  <c r="F25" i="16"/>
  <c r="G25" i="16" s="1"/>
  <c r="F26" i="16"/>
  <c r="G26" i="16" s="1"/>
  <c r="F27" i="16"/>
  <c r="G27" i="16" s="1"/>
  <c r="F28" i="16"/>
  <c r="G28" i="16" s="1"/>
  <c r="F29" i="16"/>
  <c r="G29" i="16" s="1"/>
  <c r="F30" i="16"/>
  <c r="G30" i="16" s="1"/>
  <c r="F31" i="16"/>
  <c r="G31" i="16" s="1"/>
  <c r="F32" i="16"/>
  <c r="G32" i="16" s="1"/>
  <c r="F33" i="16"/>
  <c r="G33" i="16" s="1"/>
  <c r="F34" i="16"/>
  <c r="G34" i="16" s="1"/>
  <c r="F35" i="16"/>
  <c r="G35" i="16" s="1"/>
  <c r="F36" i="16"/>
  <c r="G36" i="16" s="1"/>
  <c r="F37" i="16"/>
  <c r="G37" i="16" s="1"/>
  <c r="F38" i="16"/>
  <c r="G38" i="16" s="1"/>
  <c r="F39" i="16"/>
  <c r="G39" i="16" s="1"/>
  <c r="F40" i="16"/>
  <c r="G40" i="16" s="1"/>
  <c r="F41" i="16"/>
  <c r="G41" i="16" s="1"/>
  <c r="F42" i="16"/>
  <c r="G42" i="16" s="1"/>
  <c r="F43" i="16"/>
  <c r="G43" i="16" s="1"/>
  <c r="F44" i="16"/>
  <c r="G44" i="16" s="1"/>
  <c r="F45" i="16"/>
  <c r="G45" i="16" s="1"/>
  <c r="F46" i="16"/>
  <c r="G46" i="16" s="1"/>
  <c r="F47" i="16"/>
  <c r="G47" i="16" s="1"/>
  <c r="F48" i="16"/>
  <c r="G48" i="16" s="1"/>
  <c r="F49" i="16"/>
  <c r="G49" i="16" s="1"/>
  <c r="F50" i="16"/>
  <c r="G50" i="16" s="1"/>
  <c r="F51" i="16"/>
  <c r="G51" i="16" s="1"/>
  <c r="F52" i="16"/>
  <c r="G52" i="16" s="1"/>
  <c r="F53" i="16"/>
  <c r="G53" i="16" s="1"/>
  <c r="F54" i="16"/>
  <c r="G54" i="16" s="1"/>
  <c r="F55" i="16"/>
  <c r="G55" i="16" s="1"/>
  <c r="F56" i="16"/>
  <c r="G56" i="16" s="1"/>
  <c r="G57" i="16"/>
  <c r="F58" i="16"/>
  <c r="G58" i="16" s="1"/>
  <c r="G62" i="16"/>
  <c r="G64" i="16"/>
  <c r="G66" i="16"/>
  <c r="G70" i="16"/>
  <c r="G72" i="16"/>
  <c r="G74" i="16"/>
  <c r="G76" i="16"/>
  <c r="G78" i="16"/>
  <c r="G80" i="16"/>
  <c r="G82" i="16"/>
  <c r="G84" i="16"/>
  <c r="G86" i="16"/>
  <c r="G88" i="16"/>
  <c r="G90" i="16"/>
  <c r="G92" i="16"/>
  <c r="G94" i="16"/>
  <c r="G96" i="16"/>
  <c r="G98" i="16"/>
  <c r="G100" i="16"/>
  <c r="G102" i="16"/>
  <c r="G104" i="16"/>
  <c r="G106" i="16"/>
  <c r="G108" i="16"/>
  <c r="G110" i="16"/>
  <c r="G112" i="16"/>
  <c r="G114" i="16"/>
  <c r="G116" i="16"/>
  <c r="G118" i="16"/>
  <c r="G120" i="16"/>
  <c r="G122" i="16"/>
  <c r="G124" i="16"/>
  <c r="G126" i="16"/>
  <c r="G128" i="16"/>
  <c r="G130" i="16"/>
  <c r="G131" i="16"/>
  <c r="G132" i="16"/>
  <c r="G133" i="16"/>
  <c r="G134" i="16"/>
  <c r="G135" i="16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G162" i="15" s="1"/>
  <c r="F161" i="15"/>
  <c r="F160" i="15"/>
  <c r="F159" i="15"/>
  <c r="F158" i="15"/>
  <c r="G158" i="15" s="1"/>
  <c r="F157" i="15"/>
  <c r="F156" i="15"/>
  <c r="F155" i="15"/>
  <c r="F154" i="15"/>
  <c r="G154" i="15" s="1"/>
  <c r="F153" i="15"/>
  <c r="F152" i="15"/>
  <c r="F151" i="15"/>
  <c r="F150" i="15"/>
  <c r="G150" i="15" s="1"/>
  <c r="F149" i="15"/>
  <c r="F148" i="15"/>
  <c r="G148" i="15" s="1"/>
  <c r="F147" i="15"/>
  <c r="F146" i="15"/>
  <c r="F145" i="15"/>
  <c r="F144" i="15"/>
  <c r="G144" i="15" s="1"/>
  <c r="F143" i="15"/>
  <c r="F142" i="15"/>
  <c r="F141" i="15"/>
  <c r="F140" i="15"/>
  <c r="G140" i="15" s="1"/>
  <c r="F139" i="15"/>
  <c r="F138" i="15"/>
  <c r="F137" i="15"/>
  <c r="F136" i="15"/>
  <c r="G136" i="15" s="1"/>
  <c r="F135" i="15"/>
  <c r="F134" i="15"/>
  <c r="F133" i="15"/>
  <c r="F132" i="15"/>
  <c r="G132" i="15" s="1"/>
  <c r="F131" i="15"/>
  <c r="F130" i="15"/>
  <c r="F129" i="15"/>
  <c r="F128" i="15"/>
  <c r="G128" i="15" s="1"/>
  <c r="F127" i="15"/>
  <c r="F126" i="15"/>
  <c r="F125" i="15"/>
  <c r="F124" i="15"/>
  <c r="G124" i="15" s="1"/>
  <c r="F123" i="15"/>
  <c r="F122" i="15"/>
  <c r="F121" i="15"/>
  <c r="F120" i="15"/>
  <c r="G120" i="15" s="1"/>
  <c r="F119" i="15"/>
  <c r="F118" i="15"/>
  <c r="F117" i="15"/>
  <c r="F116" i="15"/>
  <c r="G116" i="15" s="1"/>
  <c r="F115" i="15"/>
  <c r="F114" i="15"/>
  <c r="F113" i="15"/>
  <c r="F112" i="15"/>
  <c r="G112" i="15" s="1"/>
  <c r="F111" i="15"/>
  <c r="F110" i="15"/>
  <c r="G110" i="15" s="1"/>
  <c r="F109" i="15"/>
  <c r="F108" i="15"/>
  <c r="F107" i="15"/>
  <c r="F106" i="15"/>
  <c r="G106" i="15" s="1"/>
  <c r="F105" i="15"/>
  <c r="F104" i="15"/>
  <c r="G104" i="15" s="1"/>
  <c r="F103" i="15"/>
  <c r="F102" i="15"/>
  <c r="G102" i="15" s="1"/>
  <c r="F101" i="15"/>
  <c r="F100" i="15"/>
  <c r="F99" i="15"/>
  <c r="F98" i="15"/>
  <c r="G98" i="15" s="1"/>
  <c r="F97" i="15"/>
  <c r="F96" i="15"/>
  <c r="G96" i="15" s="1"/>
  <c r="F95" i="15"/>
  <c r="F94" i="15"/>
  <c r="G94" i="15" s="1"/>
  <c r="F93" i="15"/>
  <c r="F92" i="15"/>
  <c r="F91" i="15"/>
  <c r="F90" i="15"/>
  <c r="G90" i="15" s="1"/>
  <c r="F89" i="15"/>
  <c r="F88" i="15"/>
  <c r="G88" i="15" s="1"/>
  <c r="F87" i="15"/>
  <c r="F86" i="15"/>
  <c r="G86" i="15" s="1"/>
  <c r="F85" i="15"/>
  <c r="F84" i="15"/>
  <c r="F83" i="15"/>
  <c r="F82" i="15"/>
  <c r="G82" i="15" s="1"/>
  <c r="F81" i="15"/>
  <c r="F80" i="15"/>
  <c r="G80" i="15" s="1"/>
  <c r="F79" i="15"/>
  <c r="F78" i="15"/>
  <c r="G78" i="15" s="1"/>
  <c r="F77" i="15"/>
  <c r="F76" i="15"/>
  <c r="F75" i="15"/>
  <c r="F74" i="15"/>
  <c r="G74" i="15" s="1"/>
  <c r="F73" i="15"/>
  <c r="F72" i="15"/>
  <c r="G72" i="15" s="1"/>
  <c r="F71" i="15"/>
  <c r="F70" i="15"/>
  <c r="G70" i="15" s="1"/>
  <c r="F69" i="15"/>
  <c r="G69" i="15" s="1"/>
  <c r="F68" i="15"/>
  <c r="G68" i="15" s="1"/>
  <c r="F67" i="15"/>
  <c r="G67" i="15" s="1"/>
  <c r="F66" i="15"/>
  <c r="G66" i="15" s="1"/>
  <c r="F20" i="15"/>
  <c r="G20" i="15" s="1"/>
  <c r="F21" i="15"/>
  <c r="G21" i="15" s="1"/>
  <c r="F22" i="15"/>
  <c r="G22" i="15" s="1"/>
  <c r="F23" i="15"/>
  <c r="G23" i="15" s="1"/>
  <c r="F24" i="15"/>
  <c r="G24" i="15" s="1"/>
  <c r="F25" i="15"/>
  <c r="G25" i="15" s="1"/>
  <c r="F26" i="15"/>
  <c r="G26" i="15" s="1"/>
  <c r="F27" i="15"/>
  <c r="G27" i="15" s="1"/>
  <c r="F28" i="15"/>
  <c r="G28" i="15" s="1"/>
  <c r="F29" i="15"/>
  <c r="G29" i="15" s="1"/>
  <c r="F30" i="15"/>
  <c r="G30" i="15" s="1"/>
  <c r="F31" i="15"/>
  <c r="G31" i="15" s="1"/>
  <c r="F32" i="15"/>
  <c r="G32" i="15" s="1"/>
  <c r="F33" i="15"/>
  <c r="G33" i="15" s="1"/>
  <c r="F34" i="15"/>
  <c r="G34" i="15" s="1"/>
  <c r="F35" i="15"/>
  <c r="G35" i="15" s="1"/>
  <c r="F36" i="15"/>
  <c r="G36" i="15" s="1"/>
  <c r="F37" i="15"/>
  <c r="G37" i="15" s="1"/>
  <c r="F38" i="15"/>
  <c r="G38" i="15" s="1"/>
  <c r="F39" i="15"/>
  <c r="G39" i="15" s="1"/>
  <c r="F40" i="15"/>
  <c r="G40" i="15" s="1"/>
  <c r="F41" i="15"/>
  <c r="G41" i="15" s="1"/>
  <c r="F42" i="15"/>
  <c r="G42" i="15" s="1"/>
  <c r="F43" i="15"/>
  <c r="G43" i="15" s="1"/>
  <c r="F44" i="15"/>
  <c r="G44" i="15" s="1"/>
  <c r="F45" i="15"/>
  <c r="G45" i="15" s="1"/>
  <c r="F46" i="15"/>
  <c r="G46" i="15" s="1"/>
  <c r="F47" i="15"/>
  <c r="G47" i="15" s="1"/>
  <c r="F48" i="15"/>
  <c r="G48" i="15" s="1"/>
  <c r="F49" i="15"/>
  <c r="G49" i="15" s="1"/>
  <c r="F50" i="15"/>
  <c r="G50" i="15" s="1"/>
  <c r="F51" i="15"/>
  <c r="G51" i="15" s="1"/>
  <c r="F52" i="15"/>
  <c r="G52" i="15" s="1"/>
  <c r="F53" i="15"/>
  <c r="G53" i="15" s="1"/>
  <c r="F54" i="15"/>
  <c r="G54" i="15" s="1"/>
  <c r="F55" i="15"/>
  <c r="G55" i="15" s="1"/>
  <c r="F56" i="15"/>
  <c r="G56" i="15" s="1"/>
  <c r="F57" i="15"/>
  <c r="G57" i="15" s="1"/>
  <c r="F58" i="15"/>
  <c r="G58" i="15" s="1"/>
  <c r="F59" i="15"/>
  <c r="G59" i="15" s="1"/>
  <c r="F60" i="15"/>
  <c r="G60" i="15" s="1"/>
  <c r="F61" i="15"/>
  <c r="G61" i="15" s="1"/>
  <c r="F62" i="15"/>
  <c r="G62" i="15" s="1"/>
  <c r="F63" i="15"/>
  <c r="G63" i="15" s="1"/>
  <c r="F64" i="15"/>
  <c r="G64" i="15" s="1"/>
  <c r="F65" i="15"/>
  <c r="G65" i="15" s="1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76" i="15"/>
  <c r="G84" i="15"/>
  <c r="G92" i="15"/>
  <c r="G100" i="15"/>
  <c r="G108" i="15"/>
  <c r="G114" i="15"/>
  <c r="G118" i="15"/>
  <c r="G122" i="15"/>
  <c r="G126" i="15"/>
  <c r="G130" i="15"/>
  <c r="G134" i="15"/>
  <c r="G138" i="15"/>
  <c r="G142" i="15"/>
  <c r="G146" i="15"/>
  <c r="G149" i="15"/>
  <c r="G151" i="15"/>
  <c r="G153" i="15"/>
  <c r="G155" i="15"/>
  <c r="G157" i="15"/>
  <c r="G159" i="15"/>
  <c r="G161" i="15"/>
  <c r="G163" i="15"/>
  <c r="G147" i="15"/>
  <c r="G152" i="15"/>
  <c r="G156" i="15"/>
  <c r="G160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F131" i="14"/>
  <c r="G131" i="14" s="1"/>
  <c r="F130" i="14"/>
  <c r="F129" i="14"/>
  <c r="G129" i="14" s="1"/>
  <c r="F128" i="14"/>
  <c r="F127" i="14"/>
  <c r="G127" i="14" s="1"/>
  <c r="F126" i="14"/>
  <c r="F125" i="14"/>
  <c r="G125" i="14" s="1"/>
  <c r="F124" i="14"/>
  <c r="F123" i="14"/>
  <c r="G123" i="14" s="1"/>
  <c r="F122" i="14"/>
  <c r="F121" i="14"/>
  <c r="G121" i="14" s="1"/>
  <c r="F120" i="14"/>
  <c r="F119" i="14"/>
  <c r="G119" i="14" s="1"/>
  <c r="F118" i="14"/>
  <c r="F117" i="14"/>
  <c r="G117" i="14" s="1"/>
  <c r="F116" i="14"/>
  <c r="F115" i="14"/>
  <c r="G115" i="14" s="1"/>
  <c r="F114" i="14"/>
  <c r="F113" i="14"/>
  <c r="G113" i="14" s="1"/>
  <c r="F112" i="14"/>
  <c r="F111" i="14"/>
  <c r="G111" i="14" s="1"/>
  <c r="F110" i="14"/>
  <c r="F109" i="14"/>
  <c r="G109" i="14" s="1"/>
  <c r="F108" i="14"/>
  <c r="F107" i="14"/>
  <c r="G107" i="14" s="1"/>
  <c r="F106" i="14"/>
  <c r="F105" i="14"/>
  <c r="G105" i="14" s="1"/>
  <c r="F104" i="14"/>
  <c r="F103" i="14"/>
  <c r="G103" i="14" s="1"/>
  <c r="F102" i="14"/>
  <c r="F101" i="14"/>
  <c r="G101" i="14" s="1"/>
  <c r="F100" i="14"/>
  <c r="G100" i="14" s="1"/>
  <c r="F99" i="14"/>
  <c r="G99" i="14" s="1"/>
  <c r="F98" i="14"/>
  <c r="F97" i="14"/>
  <c r="G97" i="14" s="1"/>
  <c r="F96" i="14"/>
  <c r="G96" i="14" s="1"/>
  <c r="F95" i="14"/>
  <c r="G95" i="14" s="1"/>
  <c r="F94" i="14"/>
  <c r="F93" i="14"/>
  <c r="G93" i="14" s="1"/>
  <c r="F92" i="14"/>
  <c r="G92" i="14" s="1"/>
  <c r="F91" i="14"/>
  <c r="G91" i="14" s="1"/>
  <c r="F90" i="14"/>
  <c r="G90" i="14" s="1"/>
  <c r="F89" i="14"/>
  <c r="G89" i="14" s="1"/>
  <c r="F88" i="14"/>
  <c r="G88" i="14" s="1"/>
  <c r="F87" i="14"/>
  <c r="G87" i="14" s="1"/>
  <c r="F86" i="14"/>
  <c r="F85" i="14"/>
  <c r="G85" i="14" s="1"/>
  <c r="F84" i="14"/>
  <c r="G84" i="14" s="1"/>
  <c r="F83" i="14"/>
  <c r="G83" i="14" s="1"/>
  <c r="F82" i="14"/>
  <c r="F81" i="14"/>
  <c r="G81" i="14" s="1"/>
  <c r="F80" i="14"/>
  <c r="G80" i="14" s="1"/>
  <c r="F79" i="14"/>
  <c r="G79" i="14" s="1"/>
  <c r="F78" i="14"/>
  <c r="G78" i="14" s="1"/>
  <c r="F77" i="14"/>
  <c r="G77" i="14" s="1"/>
  <c r="F76" i="14"/>
  <c r="G76" i="14" s="1"/>
  <c r="F75" i="14"/>
  <c r="G75" i="14" s="1"/>
  <c r="F74" i="14"/>
  <c r="G74" i="14" s="1"/>
  <c r="F73" i="14"/>
  <c r="G73" i="14" s="1"/>
  <c r="F72" i="14"/>
  <c r="G72" i="14" s="1"/>
  <c r="F71" i="14"/>
  <c r="G71" i="14" s="1"/>
  <c r="F70" i="14"/>
  <c r="F69" i="14"/>
  <c r="G69" i="14" s="1"/>
  <c r="F68" i="14"/>
  <c r="G68" i="14" s="1"/>
  <c r="F67" i="14"/>
  <c r="G67" i="14" s="1"/>
  <c r="F66" i="14"/>
  <c r="F65" i="14"/>
  <c r="G65" i="14" s="1"/>
  <c r="F64" i="14"/>
  <c r="G64" i="14" s="1"/>
  <c r="F63" i="14"/>
  <c r="G63" i="14" s="1"/>
  <c r="F62" i="14"/>
  <c r="G62" i="14" s="1"/>
  <c r="F61" i="14"/>
  <c r="G61" i="14" s="1"/>
  <c r="F60" i="14"/>
  <c r="G60" i="14" s="1"/>
  <c r="F59" i="14"/>
  <c r="G59" i="14" s="1"/>
  <c r="F20" i="14"/>
  <c r="G20" i="14" s="1"/>
  <c r="F21" i="14"/>
  <c r="G21" i="14" s="1"/>
  <c r="F22" i="14"/>
  <c r="G22" i="14" s="1"/>
  <c r="F23" i="14"/>
  <c r="G23" i="14" s="1"/>
  <c r="F24" i="14"/>
  <c r="G24" i="14" s="1"/>
  <c r="F25" i="14"/>
  <c r="G25" i="14" s="1"/>
  <c r="F26" i="14"/>
  <c r="G26" i="14" s="1"/>
  <c r="F27" i="14"/>
  <c r="G27" i="14" s="1"/>
  <c r="F28" i="14"/>
  <c r="G28" i="14" s="1"/>
  <c r="F29" i="14"/>
  <c r="G29" i="14" s="1"/>
  <c r="F30" i="14"/>
  <c r="G30" i="14" s="1"/>
  <c r="F31" i="14"/>
  <c r="G31" i="14" s="1"/>
  <c r="F32" i="14"/>
  <c r="G32" i="14" s="1"/>
  <c r="F33" i="14"/>
  <c r="G33" i="14" s="1"/>
  <c r="F34" i="14"/>
  <c r="G34" i="14" s="1"/>
  <c r="F35" i="14"/>
  <c r="G35" i="14" s="1"/>
  <c r="F36" i="14"/>
  <c r="G36" i="14" s="1"/>
  <c r="F37" i="14"/>
  <c r="G37" i="14" s="1"/>
  <c r="F38" i="14"/>
  <c r="G38" i="14" s="1"/>
  <c r="F39" i="14"/>
  <c r="G39" i="14" s="1"/>
  <c r="F40" i="14"/>
  <c r="G40" i="14" s="1"/>
  <c r="F41" i="14"/>
  <c r="G41" i="14" s="1"/>
  <c r="F42" i="14"/>
  <c r="G42" i="14" s="1"/>
  <c r="F43" i="14"/>
  <c r="G43" i="14" s="1"/>
  <c r="F44" i="14"/>
  <c r="G44" i="14" s="1"/>
  <c r="F45" i="14"/>
  <c r="G45" i="14" s="1"/>
  <c r="F46" i="14"/>
  <c r="G46" i="14" s="1"/>
  <c r="F47" i="14"/>
  <c r="G47" i="14" s="1"/>
  <c r="F48" i="14"/>
  <c r="G48" i="14" s="1"/>
  <c r="F49" i="14"/>
  <c r="G49" i="14" s="1"/>
  <c r="F50" i="14"/>
  <c r="G50" i="14" s="1"/>
  <c r="F51" i="14"/>
  <c r="G51" i="14" s="1"/>
  <c r="F52" i="14"/>
  <c r="G52" i="14" s="1"/>
  <c r="F53" i="14"/>
  <c r="G53" i="14" s="1"/>
  <c r="F54" i="14"/>
  <c r="G54" i="14" s="1"/>
  <c r="F55" i="14"/>
  <c r="G55" i="14" s="1"/>
  <c r="F56" i="14"/>
  <c r="G56" i="14" s="1"/>
  <c r="F57" i="14"/>
  <c r="G57" i="14" s="1"/>
  <c r="F58" i="14"/>
  <c r="G58" i="14" s="1"/>
  <c r="G66" i="14"/>
  <c r="G70" i="14"/>
  <c r="G82" i="14"/>
  <c r="G86" i="14"/>
  <c r="G94" i="14"/>
  <c r="G98" i="14"/>
  <c r="G102" i="14"/>
  <c r="G104" i="14"/>
  <c r="G106" i="14"/>
  <c r="G108" i="14"/>
  <c r="G110" i="14"/>
  <c r="G112" i="14"/>
  <c r="G114" i="14"/>
  <c r="G116" i="14"/>
  <c r="G118" i="14"/>
  <c r="G120" i="14"/>
  <c r="G122" i="14"/>
  <c r="G124" i="14"/>
  <c r="G126" i="14"/>
  <c r="G128" i="14"/>
  <c r="G130" i="14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G80" i="13" s="1"/>
  <c r="F79" i="13"/>
  <c r="F78" i="13"/>
  <c r="F77" i="13"/>
  <c r="F76" i="13"/>
  <c r="G76" i="13" s="1"/>
  <c r="F75" i="13"/>
  <c r="F74" i="13"/>
  <c r="F73" i="13"/>
  <c r="F72" i="13"/>
  <c r="G72" i="13" s="1"/>
  <c r="F71" i="13"/>
  <c r="F70" i="13"/>
  <c r="F69" i="13"/>
  <c r="F68" i="13"/>
  <c r="G68" i="13" s="1"/>
  <c r="F67" i="13"/>
  <c r="F66" i="13"/>
  <c r="G66" i="13" s="1"/>
  <c r="F147" i="13"/>
  <c r="F20" i="13"/>
  <c r="G20" i="13" s="1"/>
  <c r="F21" i="13"/>
  <c r="G21" i="13" s="1"/>
  <c r="F22" i="13"/>
  <c r="G22" i="13" s="1"/>
  <c r="F23" i="13"/>
  <c r="G23" i="13" s="1"/>
  <c r="F24" i="13"/>
  <c r="G24" i="13" s="1"/>
  <c r="F25" i="13"/>
  <c r="G25" i="13" s="1"/>
  <c r="F26" i="13"/>
  <c r="G26" i="13" s="1"/>
  <c r="F27" i="13"/>
  <c r="G27" i="13" s="1"/>
  <c r="F28" i="13"/>
  <c r="G28" i="13" s="1"/>
  <c r="F29" i="13"/>
  <c r="G29" i="13" s="1"/>
  <c r="F30" i="13"/>
  <c r="G30" i="13" s="1"/>
  <c r="F31" i="13"/>
  <c r="G31" i="13" s="1"/>
  <c r="F32" i="13"/>
  <c r="G32" i="13" s="1"/>
  <c r="F33" i="13"/>
  <c r="G33" i="13" s="1"/>
  <c r="F34" i="13"/>
  <c r="G34" i="13" s="1"/>
  <c r="F35" i="13"/>
  <c r="G35" i="13" s="1"/>
  <c r="F36" i="13"/>
  <c r="G36" i="13" s="1"/>
  <c r="F37" i="13"/>
  <c r="G37" i="13" s="1"/>
  <c r="F38" i="13"/>
  <c r="G38" i="13" s="1"/>
  <c r="F39" i="13"/>
  <c r="G39" i="13" s="1"/>
  <c r="F40" i="13"/>
  <c r="G40" i="13" s="1"/>
  <c r="F41" i="13"/>
  <c r="G41" i="13" s="1"/>
  <c r="F42" i="13"/>
  <c r="G42" i="13" s="1"/>
  <c r="F43" i="13"/>
  <c r="G43" i="13" s="1"/>
  <c r="F44" i="13"/>
  <c r="G44" i="13" s="1"/>
  <c r="F45" i="13"/>
  <c r="G45" i="13" s="1"/>
  <c r="F46" i="13"/>
  <c r="G46" i="13" s="1"/>
  <c r="F47" i="13"/>
  <c r="G47" i="13" s="1"/>
  <c r="F48" i="13"/>
  <c r="G48" i="13" s="1"/>
  <c r="F49" i="13"/>
  <c r="G49" i="13" s="1"/>
  <c r="F50" i="13"/>
  <c r="G50" i="13" s="1"/>
  <c r="F51" i="13"/>
  <c r="G51" i="13" s="1"/>
  <c r="F52" i="13"/>
  <c r="G52" i="13" s="1"/>
  <c r="F53" i="13"/>
  <c r="G53" i="13" s="1"/>
  <c r="F54" i="13"/>
  <c r="G54" i="13" s="1"/>
  <c r="F55" i="13"/>
  <c r="G55" i="13" s="1"/>
  <c r="F56" i="13"/>
  <c r="G56" i="13" s="1"/>
  <c r="F57" i="13"/>
  <c r="G57" i="13" s="1"/>
  <c r="F58" i="13"/>
  <c r="G58" i="13" s="1"/>
  <c r="F59" i="13"/>
  <c r="G59" i="13" s="1"/>
  <c r="F60" i="13"/>
  <c r="G60" i="13" s="1"/>
  <c r="F61" i="13"/>
  <c r="G61" i="13" s="1"/>
  <c r="F62" i="13"/>
  <c r="G62" i="13" s="1"/>
  <c r="F63" i="13"/>
  <c r="G63" i="13" s="1"/>
  <c r="F64" i="13"/>
  <c r="G64" i="13" s="1"/>
  <c r="F65" i="13"/>
  <c r="G65" i="13" s="1"/>
  <c r="G67" i="13"/>
  <c r="G69" i="13"/>
  <c r="G70" i="13"/>
  <c r="G71" i="13"/>
  <c r="G73" i="13"/>
  <c r="G74" i="13"/>
  <c r="G75" i="13"/>
  <c r="G77" i="13"/>
  <c r="G78" i="13"/>
  <c r="G79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8" i="13"/>
  <c r="G149" i="13"/>
  <c r="G151" i="13"/>
  <c r="G153" i="13"/>
  <c r="G155" i="13"/>
  <c r="G157" i="13"/>
  <c r="G159" i="13"/>
  <c r="G161" i="13"/>
  <c r="G163" i="13"/>
  <c r="G165" i="13"/>
  <c r="G167" i="13"/>
  <c r="G169" i="13"/>
  <c r="G171" i="13"/>
  <c r="G173" i="13"/>
  <c r="G147" i="13"/>
  <c r="G150" i="13"/>
  <c r="G152" i="13"/>
  <c r="G154" i="13"/>
  <c r="G156" i="13"/>
  <c r="G158" i="13"/>
  <c r="G160" i="13"/>
  <c r="G162" i="13"/>
  <c r="G164" i="13"/>
  <c r="G166" i="13"/>
  <c r="G168" i="13"/>
  <c r="G170" i="13"/>
  <c r="G172" i="13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G66" i="12" s="1"/>
  <c r="F65" i="12"/>
  <c r="F64" i="12"/>
  <c r="F63" i="12"/>
  <c r="F62" i="12"/>
  <c r="F61" i="12"/>
  <c r="F60" i="12"/>
  <c r="F59" i="12"/>
  <c r="F20" i="12"/>
  <c r="G20" i="12" s="1"/>
  <c r="F21" i="12"/>
  <c r="G21" i="12" s="1"/>
  <c r="F22" i="12"/>
  <c r="G22" i="12" s="1"/>
  <c r="F23" i="12"/>
  <c r="G23" i="12" s="1"/>
  <c r="F24" i="12"/>
  <c r="G24" i="12" s="1"/>
  <c r="F25" i="12"/>
  <c r="G25" i="12" s="1"/>
  <c r="F26" i="12"/>
  <c r="G26" i="12" s="1"/>
  <c r="F27" i="12"/>
  <c r="G27" i="12" s="1"/>
  <c r="F28" i="12"/>
  <c r="G28" i="12" s="1"/>
  <c r="F29" i="12"/>
  <c r="G29" i="12" s="1"/>
  <c r="F30" i="12"/>
  <c r="G30" i="12" s="1"/>
  <c r="F31" i="12"/>
  <c r="G31" i="12" s="1"/>
  <c r="F32" i="12"/>
  <c r="G32" i="12" s="1"/>
  <c r="F33" i="12"/>
  <c r="G33" i="12" s="1"/>
  <c r="F34" i="12"/>
  <c r="G34" i="12" s="1"/>
  <c r="F35" i="12"/>
  <c r="G35" i="12" s="1"/>
  <c r="F36" i="12"/>
  <c r="G36" i="12" s="1"/>
  <c r="F37" i="12"/>
  <c r="G37" i="12" s="1"/>
  <c r="F38" i="12"/>
  <c r="G38" i="12" s="1"/>
  <c r="F39" i="12"/>
  <c r="G39" i="12" s="1"/>
  <c r="F40" i="12"/>
  <c r="G40" i="12" s="1"/>
  <c r="F41" i="12"/>
  <c r="G41" i="12" s="1"/>
  <c r="F42" i="12"/>
  <c r="G42" i="12" s="1"/>
  <c r="F43" i="12"/>
  <c r="G43" i="12" s="1"/>
  <c r="F44" i="12"/>
  <c r="G44" i="12" s="1"/>
  <c r="F45" i="12"/>
  <c r="G45" i="12" s="1"/>
  <c r="F46" i="12"/>
  <c r="G46" i="12" s="1"/>
  <c r="F47" i="12"/>
  <c r="G47" i="12" s="1"/>
  <c r="F48" i="12"/>
  <c r="G48" i="12" s="1"/>
  <c r="F49" i="12"/>
  <c r="G49" i="12" s="1"/>
  <c r="F50" i="12"/>
  <c r="G50" i="12" s="1"/>
  <c r="F51" i="12"/>
  <c r="G51" i="12" s="1"/>
  <c r="F52" i="12"/>
  <c r="G52" i="12" s="1"/>
  <c r="F53" i="12"/>
  <c r="G53" i="12" s="1"/>
  <c r="F54" i="12"/>
  <c r="G54" i="12" s="1"/>
  <c r="F55" i="12"/>
  <c r="G55" i="12" s="1"/>
  <c r="F56" i="12"/>
  <c r="G56" i="12" s="1"/>
  <c r="F57" i="12"/>
  <c r="G57" i="12" s="1"/>
  <c r="F58" i="12"/>
  <c r="G58" i="12" s="1"/>
  <c r="G59" i="12"/>
  <c r="G61" i="12"/>
  <c r="G63" i="12"/>
  <c r="G65" i="12"/>
  <c r="G67" i="12"/>
  <c r="G69" i="12"/>
  <c r="G71" i="12"/>
  <c r="G73" i="12"/>
  <c r="G75" i="12"/>
  <c r="G77" i="12"/>
  <c r="G79" i="12"/>
  <c r="G81" i="12"/>
  <c r="G83" i="12"/>
  <c r="G85" i="12"/>
  <c r="G87" i="12"/>
  <c r="G89" i="12"/>
  <c r="G91" i="12"/>
  <c r="G93" i="12"/>
  <c r="G95" i="12"/>
  <c r="G97" i="12"/>
  <c r="G99" i="12"/>
  <c r="G101" i="12"/>
  <c r="G103" i="12"/>
  <c r="G105" i="12"/>
  <c r="G107" i="12"/>
  <c r="G109" i="12"/>
  <c r="G111" i="12"/>
  <c r="G113" i="12"/>
  <c r="G115" i="12"/>
  <c r="G117" i="12"/>
  <c r="G119" i="12"/>
  <c r="G121" i="12"/>
  <c r="G123" i="12"/>
  <c r="G125" i="12"/>
  <c r="G127" i="12"/>
  <c r="G129" i="12"/>
  <c r="G131" i="12"/>
  <c r="G133" i="12"/>
  <c r="G135" i="12"/>
  <c r="G137" i="12"/>
  <c r="G139" i="12"/>
  <c r="G60" i="12"/>
  <c r="G62" i="12"/>
  <c r="G64" i="12"/>
  <c r="G68" i="12"/>
  <c r="G70" i="12"/>
  <c r="G72" i="12"/>
  <c r="G74" i="12"/>
  <c r="G76" i="12"/>
  <c r="G78" i="12"/>
  <c r="G80" i="12"/>
  <c r="G82" i="12"/>
  <c r="G84" i="12"/>
  <c r="G86" i="12"/>
  <c r="G88" i="12"/>
  <c r="G90" i="12"/>
  <c r="G92" i="12"/>
  <c r="G94" i="12"/>
  <c r="G96" i="12"/>
  <c r="G98" i="12"/>
  <c r="G100" i="12"/>
  <c r="G102" i="12"/>
  <c r="G104" i="12"/>
  <c r="G106" i="12"/>
  <c r="G108" i="12"/>
  <c r="G110" i="12"/>
  <c r="G112" i="12"/>
  <c r="G114" i="12"/>
  <c r="G116" i="12"/>
  <c r="G118" i="12"/>
  <c r="G120" i="12"/>
  <c r="G122" i="12"/>
  <c r="G124" i="12"/>
  <c r="G126" i="12"/>
  <c r="G128" i="12"/>
  <c r="G130" i="12"/>
  <c r="G132" i="12"/>
  <c r="G134" i="12"/>
  <c r="G136" i="12"/>
  <c r="G138" i="12"/>
  <c r="G141" i="12"/>
  <c r="G143" i="12"/>
  <c r="G145" i="12"/>
  <c r="G147" i="12"/>
  <c r="G149" i="12"/>
  <c r="G151" i="12"/>
  <c r="G153" i="12"/>
  <c r="G155" i="12"/>
  <c r="G157" i="12"/>
  <c r="G159" i="12"/>
  <c r="G161" i="12"/>
  <c r="G163" i="12"/>
  <c r="G165" i="12"/>
  <c r="G167" i="12"/>
  <c r="G169" i="12"/>
  <c r="G171" i="12"/>
  <c r="G173" i="12"/>
  <c r="G175" i="12"/>
  <c r="G177" i="12"/>
  <c r="G140" i="12"/>
  <c r="G142" i="12"/>
  <c r="G144" i="12"/>
  <c r="G146" i="12"/>
  <c r="G148" i="12"/>
  <c r="G150" i="12"/>
  <c r="G152" i="12"/>
  <c r="G154" i="12"/>
  <c r="G156" i="12"/>
  <c r="G158" i="12"/>
  <c r="G160" i="12"/>
  <c r="G162" i="12"/>
  <c r="G164" i="12"/>
  <c r="G166" i="12"/>
  <c r="G168" i="12"/>
  <c r="G170" i="12"/>
  <c r="G172" i="12"/>
  <c r="G174" i="12"/>
  <c r="G176" i="12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G78" i="11" s="1"/>
  <c r="F77" i="11"/>
  <c r="F76" i="11"/>
  <c r="F75" i="11"/>
  <c r="F74" i="11"/>
  <c r="G74" i="11" s="1"/>
  <c r="F73" i="11"/>
  <c r="F72" i="11"/>
  <c r="F71" i="11"/>
  <c r="F70" i="11"/>
  <c r="G70" i="11" s="1"/>
  <c r="F69" i="11"/>
  <c r="G69" i="11" s="1"/>
  <c r="F68" i="11"/>
  <c r="F67" i="11"/>
  <c r="F66" i="11"/>
  <c r="G66" i="11" s="1"/>
  <c r="F65" i="11"/>
  <c r="G65" i="11" s="1"/>
  <c r="F64" i="11"/>
  <c r="F63" i="11"/>
  <c r="F62" i="11"/>
  <c r="G62" i="11" s="1"/>
  <c r="F61" i="11"/>
  <c r="G61" i="11" s="1"/>
  <c r="F60" i="11"/>
  <c r="F59" i="11"/>
  <c r="F20" i="11"/>
  <c r="G20" i="11" s="1"/>
  <c r="F21" i="11"/>
  <c r="G21" i="11" s="1"/>
  <c r="F22" i="11"/>
  <c r="G22" i="11" s="1"/>
  <c r="F23" i="11"/>
  <c r="G23" i="11" s="1"/>
  <c r="F24" i="11"/>
  <c r="G24" i="11" s="1"/>
  <c r="F25" i="11"/>
  <c r="G25" i="11" s="1"/>
  <c r="F26" i="11"/>
  <c r="G26" i="11" s="1"/>
  <c r="F27" i="11"/>
  <c r="G27" i="11" s="1"/>
  <c r="F28" i="11"/>
  <c r="G28" i="11" s="1"/>
  <c r="F29" i="11"/>
  <c r="G29" i="11" s="1"/>
  <c r="F30" i="11"/>
  <c r="G30" i="11" s="1"/>
  <c r="F31" i="11"/>
  <c r="G31" i="11" s="1"/>
  <c r="F32" i="11"/>
  <c r="G32" i="11" s="1"/>
  <c r="F33" i="11"/>
  <c r="G33" i="11" s="1"/>
  <c r="F34" i="11"/>
  <c r="G34" i="11" s="1"/>
  <c r="F35" i="11"/>
  <c r="G35" i="11" s="1"/>
  <c r="F36" i="11"/>
  <c r="G36" i="11" s="1"/>
  <c r="F37" i="11"/>
  <c r="G37" i="11" s="1"/>
  <c r="F38" i="11"/>
  <c r="G38" i="11" s="1"/>
  <c r="F39" i="11"/>
  <c r="G39" i="11" s="1"/>
  <c r="F40" i="11"/>
  <c r="G40" i="11" s="1"/>
  <c r="F41" i="11"/>
  <c r="G41" i="11" s="1"/>
  <c r="F42" i="11"/>
  <c r="G42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50" i="11"/>
  <c r="G50" i="11" s="1"/>
  <c r="F51" i="11"/>
  <c r="G51" i="11" s="1"/>
  <c r="F52" i="11"/>
  <c r="G52" i="11" s="1"/>
  <c r="F53" i="11"/>
  <c r="G53" i="11" s="1"/>
  <c r="F54" i="11"/>
  <c r="G54" i="11" s="1"/>
  <c r="F55" i="11"/>
  <c r="G55" i="11" s="1"/>
  <c r="F56" i="11"/>
  <c r="G56" i="11" s="1"/>
  <c r="F57" i="11"/>
  <c r="G57" i="11" s="1"/>
  <c r="F58" i="11"/>
  <c r="G58" i="11" s="1"/>
  <c r="G59" i="11"/>
  <c r="G63" i="11"/>
  <c r="G67" i="11"/>
  <c r="G71" i="11"/>
  <c r="G73" i="11"/>
  <c r="G75" i="11"/>
  <c r="G77" i="11"/>
  <c r="G79" i="11"/>
  <c r="G81" i="11"/>
  <c r="G83" i="11"/>
  <c r="G85" i="11"/>
  <c r="G87" i="11"/>
  <c r="G89" i="11"/>
  <c r="G91" i="11"/>
  <c r="G93" i="11"/>
  <c r="G95" i="11"/>
  <c r="G97" i="11"/>
  <c r="G99" i="11"/>
  <c r="G101" i="11"/>
  <c r="G103" i="11"/>
  <c r="G105" i="11"/>
  <c r="G107" i="11"/>
  <c r="G109" i="11"/>
  <c r="G111" i="11"/>
  <c r="G113" i="11"/>
  <c r="G115" i="11"/>
  <c r="G117" i="11"/>
  <c r="G119" i="11"/>
  <c r="G121" i="11"/>
  <c r="G123" i="11"/>
  <c r="G125" i="11"/>
  <c r="G127" i="11"/>
  <c r="G129" i="11"/>
  <c r="G131" i="11"/>
  <c r="G133" i="11"/>
  <c r="G135" i="11"/>
  <c r="G137" i="11"/>
  <c r="G139" i="11"/>
  <c r="G60" i="11"/>
  <c r="G64" i="11"/>
  <c r="G68" i="11"/>
  <c r="G72" i="11"/>
  <c r="G76" i="11"/>
  <c r="G80" i="11"/>
  <c r="G82" i="11"/>
  <c r="G84" i="11"/>
  <c r="G86" i="11"/>
  <c r="G88" i="11"/>
  <c r="G90" i="11"/>
  <c r="G92" i="11"/>
  <c r="G94" i="11"/>
  <c r="G96" i="11"/>
  <c r="G98" i="11"/>
  <c r="G100" i="11"/>
  <c r="G102" i="11"/>
  <c r="G104" i="11"/>
  <c r="G106" i="11"/>
  <c r="G108" i="11"/>
  <c r="G110" i="11"/>
  <c r="G112" i="11"/>
  <c r="G114" i="11"/>
  <c r="G116" i="11"/>
  <c r="G118" i="11"/>
  <c r="G120" i="11"/>
  <c r="G122" i="11"/>
  <c r="G124" i="11"/>
  <c r="G126" i="11"/>
  <c r="G128" i="11"/>
  <c r="G130" i="11"/>
  <c r="G132" i="11"/>
  <c r="G134" i="11"/>
  <c r="G136" i="11"/>
  <c r="G138" i="11"/>
  <c r="G141" i="11"/>
  <c r="G143" i="11"/>
  <c r="G145" i="11"/>
  <c r="G147" i="11"/>
  <c r="G149" i="11"/>
  <c r="G151" i="11"/>
  <c r="G153" i="11"/>
  <c r="G155" i="11"/>
  <c r="G157" i="11"/>
  <c r="G159" i="11"/>
  <c r="G161" i="11"/>
  <c r="G163" i="11"/>
  <c r="G165" i="11"/>
  <c r="G167" i="11"/>
  <c r="G169" i="11"/>
  <c r="G171" i="11"/>
  <c r="G173" i="11"/>
  <c r="G175" i="11"/>
  <c r="G177" i="11"/>
  <c r="G179" i="11"/>
  <c r="G181" i="11"/>
  <c r="G183" i="11"/>
  <c r="G185" i="11"/>
  <c r="G187" i="11"/>
  <c r="G140" i="11"/>
  <c r="G142" i="11"/>
  <c r="G144" i="11"/>
  <c r="G146" i="11"/>
  <c r="G148" i="11"/>
  <c r="G150" i="11"/>
  <c r="G152" i="11"/>
  <c r="G154" i="11"/>
  <c r="G156" i="11"/>
  <c r="G158" i="11"/>
  <c r="G160" i="11"/>
  <c r="G162" i="11"/>
  <c r="G164" i="11"/>
  <c r="G166" i="11"/>
  <c r="G168" i="11"/>
  <c r="G170" i="11"/>
  <c r="G172" i="11"/>
  <c r="G174" i="11"/>
  <c r="G176" i="11"/>
  <c r="G178" i="11"/>
  <c r="G180" i="11"/>
  <c r="G182" i="11"/>
  <c r="G184" i="11"/>
  <c r="G186" i="11"/>
  <c r="G189" i="11"/>
  <c r="G191" i="11"/>
  <c r="G188" i="11"/>
  <c r="G190" i="11"/>
  <c r="F229" i="10"/>
  <c r="F228" i="10"/>
  <c r="G228" i="10" s="1"/>
  <c r="F227" i="10"/>
  <c r="F226" i="10"/>
  <c r="F225" i="10"/>
  <c r="F224" i="10"/>
  <c r="G224" i="10" s="1"/>
  <c r="F223" i="10"/>
  <c r="F222" i="10"/>
  <c r="F221" i="10"/>
  <c r="F220" i="10"/>
  <c r="G220" i="10" s="1"/>
  <c r="F219" i="10"/>
  <c r="F218" i="10"/>
  <c r="F217" i="10"/>
  <c r="F216" i="10"/>
  <c r="G216" i="10" s="1"/>
  <c r="F215" i="10"/>
  <c r="F214" i="10"/>
  <c r="F213" i="10"/>
  <c r="F212" i="10"/>
  <c r="G212" i="10" s="1"/>
  <c r="F211" i="10"/>
  <c r="F210" i="10"/>
  <c r="F209" i="10"/>
  <c r="F208" i="10"/>
  <c r="G208" i="10" s="1"/>
  <c r="F207" i="10"/>
  <c r="F206" i="10"/>
  <c r="F205" i="10"/>
  <c r="F204" i="10"/>
  <c r="G204" i="10" s="1"/>
  <c r="F203" i="10"/>
  <c r="F202" i="10"/>
  <c r="F201" i="10"/>
  <c r="F200" i="10"/>
  <c r="G200" i="10" s="1"/>
  <c r="F199" i="10"/>
  <c r="F198" i="10"/>
  <c r="F197" i="10"/>
  <c r="F196" i="10"/>
  <c r="G196" i="10" s="1"/>
  <c r="F195" i="10"/>
  <c r="F194" i="10"/>
  <c r="F193" i="10"/>
  <c r="F192" i="10"/>
  <c r="G192" i="10" s="1"/>
  <c r="F191" i="10"/>
  <c r="F190" i="10"/>
  <c r="F189" i="10"/>
  <c r="F188" i="10"/>
  <c r="G188" i="10" s="1"/>
  <c r="F187" i="10"/>
  <c r="F186" i="10"/>
  <c r="G186" i="10" s="1"/>
  <c r="F185" i="10"/>
  <c r="F184" i="10"/>
  <c r="F183" i="10"/>
  <c r="F182" i="10"/>
  <c r="G182" i="10" s="1"/>
  <c r="F181" i="10"/>
  <c r="F180" i="10"/>
  <c r="F179" i="10"/>
  <c r="F178" i="10"/>
  <c r="G178" i="10" s="1"/>
  <c r="F177" i="10"/>
  <c r="F176" i="10"/>
  <c r="F175" i="10"/>
  <c r="F174" i="10"/>
  <c r="G174" i="10" s="1"/>
  <c r="F173" i="10"/>
  <c r="F172" i="10"/>
  <c r="F171" i="10"/>
  <c r="F170" i="10"/>
  <c r="G170" i="10" s="1"/>
  <c r="F169" i="10"/>
  <c r="F168" i="10"/>
  <c r="F167" i="10"/>
  <c r="F166" i="10"/>
  <c r="G166" i="10" s="1"/>
  <c r="F165" i="10"/>
  <c r="F164" i="10"/>
  <c r="F163" i="10"/>
  <c r="F162" i="10"/>
  <c r="G162" i="10" s="1"/>
  <c r="F161" i="10"/>
  <c r="F160" i="10"/>
  <c r="F159" i="10"/>
  <c r="F158" i="10"/>
  <c r="G158" i="10" s="1"/>
  <c r="F157" i="10"/>
  <c r="F156" i="10"/>
  <c r="F155" i="10"/>
  <c r="F154" i="10"/>
  <c r="G154" i="10" s="1"/>
  <c r="F153" i="10"/>
  <c r="F152" i="10"/>
  <c r="F151" i="10"/>
  <c r="F150" i="10"/>
  <c r="G150" i="10" s="1"/>
  <c r="F149" i="10"/>
  <c r="F148" i="10"/>
  <c r="F147" i="10"/>
  <c r="F146" i="10"/>
  <c r="G146" i="10" s="1"/>
  <c r="F145" i="10"/>
  <c r="F144" i="10"/>
  <c r="F143" i="10"/>
  <c r="F142" i="10"/>
  <c r="G142" i="10" s="1"/>
  <c r="F141" i="10"/>
  <c r="F140" i="10"/>
  <c r="F139" i="10"/>
  <c r="F138" i="10"/>
  <c r="G138" i="10" s="1"/>
  <c r="F137" i="10"/>
  <c r="F136" i="10"/>
  <c r="F135" i="10"/>
  <c r="F134" i="10"/>
  <c r="G134" i="10" s="1"/>
  <c r="F133" i="10"/>
  <c r="F132" i="10"/>
  <c r="F131" i="10"/>
  <c r="F130" i="10"/>
  <c r="G130" i="10" s="1"/>
  <c r="F129" i="10"/>
  <c r="F128" i="10"/>
  <c r="F127" i="10"/>
  <c r="F126" i="10"/>
  <c r="G126" i="10" s="1"/>
  <c r="F125" i="10"/>
  <c r="F124" i="10"/>
  <c r="F123" i="10"/>
  <c r="F122" i="10"/>
  <c r="G122" i="10" s="1"/>
  <c r="F121" i="10"/>
  <c r="F120" i="10"/>
  <c r="F119" i="10"/>
  <c r="F118" i="10"/>
  <c r="G118" i="10" s="1"/>
  <c r="F117" i="10"/>
  <c r="F116" i="10"/>
  <c r="F115" i="10"/>
  <c r="F114" i="10"/>
  <c r="G114" i="10" s="1"/>
  <c r="F113" i="10"/>
  <c r="F112" i="10"/>
  <c r="F111" i="10"/>
  <c r="F110" i="10"/>
  <c r="G110" i="10" s="1"/>
  <c r="F109" i="10"/>
  <c r="F108" i="10"/>
  <c r="F107" i="10"/>
  <c r="F106" i="10"/>
  <c r="G106" i="10" s="1"/>
  <c r="F105" i="10"/>
  <c r="F104" i="10"/>
  <c r="F103" i="10"/>
  <c r="F102" i="10"/>
  <c r="G102" i="10" s="1"/>
  <c r="F101" i="10"/>
  <c r="F100" i="10"/>
  <c r="F99" i="10"/>
  <c r="F98" i="10"/>
  <c r="G98" i="10" s="1"/>
  <c r="F97" i="10"/>
  <c r="F96" i="10"/>
  <c r="F95" i="10"/>
  <c r="F94" i="10"/>
  <c r="G94" i="10" s="1"/>
  <c r="F93" i="10"/>
  <c r="F92" i="10"/>
  <c r="F91" i="10"/>
  <c r="F90" i="10"/>
  <c r="G90" i="10" s="1"/>
  <c r="F89" i="10"/>
  <c r="F88" i="10"/>
  <c r="F87" i="10"/>
  <c r="F86" i="10"/>
  <c r="G86" i="10" s="1"/>
  <c r="F85" i="10"/>
  <c r="F84" i="10"/>
  <c r="F83" i="10"/>
  <c r="F82" i="10"/>
  <c r="G82" i="10" s="1"/>
  <c r="F81" i="10"/>
  <c r="F80" i="10"/>
  <c r="F79" i="10"/>
  <c r="F78" i="10"/>
  <c r="G78" i="10" s="1"/>
  <c r="F77" i="10"/>
  <c r="F76" i="10"/>
  <c r="F75" i="10"/>
  <c r="F74" i="10"/>
  <c r="G74" i="10" s="1"/>
  <c r="F73" i="10"/>
  <c r="F72" i="10"/>
  <c r="F71" i="10"/>
  <c r="F70" i="10"/>
  <c r="G70" i="10" s="1"/>
  <c r="F69" i="10"/>
  <c r="F68" i="10"/>
  <c r="F67" i="10"/>
  <c r="F66" i="10"/>
  <c r="G66" i="10" s="1"/>
  <c r="F65" i="10"/>
  <c r="F64" i="10"/>
  <c r="F63" i="10"/>
  <c r="G63" i="10" s="1"/>
  <c r="F62" i="10"/>
  <c r="G62" i="10" s="1"/>
  <c r="F61" i="10"/>
  <c r="F60" i="10"/>
  <c r="F59" i="10"/>
  <c r="F20" i="10"/>
  <c r="G20" i="10" s="1"/>
  <c r="F21" i="10"/>
  <c r="G21" i="10" s="1"/>
  <c r="F22" i="10"/>
  <c r="G22" i="10" s="1"/>
  <c r="F23" i="10"/>
  <c r="G23" i="10" s="1"/>
  <c r="F24" i="10"/>
  <c r="G24" i="10" s="1"/>
  <c r="F25" i="10"/>
  <c r="G25" i="10" s="1"/>
  <c r="F26" i="10"/>
  <c r="G26" i="10" s="1"/>
  <c r="F27" i="10"/>
  <c r="G27" i="10" s="1"/>
  <c r="F28" i="10"/>
  <c r="G28" i="10" s="1"/>
  <c r="F29" i="10"/>
  <c r="G29" i="10" s="1"/>
  <c r="F30" i="10"/>
  <c r="G30" i="10" s="1"/>
  <c r="F31" i="10"/>
  <c r="G31" i="10" s="1"/>
  <c r="F32" i="10"/>
  <c r="G32" i="10" s="1"/>
  <c r="F33" i="10"/>
  <c r="G33" i="10" s="1"/>
  <c r="F34" i="10"/>
  <c r="G34" i="10" s="1"/>
  <c r="F35" i="10"/>
  <c r="G35" i="10" s="1"/>
  <c r="F36" i="10"/>
  <c r="G36" i="10" s="1"/>
  <c r="F37" i="10"/>
  <c r="G37" i="10" s="1"/>
  <c r="F38" i="10"/>
  <c r="G38" i="10" s="1"/>
  <c r="F39" i="10"/>
  <c r="G39" i="10" s="1"/>
  <c r="F40" i="10"/>
  <c r="G40" i="10" s="1"/>
  <c r="F41" i="10"/>
  <c r="G41" i="10" s="1"/>
  <c r="F42" i="10"/>
  <c r="G42" i="10" s="1"/>
  <c r="F43" i="10"/>
  <c r="G43" i="10" s="1"/>
  <c r="F44" i="10"/>
  <c r="G44" i="10" s="1"/>
  <c r="F45" i="10"/>
  <c r="G45" i="10" s="1"/>
  <c r="F46" i="10"/>
  <c r="G46" i="10" s="1"/>
  <c r="F47" i="10"/>
  <c r="G47" i="10" s="1"/>
  <c r="F48" i="10"/>
  <c r="G48" i="10" s="1"/>
  <c r="F49" i="10"/>
  <c r="G49" i="10" s="1"/>
  <c r="F50" i="10"/>
  <c r="G50" i="10" s="1"/>
  <c r="F51" i="10"/>
  <c r="G51" i="10" s="1"/>
  <c r="F52" i="10"/>
  <c r="G52" i="10" s="1"/>
  <c r="F53" i="10"/>
  <c r="G53" i="10" s="1"/>
  <c r="F54" i="10"/>
  <c r="G54" i="10" s="1"/>
  <c r="F55" i="10"/>
  <c r="G55" i="10" s="1"/>
  <c r="F56" i="10"/>
  <c r="G56" i="10" s="1"/>
  <c r="F57" i="10"/>
  <c r="G57" i="10" s="1"/>
  <c r="F58" i="10"/>
  <c r="G58" i="10" s="1"/>
  <c r="G59" i="10"/>
  <c r="G61" i="10"/>
  <c r="G65" i="10"/>
  <c r="G67" i="10"/>
  <c r="G69" i="10"/>
  <c r="G71" i="10"/>
  <c r="G73" i="10"/>
  <c r="G75" i="10"/>
  <c r="G77" i="10"/>
  <c r="G79" i="10"/>
  <c r="G81" i="10"/>
  <c r="G83" i="10"/>
  <c r="G85" i="10"/>
  <c r="G87" i="10"/>
  <c r="G89" i="10"/>
  <c r="G91" i="10"/>
  <c r="G93" i="10"/>
  <c r="G95" i="10"/>
  <c r="G97" i="10"/>
  <c r="G99" i="10"/>
  <c r="G101" i="10"/>
  <c r="G103" i="10"/>
  <c r="G105" i="10"/>
  <c r="G107" i="10"/>
  <c r="G109" i="10"/>
  <c r="G111" i="10"/>
  <c r="G113" i="10"/>
  <c r="G115" i="10"/>
  <c r="G117" i="10"/>
  <c r="G119" i="10"/>
  <c r="G121" i="10"/>
  <c r="G123" i="10"/>
  <c r="G125" i="10"/>
  <c r="G127" i="10"/>
  <c r="G129" i="10"/>
  <c r="G131" i="10"/>
  <c r="G133" i="10"/>
  <c r="G135" i="10"/>
  <c r="G137" i="10"/>
  <c r="G139" i="10"/>
  <c r="G60" i="10"/>
  <c r="G64" i="10"/>
  <c r="G68" i="10"/>
  <c r="G72" i="10"/>
  <c r="G76" i="10"/>
  <c r="G80" i="10"/>
  <c r="G84" i="10"/>
  <c r="G88" i="10"/>
  <c r="G92" i="10"/>
  <c r="G96" i="10"/>
  <c r="G100" i="10"/>
  <c r="G104" i="10"/>
  <c r="G108" i="10"/>
  <c r="G112" i="10"/>
  <c r="G116" i="10"/>
  <c r="G120" i="10"/>
  <c r="G124" i="10"/>
  <c r="G128" i="10"/>
  <c r="G132" i="10"/>
  <c r="G136" i="10"/>
  <c r="G141" i="10"/>
  <c r="G143" i="10"/>
  <c r="G145" i="10"/>
  <c r="G147" i="10"/>
  <c r="G149" i="10"/>
  <c r="G151" i="10"/>
  <c r="G153" i="10"/>
  <c r="G155" i="10"/>
  <c r="G157" i="10"/>
  <c r="G159" i="10"/>
  <c r="G161" i="10"/>
  <c r="G163" i="10"/>
  <c r="G165" i="10"/>
  <c r="G167" i="10"/>
  <c r="G169" i="10"/>
  <c r="G171" i="10"/>
  <c r="G173" i="10"/>
  <c r="G175" i="10"/>
  <c r="G177" i="10"/>
  <c r="G179" i="10"/>
  <c r="G181" i="10"/>
  <c r="G183" i="10"/>
  <c r="G185" i="10"/>
  <c r="G187" i="10"/>
  <c r="G140" i="10"/>
  <c r="G144" i="10"/>
  <c r="G148" i="10"/>
  <c r="G152" i="10"/>
  <c r="G156" i="10"/>
  <c r="G160" i="10"/>
  <c r="G164" i="10"/>
  <c r="G168" i="10"/>
  <c r="G172" i="10"/>
  <c r="G176" i="10"/>
  <c r="G180" i="10"/>
  <c r="G184" i="10"/>
  <c r="G189" i="10"/>
  <c r="G191" i="10"/>
  <c r="G193" i="10"/>
  <c r="G195" i="10"/>
  <c r="G197" i="10"/>
  <c r="G199" i="10"/>
  <c r="G201" i="10"/>
  <c r="G203" i="10"/>
  <c r="G205" i="10"/>
  <c r="G207" i="10"/>
  <c r="G209" i="10"/>
  <c r="G211" i="10"/>
  <c r="G213" i="10"/>
  <c r="G215" i="10"/>
  <c r="G217" i="10"/>
  <c r="G219" i="10"/>
  <c r="G221" i="10"/>
  <c r="G223" i="10"/>
  <c r="G225" i="10"/>
  <c r="G227" i="10"/>
  <c r="G229" i="10"/>
  <c r="G190" i="10"/>
  <c r="G194" i="10"/>
  <c r="G198" i="10"/>
  <c r="G202" i="10"/>
  <c r="G206" i="10"/>
  <c r="G210" i="10"/>
  <c r="G214" i="10"/>
  <c r="G218" i="10"/>
  <c r="G222" i="10"/>
  <c r="G226" i="10"/>
  <c r="F224" i="9"/>
  <c r="F223" i="9"/>
  <c r="F222" i="9"/>
  <c r="F221" i="9"/>
  <c r="G221" i="9" s="1"/>
  <c r="F220" i="9"/>
  <c r="F219" i="9"/>
  <c r="F218" i="9"/>
  <c r="F217" i="9"/>
  <c r="G217" i="9" s="1"/>
  <c r="F216" i="9"/>
  <c r="F215" i="9"/>
  <c r="F214" i="9"/>
  <c r="F213" i="9"/>
  <c r="G213" i="9" s="1"/>
  <c r="F212" i="9"/>
  <c r="F211" i="9"/>
  <c r="F210" i="9"/>
  <c r="F209" i="9"/>
  <c r="G209" i="9" s="1"/>
  <c r="F208" i="9"/>
  <c r="F207" i="9"/>
  <c r="F206" i="9"/>
  <c r="F205" i="9"/>
  <c r="G205" i="9" s="1"/>
  <c r="F204" i="9"/>
  <c r="F203" i="9"/>
  <c r="F202" i="9"/>
  <c r="F201" i="9"/>
  <c r="G201" i="9" s="1"/>
  <c r="F200" i="9"/>
  <c r="F199" i="9"/>
  <c r="F198" i="9"/>
  <c r="F197" i="9"/>
  <c r="G197" i="9" s="1"/>
  <c r="F196" i="9"/>
  <c r="F195" i="9"/>
  <c r="F194" i="9"/>
  <c r="F193" i="9"/>
  <c r="G193" i="9" s="1"/>
  <c r="F192" i="9"/>
  <c r="F191" i="9"/>
  <c r="F190" i="9"/>
  <c r="F189" i="9"/>
  <c r="G189" i="9" s="1"/>
  <c r="F188" i="9"/>
  <c r="F187" i="9"/>
  <c r="F186" i="9"/>
  <c r="F185" i="9"/>
  <c r="G185" i="9" s="1"/>
  <c r="F184" i="9"/>
  <c r="F183" i="9"/>
  <c r="F182" i="9"/>
  <c r="F181" i="9"/>
  <c r="G181" i="9" s="1"/>
  <c r="F180" i="9"/>
  <c r="F179" i="9"/>
  <c r="F178" i="9"/>
  <c r="F177" i="9"/>
  <c r="G177" i="9" s="1"/>
  <c r="F176" i="9"/>
  <c r="F175" i="9"/>
  <c r="F174" i="9"/>
  <c r="F173" i="9"/>
  <c r="G173" i="9" s="1"/>
  <c r="F172" i="9"/>
  <c r="F171" i="9"/>
  <c r="F170" i="9"/>
  <c r="F169" i="9"/>
  <c r="G169" i="9" s="1"/>
  <c r="F168" i="9"/>
  <c r="F167" i="9"/>
  <c r="F166" i="9"/>
  <c r="F165" i="9"/>
  <c r="G165" i="9" s="1"/>
  <c r="F164" i="9"/>
  <c r="F163" i="9"/>
  <c r="F162" i="9"/>
  <c r="F161" i="9"/>
  <c r="G161" i="9" s="1"/>
  <c r="F160" i="9"/>
  <c r="F159" i="9"/>
  <c r="F158" i="9"/>
  <c r="F157" i="9"/>
  <c r="G157" i="9" s="1"/>
  <c r="F156" i="9"/>
  <c r="F155" i="9"/>
  <c r="F154" i="9"/>
  <c r="F153" i="9"/>
  <c r="G153" i="9" s="1"/>
  <c r="F152" i="9"/>
  <c r="F151" i="9"/>
  <c r="F150" i="9"/>
  <c r="F149" i="9"/>
  <c r="G149" i="9" s="1"/>
  <c r="F148" i="9"/>
  <c r="F147" i="9"/>
  <c r="F146" i="9"/>
  <c r="F145" i="9"/>
  <c r="G145" i="9" s="1"/>
  <c r="F144" i="9"/>
  <c r="F143" i="9"/>
  <c r="F142" i="9"/>
  <c r="F141" i="9"/>
  <c r="G141" i="9" s="1"/>
  <c r="F140" i="9"/>
  <c r="F139" i="9"/>
  <c r="F138" i="9"/>
  <c r="F137" i="9"/>
  <c r="G137" i="9" s="1"/>
  <c r="F136" i="9"/>
  <c r="F135" i="9"/>
  <c r="F134" i="9"/>
  <c r="F133" i="9"/>
  <c r="G133" i="9" s="1"/>
  <c r="F132" i="9"/>
  <c r="F131" i="9"/>
  <c r="F130" i="9"/>
  <c r="F129" i="9"/>
  <c r="G129" i="9" s="1"/>
  <c r="F128" i="9"/>
  <c r="F127" i="9"/>
  <c r="F126" i="9"/>
  <c r="F125" i="9"/>
  <c r="G125" i="9" s="1"/>
  <c r="F124" i="9"/>
  <c r="F123" i="9"/>
  <c r="F122" i="9"/>
  <c r="F121" i="9"/>
  <c r="G121" i="9" s="1"/>
  <c r="F120" i="9"/>
  <c r="F119" i="9"/>
  <c r="F118" i="9"/>
  <c r="F117" i="9"/>
  <c r="G117" i="9" s="1"/>
  <c r="F116" i="9"/>
  <c r="F115" i="9"/>
  <c r="F114" i="9"/>
  <c r="F113" i="9"/>
  <c r="G113" i="9" s="1"/>
  <c r="F112" i="9"/>
  <c r="F111" i="9"/>
  <c r="F110" i="9"/>
  <c r="F109" i="9"/>
  <c r="G109" i="9" s="1"/>
  <c r="F108" i="9"/>
  <c r="F107" i="9"/>
  <c r="F106" i="9"/>
  <c r="F105" i="9"/>
  <c r="G105" i="9" s="1"/>
  <c r="F104" i="9"/>
  <c r="F103" i="9"/>
  <c r="F102" i="9"/>
  <c r="F101" i="9"/>
  <c r="G101" i="9" s="1"/>
  <c r="F100" i="9"/>
  <c r="F99" i="9"/>
  <c r="F98" i="9"/>
  <c r="F97" i="9"/>
  <c r="G97" i="9" s="1"/>
  <c r="F96" i="9"/>
  <c r="F95" i="9"/>
  <c r="F94" i="9"/>
  <c r="F93" i="9"/>
  <c r="G93" i="9" s="1"/>
  <c r="F92" i="9"/>
  <c r="F91" i="9"/>
  <c r="F90" i="9"/>
  <c r="F89" i="9"/>
  <c r="G89" i="9" s="1"/>
  <c r="F88" i="9"/>
  <c r="F87" i="9"/>
  <c r="F86" i="9"/>
  <c r="F85" i="9"/>
  <c r="G85" i="9" s="1"/>
  <c r="F84" i="9"/>
  <c r="F83" i="9"/>
  <c r="F82" i="9"/>
  <c r="F81" i="9"/>
  <c r="G81" i="9" s="1"/>
  <c r="F80" i="9"/>
  <c r="F79" i="9"/>
  <c r="F78" i="9"/>
  <c r="F77" i="9"/>
  <c r="G77" i="9" s="1"/>
  <c r="F76" i="9"/>
  <c r="F75" i="9"/>
  <c r="F74" i="9"/>
  <c r="F73" i="9"/>
  <c r="G73" i="9" s="1"/>
  <c r="F72" i="9"/>
  <c r="F71" i="9"/>
  <c r="F70" i="9"/>
  <c r="F69" i="9"/>
  <c r="G69" i="9" s="1"/>
  <c r="F68" i="9"/>
  <c r="F67" i="9"/>
  <c r="F66" i="9"/>
  <c r="F65" i="9"/>
  <c r="G65" i="9" s="1"/>
  <c r="F64" i="9"/>
  <c r="F63" i="9"/>
  <c r="F62" i="9"/>
  <c r="F61" i="9"/>
  <c r="G61" i="9" s="1"/>
  <c r="F60" i="9"/>
  <c r="F59" i="9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7" i="9"/>
  <c r="G27" i="9" s="1"/>
  <c r="F28" i="9"/>
  <c r="G28" i="9" s="1"/>
  <c r="F29" i="9"/>
  <c r="G29" i="9" s="1"/>
  <c r="F30" i="9"/>
  <c r="G30" i="9" s="1"/>
  <c r="F31" i="9"/>
  <c r="G31" i="9" s="1"/>
  <c r="F32" i="9"/>
  <c r="G32" i="9" s="1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F54" i="9"/>
  <c r="G54" i="9" s="1"/>
  <c r="F55" i="9"/>
  <c r="G55" i="9" s="1"/>
  <c r="F56" i="9"/>
  <c r="G56" i="9" s="1"/>
  <c r="F57" i="9"/>
  <c r="G57" i="9" s="1"/>
  <c r="F58" i="9"/>
  <c r="G58" i="9" s="1"/>
  <c r="G59" i="9"/>
  <c r="G63" i="9"/>
  <c r="G67" i="9"/>
  <c r="G71" i="9"/>
  <c r="G75" i="9"/>
  <c r="G79" i="9"/>
  <c r="G83" i="9"/>
  <c r="G87" i="9"/>
  <c r="G91" i="9"/>
  <c r="G95" i="9"/>
  <c r="G99" i="9"/>
  <c r="G103" i="9"/>
  <c r="G107" i="9"/>
  <c r="G111" i="9"/>
  <c r="G115" i="9"/>
  <c r="G119" i="9"/>
  <c r="G123" i="9"/>
  <c r="G127" i="9"/>
  <c r="G131" i="9"/>
  <c r="G135" i="9"/>
  <c r="G139" i="9"/>
  <c r="G60" i="9"/>
  <c r="G62" i="9"/>
  <c r="G64" i="9"/>
  <c r="G66" i="9"/>
  <c r="G68" i="9"/>
  <c r="G70" i="9"/>
  <c r="G72" i="9"/>
  <c r="G74" i="9"/>
  <c r="G76" i="9"/>
  <c r="G78" i="9"/>
  <c r="G80" i="9"/>
  <c r="G82" i="9"/>
  <c r="G84" i="9"/>
  <c r="G86" i="9"/>
  <c r="G88" i="9"/>
  <c r="G90" i="9"/>
  <c r="G92" i="9"/>
  <c r="G94" i="9"/>
  <c r="G96" i="9"/>
  <c r="G98" i="9"/>
  <c r="G100" i="9"/>
  <c r="G102" i="9"/>
  <c r="G104" i="9"/>
  <c r="G106" i="9"/>
  <c r="G108" i="9"/>
  <c r="G110" i="9"/>
  <c r="G112" i="9"/>
  <c r="G114" i="9"/>
  <c r="G116" i="9"/>
  <c r="G118" i="9"/>
  <c r="G120" i="9"/>
  <c r="G122" i="9"/>
  <c r="G124" i="9"/>
  <c r="G126" i="9"/>
  <c r="G128" i="9"/>
  <c r="G130" i="9"/>
  <c r="G132" i="9"/>
  <c r="G134" i="9"/>
  <c r="G136" i="9"/>
  <c r="G138" i="9"/>
  <c r="G143" i="9"/>
  <c r="G147" i="9"/>
  <c r="G151" i="9"/>
  <c r="G155" i="9"/>
  <c r="G159" i="9"/>
  <c r="G163" i="9"/>
  <c r="G167" i="9"/>
  <c r="G171" i="9"/>
  <c r="G175" i="9"/>
  <c r="G179" i="9"/>
  <c r="G183" i="9"/>
  <c r="G187" i="9"/>
  <c r="G140" i="9"/>
  <c r="G142" i="9"/>
  <c r="G144" i="9"/>
  <c r="G146" i="9"/>
  <c r="G148" i="9"/>
  <c r="G150" i="9"/>
  <c r="G152" i="9"/>
  <c r="G154" i="9"/>
  <c r="G156" i="9"/>
  <c r="G158" i="9"/>
  <c r="G160" i="9"/>
  <c r="G162" i="9"/>
  <c r="G164" i="9"/>
  <c r="G166" i="9"/>
  <c r="G168" i="9"/>
  <c r="G170" i="9"/>
  <c r="G172" i="9"/>
  <c r="G174" i="9"/>
  <c r="G176" i="9"/>
  <c r="G178" i="9"/>
  <c r="G180" i="9"/>
  <c r="G182" i="9"/>
  <c r="G184" i="9"/>
  <c r="G186" i="9"/>
  <c r="G191" i="9"/>
  <c r="G195" i="9"/>
  <c r="G199" i="9"/>
  <c r="G203" i="9"/>
  <c r="G207" i="9"/>
  <c r="G211" i="9"/>
  <c r="G215" i="9"/>
  <c r="G219" i="9"/>
  <c r="G223" i="9"/>
  <c r="G188" i="9"/>
  <c r="G190" i="9"/>
  <c r="G192" i="9"/>
  <c r="G194" i="9"/>
  <c r="G196" i="9"/>
  <c r="G198" i="9"/>
  <c r="G200" i="9"/>
  <c r="G202" i="9"/>
  <c r="G204" i="9"/>
  <c r="G206" i="9"/>
  <c r="G208" i="9"/>
  <c r="G210" i="9"/>
  <c r="G212" i="9"/>
  <c r="G214" i="9"/>
  <c r="G216" i="9"/>
  <c r="G218" i="9"/>
  <c r="G220" i="9"/>
  <c r="G222" i="9"/>
  <c r="G224" i="9"/>
  <c r="F227" i="8"/>
  <c r="G227" i="8" s="1"/>
  <c r="F226" i="8"/>
  <c r="F225" i="8"/>
  <c r="G225" i="8" s="1"/>
  <c r="F224" i="8"/>
  <c r="F223" i="8"/>
  <c r="G223" i="8" s="1"/>
  <c r="F222" i="8"/>
  <c r="F221" i="8"/>
  <c r="F220" i="8"/>
  <c r="F178" i="8"/>
  <c r="G178" i="8" s="1"/>
  <c r="F177" i="8"/>
  <c r="F176" i="8"/>
  <c r="G176" i="8" s="1"/>
  <c r="F175" i="8"/>
  <c r="F174" i="8"/>
  <c r="G174" i="8" s="1"/>
  <c r="F173" i="8"/>
  <c r="F172" i="8"/>
  <c r="G172" i="8" s="1"/>
  <c r="F171" i="8"/>
  <c r="F170" i="8"/>
  <c r="G170" i="8" s="1"/>
  <c r="F169" i="8"/>
  <c r="F168" i="8"/>
  <c r="G168" i="8" s="1"/>
  <c r="F167" i="8"/>
  <c r="F166" i="8"/>
  <c r="G166" i="8" s="1"/>
  <c r="F165" i="8"/>
  <c r="F164" i="8"/>
  <c r="G164" i="8" s="1"/>
  <c r="F163" i="8"/>
  <c r="F162" i="8"/>
  <c r="G162" i="8" s="1"/>
  <c r="F161" i="8"/>
  <c r="F160" i="8"/>
  <c r="G160" i="8" s="1"/>
  <c r="F159" i="8"/>
  <c r="F158" i="8"/>
  <c r="G158" i="8" s="1"/>
  <c r="F157" i="8"/>
  <c r="G157" i="8" s="1"/>
  <c r="F156" i="8"/>
  <c r="G156" i="8" s="1"/>
  <c r="F155" i="8"/>
  <c r="G155" i="8" s="1"/>
  <c r="F154" i="8"/>
  <c r="G154" i="8" s="1"/>
  <c r="F153" i="8"/>
  <c r="G153" i="8" s="1"/>
  <c r="F152" i="8"/>
  <c r="G152" i="8" s="1"/>
  <c r="F151" i="8"/>
  <c r="G151" i="8" s="1"/>
  <c r="F150" i="8"/>
  <c r="G150" i="8" s="1"/>
  <c r="F149" i="8"/>
  <c r="G149" i="8" s="1"/>
  <c r="F148" i="8"/>
  <c r="G148" i="8" s="1"/>
  <c r="F147" i="8"/>
  <c r="G147" i="8" s="1"/>
  <c r="F146" i="8"/>
  <c r="G146" i="8" s="1"/>
  <c r="F145" i="8"/>
  <c r="G145" i="8" s="1"/>
  <c r="F144" i="8"/>
  <c r="G144" i="8" s="1"/>
  <c r="F143" i="8"/>
  <c r="F142" i="8"/>
  <c r="G142" i="8" s="1"/>
  <c r="F141" i="8"/>
  <c r="F140" i="8"/>
  <c r="G140" i="8" s="1"/>
  <c r="F139" i="8"/>
  <c r="F138" i="8"/>
  <c r="G138" i="8" s="1"/>
  <c r="F137" i="8"/>
  <c r="F136" i="8"/>
  <c r="F135" i="8"/>
  <c r="F134" i="8"/>
  <c r="G134" i="8" s="1"/>
  <c r="F133" i="8"/>
  <c r="F132" i="8"/>
  <c r="G132" i="8" s="1"/>
  <c r="F131" i="8"/>
  <c r="F130" i="8"/>
  <c r="G130" i="8" s="1"/>
  <c r="F129" i="8"/>
  <c r="F128" i="8"/>
  <c r="G128" i="8" s="1"/>
  <c r="F127" i="8"/>
  <c r="F126" i="8"/>
  <c r="G126" i="8" s="1"/>
  <c r="F125" i="8"/>
  <c r="F124" i="8"/>
  <c r="G124" i="8" s="1"/>
  <c r="F123" i="8"/>
  <c r="F122" i="8"/>
  <c r="G122" i="8" s="1"/>
  <c r="F121" i="8"/>
  <c r="F120" i="8"/>
  <c r="G120" i="8" s="1"/>
  <c r="F119" i="8"/>
  <c r="F118" i="8"/>
  <c r="G118" i="8" s="1"/>
  <c r="F117" i="8"/>
  <c r="F116" i="8"/>
  <c r="G116" i="8" s="1"/>
  <c r="F115" i="8"/>
  <c r="F114" i="8"/>
  <c r="G114" i="8" s="1"/>
  <c r="F113" i="8"/>
  <c r="F112" i="8"/>
  <c r="G112" i="8" s="1"/>
  <c r="F111" i="8"/>
  <c r="F109" i="8"/>
  <c r="G109" i="8" s="1"/>
  <c r="F107" i="8"/>
  <c r="F105" i="8"/>
  <c r="G105" i="8" s="1"/>
  <c r="F103" i="8"/>
  <c r="F101" i="8"/>
  <c r="G101" i="8" s="1"/>
  <c r="F100" i="8"/>
  <c r="F99" i="8"/>
  <c r="G99" i="8" s="1"/>
  <c r="F98" i="8"/>
  <c r="F97" i="8"/>
  <c r="G97" i="8" s="1"/>
  <c r="F96" i="8"/>
  <c r="F95" i="8"/>
  <c r="G95" i="8" s="1"/>
  <c r="F94" i="8"/>
  <c r="G94" i="8" s="1"/>
  <c r="F93" i="8"/>
  <c r="G93" i="8" s="1"/>
  <c r="F92" i="8"/>
  <c r="F91" i="8"/>
  <c r="G91" i="8" s="1"/>
  <c r="F90" i="8"/>
  <c r="G90" i="8" s="1"/>
  <c r="F89" i="8"/>
  <c r="G89" i="8" s="1"/>
  <c r="F88" i="8"/>
  <c r="F87" i="8"/>
  <c r="G87" i="8" s="1"/>
  <c r="F86" i="8"/>
  <c r="G86" i="8" s="1"/>
  <c r="F85" i="8"/>
  <c r="G85" i="8" s="1"/>
  <c r="F84" i="8"/>
  <c r="F83" i="8"/>
  <c r="G83" i="8" s="1"/>
  <c r="F82" i="8"/>
  <c r="G82" i="8" s="1"/>
  <c r="F81" i="8"/>
  <c r="G81" i="8" s="1"/>
  <c r="F80" i="8"/>
  <c r="F79" i="8"/>
  <c r="G79" i="8" s="1"/>
  <c r="F78" i="8"/>
  <c r="G78" i="8" s="1"/>
  <c r="F77" i="8"/>
  <c r="G77" i="8" s="1"/>
  <c r="F76" i="8"/>
  <c r="F75" i="8"/>
  <c r="G75" i="8" s="1"/>
  <c r="F74" i="8"/>
  <c r="G74" i="8" s="1"/>
  <c r="F73" i="8"/>
  <c r="G73" i="8" s="1"/>
  <c r="F72" i="8"/>
  <c r="F71" i="8"/>
  <c r="G71" i="8" s="1"/>
  <c r="F70" i="8"/>
  <c r="G70" i="8" s="1"/>
  <c r="F69" i="8"/>
  <c r="G69" i="8" s="1"/>
  <c r="F68" i="8"/>
  <c r="F67" i="8"/>
  <c r="G67" i="8" s="1"/>
  <c r="F66" i="8"/>
  <c r="G66" i="8" s="1"/>
  <c r="F65" i="8"/>
  <c r="G65" i="8" s="1"/>
  <c r="F64" i="8"/>
  <c r="F63" i="8"/>
  <c r="G63" i="8" s="1"/>
  <c r="F62" i="8"/>
  <c r="G62" i="8" s="1"/>
  <c r="F61" i="8"/>
  <c r="G61" i="8" s="1"/>
  <c r="F60" i="8"/>
  <c r="F59" i="8"/>
  <c r="G59" i="8" s="1"/>
  <c r="F58" i="8"/>
  <c r="G58" i="8" s="1"/>
  <c r="F57" i="8"/>
  <c r="G57" i="8" s="1"/>
  <c r="F56" i="8"/>
  <c r="F55" i="8"/>
  <c r="G55" i="8" s="1"/>
  <c r="F54" i="8"/>
  <c r="G54" i="8" s="1"/>
  <c r="F53" i="8"/>
  <c r="G53" i="8" s="1"/>
  <c r="F52" i="8"/>
  <c r="F51" i="8"/>
  <c r="G51" i="8" s="1"/>
  <c r="F50" i="8"/>
  <c r="G50" i="8" s="1"/>
  <c r="F49" i="8"/>
  <c r="G49" i="8" s="1"/>
  <c r="F48" i="8"/>
  <c r="F47" i="8"/>
  <c r="G47" i="8" s="1"/>
  <c r="F46" i="8"/>
  <c r="G46" i="8" s="1"/>
  <c r="F45" i="8"/>
  <c r="G45" i="8" s="1"/>
  <c r="F44" i="8"/>
  <c r="F43" i="8"/>
  <c r="G43" i="8" s="1"/>
  <c r="F42" i="8"/>
  <c r="F41" i="8"/>
  <c r="F40" i="8"/>
  <c r="F39" i="8"/>
  <c r="G39" i="8" s="1"/>
  <c r="F38" i="8"/>
  <c r="F37" i="8"/>
  <c r="F36" i="8"/>
  <c r="F35" i="8"/>
  <c r="G35" i="8" s="1"/>
  <c r="F34" i="8"/>
  <c r="F33" i="8"/>
  <c r="F32" i="8"/>
  <c r="F31" i="8"/>
  <c r="G31" i="8" s="1"/>
  <c r="F30" i="8"/>
  <c r="F29" i="8"/>
  <c r="F28" i="8"/>
  <c r="F27" i="8"/>
  <c r="G27" i="8" s="1"/>
  <c r="F26" i="8"/>
  <c r="F25" i="8"/>
  <c r="G25" i="8" s="1"/>
  <c r="F110" i="8"/>
  <c r="F108" i="8"/>
  <c r="G108" i="8" s="1"/>
  <c r="F106" i="8"/>
  <c r="F104" i="8"/>
  <c r="G104" i="8" s="1"/>
  <c r="F102" i="8"/>
  <c r="F21" i="8"/>
  <c r="G21" i="8" s="1"/>
  <c r="F22" i="8"/>
  <c r="G22" i="8" s="1"/>
  <c r="F23" i="8"/>
  <c r="G23" i="8" s="1"/>
  <c r="F24" i="8"/>
  <c r="G24" i="8" s="1"/>
  <c r="G42" i="8"/>
  <c r="G26" i="8"/>
  <c r="G28" i="8"/>
  <c r="G29" i="8"/>
  <c r="G30" i="8"/>
  <c r="G32" i="8"/>
  <c r="G33" i="8"/>
  <c r="G34" i="8"/>
  <c r="G36" i="8"/>
  <c r="G37" i="8"/>
  <c r="G38" i="8"/>
  <c r="G40" i="8"/>
  <c r="G41" i="8"/>
  <c r="G44" i="8"/>
  <c r="G48" i="8"/>
  <c r="G52" i="8"/>
  <c r="G56" i="8"/>
  <c r="G60" i="8"/>
  <c r="G64" i="8"/>
  <c r="G68" i="8"/>
  <c r="G72" i="8"/>
  <c r="G76" i="8"/>
  <c r="G80" i="8"/>
  <c r="G84" i="8"/>
  <c r="G88" i="8"/>
  <c r="G92" i="8"/>
  <c r="G96" i="8"/>
  <c r="G98" i="8"/>
  <c r="G100" i="8"/>
  <c r="G103" i="8"/>
  <c r="G107" i="8"/>
  <c r="G136" i="8"/>
  <c r="G102" i="8"/>
  <c r="G106" i="8"/>
  <c r="G110" i="8"/>
  <c r="G111" i="8"/>
  <c r="G113" i="8"/>
  <c r="G115" i="8"/>
  <c r="G117" i="8"/>
  <c r="G119" i="8"/>
  <c r="G121" i="8"/>
  <c r="G123" i="8"/>
  <c r="G125" i="8"/>
  <c r="G127" i="8"/>
  <c r="G129" i="8"/>
  <c r="G131" i="8"/>
  <c r="G133" i="8"/>
  <c r="G135" i="8"/>
  <c r="G137" i="8"/>
  <c r="G139" i="8"/>
  <c r="G141" i="8"/>
  <c r="G143" i="8"/>
  <c r="G221" i="8"/>
  <c r="G159" i="8"/>
  <c r="G161" i="8"/>
  <c r="G163" i="8"/>
  <c r="G165" i="8"/>
  <c r="G167" i="8"/>
  <c r="G169" i="8"/>
  <c r="G171" i="8"/>
  <c r="G173" i="8"/>
  <c r="G175" i="8"/>
  <c r="G177" i="8"/>
  <c r="G220" i="8"/>
  <c r="G222" i="8"/>
  <c r="G224" i="8"/>
  <c r="G226" i="8"/>
  <c r="F222" i="7"/>
  <c r="F221" i="7"/>
  <c r="G221" i="7" s="1"/>
  <c r="F220" i="7"/>
  <c r="F219" i="7"/>
  <c r="F218" i="7"/>
  <c r="F217" i="7"/>
  <c r="G217" i="7" s="1"/>
  <c r="F216" i="7"/>
  <c r="F215" i="7"/>
  <c r="F214" i="7"/>
  <c r="F213" i="7"/>
  <c r="G213" i="7" s="1"/>
  <c r="F212" i="7"/>
  <c r="F211" i="7"/>
  <c r="F210" i="7"/>
  <c r="F209" i="7"/>
  <c r="G209" i="7" s="1"/>
  <c r="F208" i="7"/>
  <c r="F207" i="7"/>
  <c r="F206" i="7"/>
  <c r="F205" i="7"/>
  <c r="G205" i="7" s="1"/>
  <c r="F204" i="7"/>
  <c r="F203" i="7"/>
  <c r="F202" i="7"/>
  <c r="F201" i="7"/>
  <c r="G201" i="7" s="1"/>
  <c r="F200" i="7"/>
  <c r="F199" i="7"/>
  <c r="F198" i="7"/>
  <c r="F197" i="7"/>
  <c r="G197" i="7" s="1"/>
  <c r="F196" i="7"/>
  <c r="F195" i="7"/>
  <c r="F194" i="7"/>
  <c r="F193" i="7"/>
  <c r="G193" i="7" s="1"/>
  <c r="F192" i="7"/>
  <c r="F191" i="7"/>
  <c r="F190" i="7"/>
  <c r="F189" i="7"/>
  <c r="G189" i="7" s="1"/>
  <c r="F188" i="7"/>
  <c r="F187" i="7"/>
  <c r="F186" i="7"/>
  <c r="F185" i="7"/>
  <c r="F184" i="7"/>
  <c r="F183" i="7"/>
  <c r="G183" i="7" s="1"/>
  <c r="F182" i="7"/>
  <c r="F181" i="7"/>
  <c r="F180" i="7"/>
  <c r="F179" i="7"/>
  <c r="G179" i="7" s="1"/>
  <c r="F178" i="7"/>
  <c r="F177" i="7"/>
  <c r="F176" i="7"/>
  <c r="F175" i="7"/>
  <c r="G175" i="7" s="1"/>
  <c r="F174" i="7"/>
  <c r="F173" i="7"/>
  <c r="F172" i="7"/>
  <c r="F171" i="7"/>
  <c r="G171" i="7" s="1"/>
  <c r="F170" i="7"/>
  <c r="F169" i="7"/>
  <c r="F168" i="7"/>
  <c r="F167" i="7"/>
  <c r="G167" i="7" s="1"/>
  <c r="F166" i="7"/>
  <c r="F165" i="7"/>
  <c r="F164" i="7"/>
  <c r="F163" i="7"/>
  <c r="G163" i="7" s="1"/>
  <c r="F162" i="7"/>
  <c r="F161" i="7"/>
  <c r="F160" i="7"/>
  <c r="F159" i="7"/>
  <c r="G159" i="7" s="1"/>
  <c r="F158" i="7"/>
  <c r="F157" i="7"/>
  <c r="F156" i="7"/>
  <c r="F155" i="7"/>
  <c r="G155" i="7" s="1"/>
  <c r="F154" i="7"/>
  <c r="F153" i="7"/>
  <c r="F152" i="7"/>
  <c r="F151" i="7"/>
  <c r="G151" i="7" s="1"/>
  <c r="F150" i="7"/>
  <c r="F149" i="7"/>
  <c r="F148" i="7"/>
  <c r="F147" i="7"/>
  <c r="G147" i="7" s="1"/>
  <c r="F146" i="7"/>
  <c r="F145" i="7"/>
  <c r="F144" i="7"/>
  <c r="F143" i="7"/>
  <c r="G143" i="7" s="1"/>
  <c r="F142" i="7"/>
  <c r="F141" i="7"/>
  <c r="F140" i="7"/>
  <c r="F139" i="7"/>
  <c r="G139" i="7" s="1"/>
  <c r="F138" i="7"/>
  <c r="F137" i="7"/>
  <c r="G137" i="7" s="1"/>
  <c r="F136" i="7"/>
  <c r="F135" i="7"/>
  <c r="G135" i="7" s="1"/>
  <c r="F134" i="7"/>
  <c r="F133" i="7"/>
  <c r="G133" i="7" s="1"/>
  <c r="F132" i="7"/>
  <c r="F131" i="7"/>
  <c r="G131" i="7" s="1"/>
  <c r="F130" i="7"/>
  <c r="F129" i="7"/>
  <c r="G129" i="7" s="1"/>
  <c r="F128" i="7"/>
  <c r="F127" i="7"/>
  <c r="G127" i="7" s="1"/>
  <c r="F126" i="7"/>
  <c r="F125" i="7"/>
  <c r="G125" i="7" s="1"/>
  <c r="F124" i="7"/>
  <c r="F123" i="7"/>
  <c r="G123" i="7" s="1"/>
  <c r="F122" i="7"/>
  <c r="F121" i="7"/>
  <c r="G121" i="7" s="1"/>
  <c r="F120" i="7"/>
  <c r="F119" i="7"/>
  <c r="G119" i="7" s="1"/>
  <c r="F118" i="7"/>
  <c r="F117" i="7"/>
  <c r="G117" i="7" s="1"/>
  <c r="F116" i="7"/>
  <c r="F115" i="7"/>
  <c r="G115" i="7" s="1"/>
  <c r="F114" i="7"/>
  <c r="F113" i="7"/>
  <c r="G113" i="7" s="1"/>
  <c r="F112" i="7"/>
  <c r="F111" i="7"/>
  <c r="G111" i="7" s="1"/>
  <c r="F110" i="7"/>
  <c r="F109" i="7"/>
  <c r="G109" i="7" s="1"/>
  <c r="F108" i="7"/>
  <c r="F107" i="7"/>
  <c r="G107" i="7" s="1"/>
  <c r="F106" i="7"/>
  <c r="F105" i="7"/>
  <c r="G105" i="7" s="1"/>
  <c r="F104" i="7"/>
  <c r="F103" i="7"/>
  <c r="G103" i="7" s="1"/>
  <c r="F102" i="7"/>
  <c r="F101" i="7"/>
  <c r="G101" i="7" s="1"/>
  <c r="F100" i="7"/>
  <c r="F99" i="7"/>
  <c r="G99" i="7" s="1"/>
  <c r="F98" i="7"/>
  <c r="F97" i="7"/>
  <c r="G97" i="7" s="1"/>
  <c r="F96" i="7"/>
  <c r="F95" i="7"/>
  <c r="G95" i="7" s="1"/>
  <c r="F94" i="7"/>
  <c r="F93" i="7"/>
  <c r="G93" i="7" s="1"/>
  <c r="F92" i="7"/>
  <c r="F91" i="7"/>
  <c r="G91" i="7" s="1"/>
  <c r="F90" i="7"/>
  <c r="F89" i="7"/>
  <c r="G89" i="7" s="1"/>
  <c r="F88" i="7"/>
  <c r="F87" i="7"/>
  <c r="G87" i="7" s="1"/>
  <c r="F86" i="7"/>
  <c r="F85" i="7"/>
  <c r="G85" i="7" s="1"/>
  <c r="F84" i="7"/>
  <c r="F83" i="7"/>
  <c r="G83" i="7" s="1"/>
  <c r="F82" i="7"/>
  <c r="F81" i="7"/>
  <c r="G81" i="7" s="1"/>
  <c r="F80" i="7"/>
  <c r="F79" i="7"/>
  <c r="G79" i="7" s="1"/>
  <c r="F78" i="7"/>
  <c r="F77" i="7"/>
  <c r="G77" i="7" s="1"/>
  <c r="F76" i="7"/>
  <c r="F75" i="7"/>
  <c r="G75" i="7" s="1"/>
  <c r="F74" i="7"/>
  <c r="F73" i="7"/>
  <c r="G73" i="7" s="1"/>
  <c r="F72" i="7"/>
  <c r="F71" i="7"/>
  <c r="G71" i="7" s="1"/>
  <c r="F70" i="7"/>
  <c r="F69" i="7"/>
  <c r="G69" i="7" s="1"/>
  <c r="F68" i="7"/>
  <c r="F67" i="7"/>
  <c r="G67" i="7" s="1"/>
  <c r="F66" i="7"/>
  <c r="F65" i="7"/>
  <c r="G65" i="7" s="1"/>
  <c r="F64" i="7"/>
  <c r="F63" i="7"/>
  <c r="G63" i="7" s="1"/>
  <c r="F62" i="7"/>
  <c r="F61" i="7"/>
  <c r="G61" i="7" s="1"/>
  <c r="F60" i="7"/>
  <c r="F59" i="7"/>
  <c r="G59" i="7" s="1"/>
  <c r="F20" i="7"/>
  <c r="G20" i="7" s="1"/>
  <c r="F28" i="7"/>
  <c r="G28" i="7" s="1"/>
  <c r="F29" i="7"/>
  <c r="G29" i="7" s="1"/>
  <c r="F30" i="7"/>
  <c r="G30" i="7" s="1"/>
  <c r="F31" i="7"/>
  <c r="G31" i="7" s="1"/>
  <c r="F32" i="7"/>
  <c r="G32" i="7" s="1"/>
  <c r="F33" i="7"/>
  <c r="G33" i="7" s="1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54" i="7"/>
  <c r="G54" i="7" s="1"/>
  <c r="F55" i="7"/>
  <c r="G55" i="7" s="1"/>
  <c r="F56" i="7"/>
  <c r="G56" i="7" s="1"/>
  <c r="F57" i="7"/>
  <c r="G57" i="7" s="1"/>
  <c r="F58" i="7"/>
  <c r="G58" i="7" s="1"/>
  <c r="G60" i="7"/>
  <c r="G62" i="7"/>
  <c r="G64" i="7"/>
  <c r="G66" i="7"/>
  <c r="G68" i="7"/>
  <c r="G70" i="7"/>
  <c r="G72" i="7"/>
  <c r="G74" i="7"/>
  <c r="G76" i="7"/>
  <c r="G78" i="7"/>
  <c r="G80" i="7"/>
  <c r="G82" i="7"/>
  <c r="G84" i="7"/>
  <c r="G86" i="7"/>
  <c r="G88" i="7"/>
  <c r="G90" i="7"/>
  <c r="G92" i="7"/>
  <c r="G94" i="7"/>
  <c r="G96" i="7"/>
  <c r="G98" i="7"/>
  <c r="G100" i="7"/>
  <c r="G102" i="7"/>
  <c r="G104" i="7"/>
  <c r="G106" i="7"/>
  <c r="G108" i="7"/>
  <c r="G110" i="7"/>
  <c r="G112" i="7"/>
  <c r="G114" i="7"/>
  <c r="G116" i="7"/>
  <c r="G118" i="7"/>
  <c r="G120" i="7"/>
  <c r="G122" i="7"/>
  <c r="G124" i="7"/>
  <c r="G126" i="7"/>
  <c r="G128" i="7"/>
  <c r="G130" i="7"/>
  <c r="G132" i="7"/>
  <c r="G134" i="7"/>
  <c r="G136" i="7"/>
  <c r="G138" i="7"/>
  <c r="G141" i="7"/>
  <c r="G145" i="7"/>
  <c r="G149" i="7"/>
  <c r="G153" i="7"/>
  <c r="G157" i="7"/>
  <c r="G161" i="7"/>
  <c r="G165" i="7"/>
  <c r="G169" i="7"/>
  <c r="G173" i="7"/>
  <c r="G177" i="7"/>
  <c r="G181" i="7"/>
  <c r="G185" i="7"/>
  <c r="G140" i="7"/>
  <c r="G142" i="7"/>
  <c r="G144" i="7"/>
  <c r="G146" i="7"/>
  <c r="G148" i="7"/>
  <c r="G150" i="7"/>
  <c r="G152" i="7"/>
  <c r="G154" i="7"/>
  <c r="G156" i="7"/>
  <c r="G158" i="7"/>
  <c r="G160" i="7"/>
  <c r="G162" i="7"/>
  <c r="G164" i="7"/>
  <c r="G166" i="7"/>
  <c r="G168" i="7"/>
  <c r="G170" i="7"/>
  <c r="G172" i="7"/>
  <c r="G174" i="7"/>
  <c r="G176" i="7"/>
  <c r="G178" i="7"/>
  <c r="G180" i="7"/>
  <c r="G182" i="7"/>
  <c r="G184" i="7"/>
  <c r="G187" i="7"/>
  <c r="G191" i="7"/>
  <c r="G195" i="7"/>
  <c r="G199" i="7"/>
  <c r="G203" i="7"/>
  <c r="G207" i="7"/>
  <c r="G211" i="7"/>
  <c r="G215" i="7"/>
  <c r="G219" i="7"/>
  <c r="G186" i="7"/>
  <c r="G188" i="7"/>
  <c r="G190" i="7"/>
  <c r="G192" i="7"/>
  <c r="G194" i="7"/>
  <c r="G196" i="7"/>
  <c r="G198" i="7"/>
  <c r="G200" i="7"/>
  <c r="G202" i="7"/>
  <c r="G204" i="7"/>
  <c r="G206" i="7"/>
  <c r="G208" i="7"/>
  <c r="G210" i="7"/>
  <c r="G212" i="7"/>
  <c r="G214" i="7"/>
  <c r="G216" i="7"/>
  <c r="G218" i="7"/>
  <c r="G220" i="7"/>
  <c r="G222" i="7"/>
  <c r="F229" i="6"/>
  <c r="F228" i="6"/>
  <c r="G228" i="6" s="1"/>
  <c r="F227" i="6"/>
  <c r="F226" i="6"/>
  <c r="G226" i="6" s="1"/>
  <c r="F225" i="6"/>
  <c r="F224" i="6"/>
  <c r="G224" i="6" s="1"/>
  <c r="F223" i="6"/>
  <c r="F222" i="6"/>
  <c r="F221" i="6"/>
  <c r="F220" i="6"/>
  <c r="G220" i="6" s="1"/>
  <c r="F219" i="6"/>
  <c r="F218" i="6"/>
  <c r="G218" i="6" s="1"/>
  <c r="F217" i="6"/>
  <c r="F216" i="6"/>
  <c r="G216" i="6" s="1"/>
  <c r="F215" i="6"/>
  <c r="F214" i="6"/>
  <c r="F213" i="6"/>
  <c r="F212" i="6"/>
  <c r="G212" i="6" s="1"/>
  <c r="F211" i="6"/>
  <c r="F210" i="6"/>
  <c r="G210" i="6" s="1"/>
  <c r="F209" i="6"/>
  <c r="F208" i="6"/>
  <c r="G208" i="6" s="1"/>
  <c r="F207" i="6"/>
  <c r="F206" i="6"/>
  <c r="F205" i="6"/>
  <c r="F204" i="6"/>
  <c r="G204" i="6" s="1"/>
  <c r="F203" i="6"/>
  <c r="F202" i="6"/>
  <c r="G202" i="6" s="1"/>
  <c r="F201" i="6"/>
  <c r="F200" i="6"/>
  <c r="G200" i="6" s="1"/>
  <c r="F199" i="6"/>
  <c r="F198" i="6"/>
  <c r="F197" i="6"/>
  <c r="F196" i="6"/>
  <c r="G196" i="6" s="1"/>
  <c r="F195" i="6"/>
  <c r="F194" i="6"/>
  <c r="G194" i="6" s="1"/>
  <c r="F193" i="6"/>
  <c r="F192" i="6"/>
  <c r="G192" i="6" s="1"/>
  <c r="F191" i="6"/>
  <c r="F190" i="6"/>
  <c r="F189" i="6"/>
  <c r="F188" i="6"/>
  <c r="G188" i="6" s="1"/>
  <c r="F187" i="6"/>
  <c r="F186" i="6"/>
  <c r="G186" i="6" s="1"/>
  <c r="F185" i="6"/>
  <c r="F184" i="6"/>
  <c r="F183" i="6"/>
  <c r="F182" i="6"/>
  <c r="G182" i="6" s="1"/>
  <c r="F181" i="6"/>
  <c r="F180" i="6"/>
  <c r="G180" i="6" s="1"/>
  <c r="F179" i="6"/>
  <c r="F178" i="6"/>
  <c r="G178" i="6" s="1"/>
  <c r="F177" i="6"/>
  <c r="F176" i="6"/>
  <c r="F175" i="6"/>
  <c r="F174" i="6"/>
  <c r="G174" i="6" s="1"/>
  <c r="F173" i="6"/>
  <c r="F172" i="6"/>
  <c r="G172" i="6" s="1"/>
  <c r="F171" i="6"/>
  <c r="F170" i="6"/>
  <c r="G170" i="6" s="1"/>
  <c r="F169" i="6"/>
  <c r="F168" i="6"/>
  <c r="F167" i="6"/>
  <c r="F166" i="6"/>
  <c r="G166" i="6" s="1"/>
  <c r="F165" i="6"/>
  <c r="F164" i="6"/>
  <c r="G164" i="6" s="1"/>
  <c r="F163" i="6"/>
  <c r="F162" i="6"/>
  <c r="G162" i="6" s="1"/>
  <c r="F161" i="6"/>
  <c r="F160" i="6"/>
  <c r="G160" i="6" s="1"/>
  <c r="F159" i="6"/>
  <c r="F158" i="6"/>
  <c r="G158" i="6" s="1"/>
  <c r="F157" i="6"/>
  <c r="G157" i="6" s="1"/>
  <c r="F156" i="6"/>
  <c r="G156" i="6" s="1"/>
  <c r="F155" i="6"/>
  <c r="G155" i="6" s="1"/>
  <c r="F154" i="6"/>
  <c r="G154" i="6" s="1"/>
  <c r="F153" i="6"/>
  <c r="G153" i="6" s="1"/>
  <c r="F152" i="6"/>
  <c r="G152" i="6" s="1"/>
  <c r="F151" i="6"/>
  <c r="G151" i="6" s="1"/>
  <c r="F150" i="6"/>
  <c r="G150" i="6" s="1"/>
  <c r="F149" i="6"/>
  <c r="G149" i="6" s="1"/>
  <c r="F148" i="6"/>
  <c r="G148" i="6" s="1"/>
  <c r="F147" i="6"/>
  <c r="G147" i="6" s="1"/>
  <c r="F146" i="6"/>
  <c r="G146" i="6" s="1"/>
  <c r="F145" i="6"/>
  <c r="G145" i="6" s="1"/>
  <c r="F144" i="6"/>
  <c r="F143" i="6"/>
  <c r="G143" i="6" s="1"/>
  <c r="F142" i="6"/>
  <c r="G142" i="6" s="1"/>
  <c r="F141" i="6"/>
  <c r="G141" i="6" s="1"/>
  <c r="F140" i="6"/>
  <c r="G140" i="6" s="1"/>
  <c r="F139" i="6"/>
  <c r="G139" i="6" s="1"/>
  <c r="F138" i="6"/>
  <c r="G138" i="6" s="1"/>
  <c r="F137" i="6"/>
  <c r="G137" i="6" s="1"/>
  <c r="F136" i="6"/>
  <c r="G136" i="6" s="1"/>
  <c r="F135" i="6"/>
  <c r="G135" i="6" s="1"/>
  <c r="F134" i="6"/>
  <c r="G134" i="6" s="1"/>
  <c r="F133" i="6"/>
  <c r="G133" i="6" s="1"/>
  <c r="F132" i="6"/>
  <c r="G132" i="6" s="1"/>
  <c r="F131" i="6"/>
  <c r="G131" i="6" s="1"/>
  <c r="F130" i="6"/>
  <c r="G130" i="6" s="1"/>
  <c r="F129" i="6"/>
  <c r="G129" i="6" s="1"/>
  <c r="F128" i="6"/>
  <c r="F127" i="6"/>
  <c r="G127" i="6" s="1"/>
  <c r="F126" i="6"/>
  <c r="G126" i="6" s="1"/>
  <c r="F125" i="6"/>
  <c r="G125" i="6" s="1"/>
  <c r="F124" i="6"/>
  <c r="G124" i="6" s="1"/>
  <c r="F123" i="6"/>
  <c r="G123" i="6" s="1"/>
  <c r="F122" i="6"/>
  <c r="G122" i="6" s="1"/>
  <c r="F121" i="6"/>
  <c r="G121" i="6" s="1"/>
  <c r="F120" i="6"/>
  <c r="G120" i="6" s="1"/>
  <c r="F119" i="6"/>
  <c r="G119" i="6" s="1"/>
  <c r="F118" i="6"/>
  <c r="G118" i="6" s="1"/>
  <c r="F117" i="6"/>
  <c r="G117" i="6" s="1"/>
  <c r="F116" i="6"/>
  <c r="G116" i="6" s="1"/>
  <c r="F115" i="6"/>
  <c r="G115" i="6" s="1"/>
  <c r="F114" i="6"/>
  <c r="G114" i="6" s="1"/>
  <c r="F113" i="6"/>
  <c r="G113" i="6" s="1"/>
  <c r="F112" i="6"/>
  <c r="F111" i="6"/>
  <c r="G111" i="6" s="1"/>
  <c r="F110" i="6"/>
  <c r="G110" i="6" s="1"/>
  <c r="F109" i="6"/>
  <c r="G109" i="6" s="1"/>
  <c r="F108" i="6"/>
  <c r="G108" i="6" s="1"/>
  <c r="F107" i="6"/>
  <c r="G107" i="6" s="1"/>
  <c r="F106" i="6"/>
  <c r="G106" i="6" s="1"/>
  <c r="F105" i="6"/>
  <c r="G105" i="6" s="1"/>
  <c r="F104" i="6"/>
  <c r="G104" i="6" s="1"/>
  <c r="F103" i="6"/>
  <c r="G103" i="6" s="1"/>
  <c r="F102" i="6"/>
  <c r="G102" i="6" s="1"/>
  <c r="F101" i="6"/>
  <c r="G101" i="6" s="1"/>
  <c r="F100" i="6"/>
  <c r="G100" i="6" s="1"/>
  <c r="F99" i="6"/>
  <c r="G99" i="6" s="1"/>
  <c r="F98" i="6"/>
  <c r="G98" i="6" s="1"/>
  <c r="F97" i="6"/>
  <c r="G97" i="6" s="1"/>
  <c r="F96" i="6"/>
  <c r="F95" i="6"/>
  <c r="F94" i="6"/>
  <c r="G94" i="6" s="1"/>
  <c r="F93" i="6"/>
  <c r="F92" i="6"/>
  <c r="G92" i="6" s="1"/>
  <c r="F20" i="6"/>
  <c r="G20" i="6" s="1"/>
  <c r="F28" i="6"/>
  <c r="G28" i="6" s="1"/>
  <c r="F29" i="6"/>
  <c r="G29" i="6" s="1"/>
  <c r="F30" i="6"/>
  <c r="G30" i="6" s="1"/>
  <c r="F31" i="6"/>
  <c r="G31" i="6" s="1"/>
  <c r="F32" i="6"/>
  <c r="G32" i="6" s="1"/>
  <c r="F33" i="6"/>
  <c r="G33" i="6" s="1"/>
  <c r="F34" i="6"/>
  <c r="G34" i="6" s="1"/>
  <c r="F35" i="6"/>
  <c r="G35" i="6" s="1"/>
  <c r="F36" i="6"/>
  <c r="G36" i="6" s="1"/>
  <c r="F37" i="6"/>
  <c r="G37" i="6" s="1"/>
  <c r="F38" i="6"/>
  <c r="G38" i="6" s="1"/>
  <c r="F39" i="6"/>
  <c r="G39" i="6" s="1"/>
  <c r="F40" i="6"/>
  <c r="G40" i="6" s="1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9" i="6"/>
  <c r="G49" i="6" s="1"/>
  <c r="F50" i="6"/>
  <c r="G50" i="6" s="1"/>
  <c r="F51" i="6"/>
  <c r="G51" i="6" s="1"/>
  <c r="F52" i="6"/>
  <c r="G52" i="6" s="1"/>
  <c r="F53" i="6"/>
  <c r="G53" i="6" s="1"/>
  <c r="F54" i="6"/>
  <c r="G54" i="6" s="1"/>
  <c r="F55" i="6"/>
  <c r="G55" i="6" s="1"/>
  <c r="F56" i="6"/>
  <c r="G56" i="6" s="1"/>
  <c r="F57" i="6"/>
  <c r="G57" i="6" s="1"/>
  <c r="F58" i="6"/>
  <c r="G58" i="6" s="1"/>
  <c r="F59" i="6"/>
  <c r="G59" i="6" s="1"/>
  <c r="F60" i="6"/>
  <c r="G60" i="6" s="1"/>
  <c r="F61" i="6"/>
  <c r="G61" i="6" s="1"/>
  <c r="F62" i="6"/>
  <c r="G62" i="6" s="1"/>
  <c r="F63" i="6"/>
  <c r="G63" i="6" s="1"/>
  <c r="F64" i="6"/>
  <c r="G64" i="6" s="1"/>
  <c r="F65" i="6"/>
  <c r="G65" i="6" s="1"/>
  <c r="F66" i="6"/>
  <c r="G66" i="6" s="1"/>
  <c r="F67" i="6"/>
  <c r="G67" i="6" s="1"/>
  <c r="F68" i="6"/>
  <c r="G68" i="6" s="1"/>
  <c r="F69" i="6"/>
  <c r="G69" i="6" s="1"/>
  <c r="F70" i="6"/>
  <c r="G70" i="6" s="1"/>
  <c r="F71" i="6"/>
  <c r="G71" i="6" s="1"/>
  <c r="F72" i="6"/>
  <c r="G72" i="6" s="1"/>
  <c r="F73" i="6"/>
  <c r="G73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89" i="6"/>
  <c r="G89" i="6" s="1"/>
  <c r="F90" i="6"/>
  <c r="G90" i="6" s="1"/>
  <c r="F91" i="6"/>
  <c r="G91" i="6" s="1"/>
  <c r="G96" i="6"/>
  <c r="G112" i="6"/>
  <c r="G128" i="6"/>
  <c r="G144" i="6"/>
  <c r="G93" i="6"/>
  <c r="G95" i="6"/>
  <c r="G159" i="6"/>
  <c r="G161" i="6"/>
  <c r="G163" i="6"/>
  <c r="G165" i="6"/>
  <c r="G167" i="6"/>
  <c r="G169" i="6"/>
  <c r="G171" i="6"/>
  <c r="G173" i="6"/>
  <c r="G175" i="6"/>
  <c r="G177" i="6"/>
  <c r="G179" i="6"/>
  <c r="G181" i="6"/>
  <c r="G183" i="6"/>
  <c r="G185" i="6"/>
  <c r="G187" i="6"/>
  <c r="G168" i="6"/>
  <c r="G176" i="6"/>
  <c r="G184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190" i="6"/>
  <c r="G198" i="6"/>
  <c r="G206" i="6"/>
  <c r="G214" i="6"/>
  <c r="G222" i="6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C14" i="4"/>
  <c r="B14" i="4"/>
  <c r="C13" i="4"/>
  <c r="B13" i="4"/>
  <c r="C12" i="4"/>
  <c r="B12" i="4"/>
  <c r="C14" i="1"/>
  <c r="B14" i="1"/>
  <c r="B13" i="1"/>
  <c r="F22" i="1" s="1"/>
  <c r="C13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0" i="1"/>
  <c r="C12" i="1"/>
  <c r="B12" i="1"/>
  <c r="J14" i="8" l="1"/>
  <c r="J15" i="8"/>
  <c r="J15" i="20"/>
  <c r="J14" i="20"/>
  <c r="L14" i="20" s="1"/>
  <c r="N14" i="20" s="1"/>
  <c r="J14" i="19"/>
  <c r="L14" i="19" s="1"/>
  <c r="N14" i="19" s="1"/>
  <c r="J15" i="19"/>
  <c r="J15" i="18"/>
  <c r="J14" i="18"/>
  <c r="L14" i="18" s="1"/>
  <c r="N14" i="18" s="1"/>
  <c r="J14" i="17"/>
  <c r="L14" i="17" s="1"/>
  <c r="N14" i="17" s="1"/>
  <c r="J15" i="17"/>
  <c r="J15" i="16"/>
  <c r="J14" i="16"/>
  <c r="L14" i="16" s="1"/>
  <c r="N14" i="16" s="1"/>
  <c r="J14" i="15"/>
  <c r="L14" i="15" s="1"/>
  <c r="N14" i="15" s="1"/>
  <c r="J15" i="15"/>
  <c r="J15" i="14"/>
  <c r="J14" i="14"/>
  <c r="L14" i="14" s="1"/>
  <c r="N14" i="14" s="1"/>
  <c r="J14" i="13"/>
  <c r="L14" i="13" s="1"/>
  <c r="N14" i="13" s="1"/>
  <c r="J15" i="13"/>
  <c r="J14" i="12"/>
  <c r="L14" i="12" s="1"/>
  <c r="N14" i="12" s="1"/>
  <c r="J15" i="12"/>
  <c r="J14" i="11"/>
  <c r="L14" i="11" s="1"/>
  <c r="N14" i="11" s="1"/>
  <c r="J15" i="11"/>
  <c r="J14" i="10"/>
  <c r="L14" i="10" s="1"/>
  <c r="N14" i="10" s="1"/>
  <c r="J15" i="10"/>
  <c r="J14" i="9"/>
  <c r="L14" i="9" s="1"/>
  <c r="N14" i="9" s="1"/>
  <c r="J15" i="9"/>
  <c r="L14" i="8"/>
  <c r="N14" i="8" s="1"/>
  <c r="J15" i="7"/>
  <c r="J14" i="7"/>
  <c r="L14" i="7" s="1"/>
  <c r="N14" i="7" s="1"/>
  <c r="J15" i="6"/>
  <c r="J14" i="6"/>
  <c r="L14" i="6" s="1"/>
  <c r="N14" i="6" s="1"/>
  <c r="F222" i="4"/>
  <c r="G222" i="4" s="1"/>
  <c r="F221" i="4"/>
  <c r="F220" i="4"/>
  <c r="F219" i="4"/>
  <c r="G219" i="4" s="1"/>
  <c r="F218" i="4"/>
  <c r="G218" i="4" s="1"/>
  <c r="F217" i="4"/>
  <c r="F216" i="4"/>
  <c r="F215" i="4"/>
  <c r="F214" i="4"/>
  <c r="G214" i="4" s="1"/>
  <c r="F213" i="4"/>
  <c r="F212" i="4"/>
  <c r="F211" i="4"/>
  <c r="G211" i="4" s="1"/>
  <c r="F210" i="4"/>
  <c r="G210" i="4" s="1"/>
  <c r="F209" i="4"/>
  <c r="F208" i="4"/>
  <c r="F207" i="4"/>
  <c r="G207" i="4" s="1"/>
  <c r="F206" i="4"/>
  <c r="G206" i="4" s="1"/>
  <c r="F205" i="4"/>
  <c r="F204" i="4"/>
  <c r="F203" i="4"/>
  <c r="G203" i="4" s="1"/>
  <c r="F202" i="4"/>
  <c r="G202" i="4" s="1"/>
  <c r="F201" i="4"/>
  <c r="F200" i="4"/>
  <c r="F199" i="4"/>
  <c r="G199" i="4" s="1"/>
  <c r="F198" i="4"/>
  <c r="G198" i="4" s="1"/>
  <c r="F197" i="4"/>
  <c r="F196" i="4"/>
  <c r="F195" i="4"/>
  <c r="G195" i="4" s="1"/>
  <c r="F194" i="4"/>
  <c r="G194" i="4" s="1"/>
  <c r="F193" i="4"/>
  <c r="F192" i="4"/>
  <c r="F191" i="4"/>
  <c r="G191" i="4" s="1"/>
  <c r="F190" i="4"/>
  <c r="G190" i="4" s="1"/>
  <c r="F189" i="4"/>
  <c r="F188" i="4"/>
  <c r="F187" i="4"/>
  <c r="G187" i="4" s="1"/>
  <c r="F186" i="4"/>
  <c r="G186" i="4" s="1"/>
  <c r="F185" i="4"/>
  <c r="F184" i="4"/>
  <c r="F183" i="4"/>
  <c r="G183" i="4" s="1"/>
  <c r="F182" i="4"/>
  <c r="G182" i="4" s="1"/>
  <c r="F181" i="4"/>
  <c r="F180" i="4"/>
  <c r="F179" i="4"/>
  <c r="G179" i="4" s="1"/>
  <c r="F178" i="4"/>
  <c r="G178" i="4" s="1"/>
  <c r="F177" i="4"/>
  <c r="F176" i="4"/>
  <c r="F175" i="4"/>
  <c r="G175" i="4" s="1"/>
  <c r="F174" i="4"/>
  <c r="G174" i="4" s="1"/>
  <c r="F173" i="4"/>
  <c r="F172" i="4"/>
  <c r="F171" i="4"/>
  <c r="G171" i="4" s="1"/>
  <c r="F170" i="4"/>
  <c r="G170" i="4" s="1"/>
  <c r="F169" i="4"/>
  <c r="F168" i="4"/>
  <c r="F167" i="4"/>
  <c r="G167" i="4" s="1"/>
  <c r="F166" i="4"/>
  <c r="G166" i="4" s="1"/>
  <c r="F165" i="4"/>
  <c r="F164" i="4"/>
  <c r="F163" i="4"/>
  <c r="G163" i="4" s="1"/>
  <c r="F162" i="4"/>
  <c r="G162" i="4" s="1"/>
  <c r="F161" i="4"/>
  <c r="F160" i="4"/>
  <c r="F159" i="4"/>
  <c r="G159" i="4" s="1"/>
  <c r="F158" i="4"/>
  <c r="G158" i="4" s="1"/>
  <c r="F157" i="4"/>
  <c r="F156" i="4"/>
  <c r="F155" i="4"/>
  <c r="G155" i="4" s="1"/>
  <c r="F154" i="4"/>
  <c r="G154" i="4" s="1"/>
  <c r="F153" i="4"/>
  <c r="F152" i="4"/>
  <c r="F151" i="4"/>
  <c r="G151" i="4" s="1"/>
  <c r="F150" i="4"/>
  <c r="G150" i="4" s="1"/>
  <c r="F149" i="4"/>
  <c r="F148" i="4"/>
  <c r="F147" i="4"/>
  <c r="G147" i="4" s="1"/>
  <c r="F146" i="4"/>
  <c r="G146" i="4" s="1"/>
  <c r="F145" i="4"/>
  <c r="F144" i="4"/>
  <c r="F143" i="4"/>
  <c r="G143" i="4" s="1"/>
  <c r="F142" i="4"/>
  <c r="G142" i="4" s="1"/>
  <c r="F141" i="4"/>
  <c r="F140" i="4"/>
  <c r="F139" i="4"/>
  <c r="G139" i="4" s="1"/>
  <c r="F138" i="4"/>
  <c r="G138" i="4" s="1"/>
  <c r="F137" i="4"/>
  <c r="F136" i="4"/>
  <c r="F135" i="4"/>
  <c r="G135" i="4" s="1"/>
  <c r="F134" i="4"/>
  <c r="G134" i="4" s="1"/>
  <c r="F133" i="4"/>
  <c r="F132" i="4"/>
  <c r="F131" i="4"/>
  <c r="G131" i="4" s="1"/>
  <c r="F130" i="4"/>
  <c r="G130" i="4" s="1"/>
  <c r="F129" i="4"/>
  <c r="F128" i="4"/>
  <c r="G128" i="4" s="1"/>
  <c r="F126" i="4"/>
  <c r="G126" i="4" s="1"/>
  <c r="F124" i="4"/>
  <c r="G124" i="4" s="1"/>
  <c r="F122" i="4"/>
  <c r="F120" i="4"/>
  <c r="G120" i="4" s="1"/>
  <c r="F118" i="4"/>
  <c r="F116" i="4"/>
  <c r="G116" i="4" s="1"/>
  <c r="F114" i="4"/>
  <c r="F112" i="4"/>
  <c r="G112" i="4" s="1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G49" i="4" s="1"/>
  <c r="F48" i="4"/>
  <c r="F47" i="4"/>
  <c r="F46" i="4"/>
  <c r="F45" i="4"/>
  <c r="G45" i="4" s="1"/>
  <c r="F22" i="4"/>
  <c r="G22" i="4" s="1"/>
  <c r="F23" i="4"/>
  <c r="G23" i="4" s="1"/>
  <c r="F25" i="4"/>
  <c r="G25" i="4" s="1"/>
  <c r="F26" i="4"/>
  <c r="G26" i="4" s="1"/>
  <c r="F27" i="4"/>
  <c r="G27" i="4" s="1"/>
  <c r="F28" i="4"/>
  <c r="G28" i="4" s="1"/>
  <c r="F29" i="4"/>
  <c r="G29" i="4" s="1"/>
  <c r="F30" i="4"/>
  <c r="G30" i="4" s="1"/>
  <c r="F31" i="4"/>
  <c r="G31" i="4" s="1"/>
  <c r="F33" i="4"/>
  <c r="G33" i="4" s="1"/>
  <c r="F35" i="4"/>
  <c r="G35" i="4" s="1"/>
  <c r="F36" i="4"/>
  <c r="G36" i="4" s="1"/>
  <c r="F37" i="4"/>
  <c r="G37" i="4" s="1"/>
  <c r="F38" i="4"/>
  <c r="G38" i="4" s="1"/>
  <c r="G132" i="4"/>
  <c r="G136" i="4"/>
  <c r="G140" i="4"/>
  <c r="G144" i="4"/>
  <c r="G148" i="4"/>
  <c r="G152" i="4"/>
  <c r="G156" i="4"/>
  <c r="G160" i="4"/>
  <c r="G164" i="4"/>
  <c r="G168" i="4"/>
  <c r="G172" i="4"/>
  <c r="G176" i="4"/>
  <c r="F20" i="4"/>
  <c r="G20" i="4" s="1"/>
  <c r="F21" i="4"/>
  <c r="G21" i="4" s="1"/>
  <c r="F24" i="4"/>
  <c r="G24" i="4" s="1"/>
  <c r="F32" i="4"/>
  <c r="G32" i="4" s="1"/>
  <c r="F34" i="4"/>
  <c r="G34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G114" i="4"/>
  <c r="G118" i="4"/>
  <c r="G122" i="4"/>
  <c r="G180" i="4"/>
  <c r="G184" i="4"/>
  <c r="G188" i="4"/>
  <c r="G192" i="4"/>
  <c r="G196" i="4"/>
  <c r="G200" i="4"/>
  <c r="G204" i="4"/>
  <c r="G208" i="4"/>
  <c r="G46" i="4"/>
  <c r="G47" i="4"/>
  <c r="G48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F111" i="4"/>
  <c r="G111" i="4" s="1"/>
  <c r="F113" i="4"/>
  <c r="F115" i="4"/>
  <c r="G115" i="4" s="1"/>
  <c r="F117" i="4"/>
  <c r="G117" i="4" s="1"/>
  <c r="F119" i="4"/>
  <c r="G119" i="4" s="1"/>
  <c r="F121" i="4"/>
  <c r="F123" i="4"/>
  <c r="G123" i="4" s="1"/>
  <c r="F125" i="4"/>
  <c r="G125" i="4" s="1"/>
  <c r="F127" i="4"/>
  <c r="G127" i="4" s="1"/>
  <c r="G129" i="4"/>
  <c r="G133" i="4"/>
  <c r="G137" i="4"/>
  <c r="G141" i="4"/>
  <c r="G145" i="4"/>
  <c r="G149" i="4"/>
  <c r="G153" i="4"/>
  <c r="G157" i="4"/>
  <c r="G161" i="4"/>
  <c r="G165" i="4"/>
  <c r="G169" i="4"/>
  <c r="G173" i="4"/>
  <c r="G177" i="4"/>
  <c r="G113" i="4"/>
  <c r="G121" i="4"/>
  <c r="G181" i="4"/>
  <c r="G185" i="4"/>
  <c r="G189" i="4"/>
  <c r="G193" i="4"/>
  <c r="G197" i="4"/>
  <c r="G201" i="4"/>
  <c r="G205" i="4"/>
  <c r="G209" i="4"/>
  <c r="G212" i="4"/>
  <c r="G216" i="4"/>
  <c r="G220" i="4"/>
  <c r="G213" i="4"/>
  <c r="G215" i="4"/>
  <c r="G217" i="4"/>
  <c r="G221" i="4"/>
  <c r="F20" i="1"/>
  <c r="F251" i="1"/>
  <c r="F249" i="1"/>
  <c r="F247" i="1"/>
  <c r="F245" i="1"/>
  <c r="F243" i="1"/>
  <c r="F241" i="1"/>
  <c r="F239" i="1"/>
  <c r="F237" i="1"/>
  <c r="F235" i="1"/>
  <c r="F233" i="1"/>
  <c r="F231" i="1"/>
  <c r="F229" i="1"/>
  <c r="F227" i="1"/>
  <c r="F225" i="1"/>
  <c r="F223" i="1"/>
  <c r="F221" i="1"/>
  <c r="F219" i="1"/>
  <c r="F217" i="1"/>
  <c r="F215" i="1"/>
  <c r="F213" i="1"/>
  <c r="F211" i="1"/>
  <c r="F209" i="1"/>
  <c r="F207" i="1"/>
  <c r="F205" i="1"/>
  <c r="F203" i="1"/>
  <c r="F201" i="1"/>
  <c r="F199" i="1"/>
  <c r="F197" i="1"/>
  <c r="F195" i="1"/>
  <c r="F193" i="1"/>
  <c r="F191" i="1"/>
  <c r="F189" i="1"/>
  <c r="F187" i="1"/>
  <c r="F185" i="1"/>
  <c r="F183" i="1"/>
  <c r="F181" i="1"/>
  <c r="F179" i="1"/>
  <c r="F177" i="1"/>
  <c r="F175" i="1"/>
  <c r="F173" i="1"/>
  <c r="F171" i="1"/>
  <c r="F169" i="1"/>
  <c r="F167" i="1"/>
  <c r="F165" i="1"/>
  <c r="F163" i="1"/>
  <c r="F161" i="1"/>
  <c r="F159" i="1"/>
  <c r="F157" i="1"/>
  <c r="F155" i="1"/>
  <c r="F153" i="1"/>
  <c r="F151" i="1"/>
  <c r="F149" i="1"/>
  <c r="F147" i="1"/>
  <c r="F145" i="1"/>
  <c r="F143" i="1"/>
  <c r="F141" i="1"/>
  <c r="F139" i="1"/>
  <c r="F137" i="1"/>
  <c r="F135" i="1"/>
  <c r="F133" i="1"/>
  <c r="F131" i="1"/>
  <c r="F129" i="1"/>
  <c r="F127" i="1"/>
  <c r="F125" i="1"/>
  <c r="F123" i="1"/>
  <c r="F121" i="1"/>
  <c r="F119" i="1"/>
  <c r="F117" i="1"/>
  <c r="F115" i="1"/>
  <c r="F113" i="1"/>
  <c r="F111" i="1"/>
  <c r="F109" i="1"/>
  <c r="F107" i="1"/>
  <c r="F105" i="1"/>
  <c r="F103" i="1"/>
  <c r="F101" i="1"/>
  <c r="F99" i="1"/>
  <c r="F97" i="1"/>
  <c r="F95" i="1"/>
  <c r="F93" i="1"/>
  <c r="F91" i="1"/>
  <c r="F89" i="1"/>
  <c r="F87" i="1"/>
  <c r="F85" i="1"/>
  <c r="F83" i="1"/>
  <c r="F81" i="1"/>
  <c r="F79" i="1"/>
  <c r="F77" i="1"/>
  <c r="F75" i="1"/>
  <c r="F73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27" i="1"/>
  <c r="F25" i="1"/>
  <c r="G25" i="1" s="1"/>
  <c r="F23" i="1"/>
  <c r="F21" i="1"/>
  <c r="G21" i="1" s="1"/>
  <c r="F252" i="1"/>
  <c r="F250" i="1"/>
  <c r="F248" i="1"/>
  <c r="F246" i="1"/>
  <c r="F244" i="1"/>
  <c r="F242" i="1"/>
  <c r="F240" i="1"/>
  <c r="F238" i="1"/>
  <c r="F236" i="1"/>
  <c r="F234" i="1"/>
  <c r="F232" i="1"/>
  <c r="F230" i="1"/>
  <c r="F228" i="1"/>
  <c r="F226" i="1"/>
  <c r="F224" i="1"/>
  <c r="F222" i="1"/>
  <c r="F220" i="1"/>
  <c r="F218" i="1"/>
  <c r="F216" i="1"/>
  <c r="F214" i="1"/>
  <c r="F212" i="1"/>
  <c r="F210" i="1"/>
  <c r="F208" i="1"/>
  <c r="F206" i="1"/>
  <c r="F204" i="1"/>
  <c r="F202" i="1"/>
  <c r="F200" i="1"/>
  <c r="F198" i="1"/>
  <c r="F196" i="1"/>
  <c r="F194" i="1"/>
  <c r="F192" i="1"/>
  <c r="F190" i="1"/>
  <c r="F188" i="1"/>
  <c r="F186" i="1"/>
  <c r="F184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F122" i="1"/>
  <c r="F120" i="1"/>
  <c r="F118" i="1"/>
  <c r="F116" i="1"/>
  <c r="F114" i="1"/>
  <c r="F112" i="1"/>
  <c r="F110" i="1"/>
  <c r="F108" i="1"/>
  <c r="F106" i="1"/>
  <c r="F104" i="1"/>
  <c r="F102" i="1"/>
  <c r="F100" i="1"/>
  <c r="F98" i="1"/>
  <c r="F96" i="1"/>
  <c r="F94" i="1"/>
  <c r="F92" i="1"/>
  <c r="F90" i="1"/>
  <c r="F88" i="1"/>
  <c r="F86" i="1"/>
  <c r="F84" i="1"/>
  <c r="F82" i="1"/>
  <c r="F80" i="1"/>
  <c r="F78" i="1"/>
  <c r="F76" i="1"/>
  <c r="F74" i="1"/>
  <c r="F72" i="1"/>
  <c r="F70" i="1"/>
  <c r="F68" i="1"/>
  <c r="F66" i="1"/>
  <c r="F64" i="1"/>
  <c r="F62" i="1"/>
  <c r="F60" i="1"/>
  <c r="F58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G26" i="1" s="1"/>
  <c r="F24" i="1"/>
  <c r="G24" i="1" s="1"/>
  <c r="G20" i="1"/>
  <c r="G22" i="1"/>
  <c r="G27" i="1"/>
  <c r="G23" i="1"/>
  <c r="I20" i="8" l="1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J16" i="20"/>
  <c r="N15" i="20"/>
  <c r="I23" i="20"/>
  <c r="I27" i="20"/>
  <c r="I31" i="20"/>
  <c r="I35" i="20"/>
  <c r="I39" i="20"/>
  <c r="I43" i="20"/>
  <c r="I47" i="20"/>
  <c r="I51" i="20"/>
  <c r="I55" i="20"/>
  <c r="I59" i="20"/>
  <c r="I63" i="20"/>
  <c r="I22" i="20"/>
  <c r="I26" i="20"/>
  <c r="I30" i="20"/>
  <c r="I34" i="20"/>
  <c r="I38" i="20"/>
  <c r="I42" i="20"/>
  <c r="I46" i="20"/>
  <c r="I50" i="20"/>
  <c r="I54" i="20"/>
  <c r="I58" i="20"/>
  <c r="I62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21" i="20"/>
  <c r="I25" i="20"/>
  <c r="I29" i="20"/>
  <c r="I33" i="20"/>
  <c r="I37" i="20"/>
  <c r="I41" i="20"/>
  <c r="I45" i="20"/>
  <c r="I49" i="20"/>
  <c r="I53" i="20"/>
  <c r="I57" i="20"/>
  <c r="I61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N15" i="19"/>
  <c r="J16" i="19"/>
  <c r="I5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61" i="19"/>
  <c r="I63" i="19"/>
  <c r="I65" i="19"/>
  <c r="I67" i="19"/>
  <c r="I69" i="19"/>
  <c r="I71" i="19"/>
  <c r="I73" i="19"/>
  <c r="I75" i="19"/>
  <c r="I77" i="19"/>
  <c r="I79" i="19"/>
  <c r="I81" i="19"/>
  <c r="I83" i="19"/>
  <c r="I85" i="19"/>
  <c r="I87" i="19"/>
  <c r="I89" i="19"/>
  <c r="I91" i="19"/>
  <c r="I93" i="19"/>
  <c r="I95" i="19"/>
  <c r="I97" i="19"/>
  <c r="I99" i="19"/>
  <c r="I101" i="19"/>
  <c r="I103" i="19"/>
  <c r="I105" i="19"/>
  <c r="I107" i="19"/>
  <c r="I109" i="19"/>
  <c r="I111" i="19"/>
  <c r="I113" i="19"/>
  <c r="I115" i="19"/>
  <c r="I117" i="19"/>
  <c r="I119" i="19"/>
  <c r="I121" i="19"/>
  <c r="I123" i="19"/>
  <c r="I125" i="19"/>
  <c r="I60" i="19"/>
  <c r="I62" i="19"/>
  <c r="I64" i="19"/>
  <c r="I66" i="19"/>
  <c r="I68" i="19"/>
  <c r="I70" i="19"/>
  <c r="I72" i="19"/>
  <c r="I74" i="19"/>
  <c r="I76" i="19"/>
  <c r="I78" i="19"/>
  <c r="I80" i="19"/>
  <c r="I82" i="19"/>
  <c r="I84" i="19"/>
  <c r="I86" i="19"/>
  <c r="I88" i="19"/>
  <c r="I90" i="19"/>
  <c r="I92" i="19"/>
  <c r="I94" i="19"/>
  <c r="I96" i="19"/>
  <c r="I98" i="19"/>
  <c r="I100" i="19"/>
  <c r="I102" i="19"/>
  <c r="I104" i="19"/>
  <c r="I106" i="19"/>
  <c r="I108" i="19"/>
  <c r="I110" i="19"/>
  <c r="I112" i="19"/>
  <c r="I114" i="19"/>
  <c r="I116" i="19"/>
  <c r="I118" i="19"/>
  <c r="I120" i="19"/>
  <c r="I122" i="19"/>
  <c r="I124" i="19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J16" i="18"/>
  <c r="N15" i="18"/>
  <c r="I39" i="18"/>
  <c r="I41" i="18"/>
  <c r="I43" i="18"/>
  <c r="I45" i="18"/>
  <c r="I47" i="18"/>
  <c r="I49" i="18"/>
  <c r="I51" i="18"/>
  <c r="I53" i="18"/>
  <c r="I55" i="18"/>
  <c r="I57" i="18"/>
  <c r="I59" i="18"/>
  <c r="I61" i="18"/>
  <c r="I63" i="18"/>
  <c r="I65" i="18"/>
  <c r="I67" i="18"/>
  <c r="I69" i="18"/>
  <c r="I71" i="18"/>
  <c r="I73" i="18"/>
  <c r="I75" i="18"/>
  <c r="I77" i="18"/>
  <c r="I79" i="18"/>
  <c r="I81" i="18"/>
  <c r="I83" i="18"/>
  <c r="I85" i="18"/>
  <c r="I87" i="18"/>
  <c r="I89" i="18"/>
  <c r="I91" i="18"/>
  <c r="I93" i="18"/>
  <c r="I95" i="18"/>
  <c r="I97" i="18"/>
  <c r="I99" i="18"/>
  <c r="I101" i="18"/>
  <c r="I103" i="18"/>
  <c r="I105" i="18"/>
  <c r="I107" i="18"/>
  <c r="I109" i="18"/>
  <c r="I111" i="18"/>
  <c r="I113" i="18"/>
  <c r="I115" i="18"/>
  <c r="I117" i="18"/>
  <c r="I119" i="18"/>
  <c r="I121" i="18"/>
  <c r="I123" i="18"/>
  <c r="I125" i="18"/>
  <c r="I127" i="18"/>
  <c r="I129" i="18"/>
  <c r="I131" i="18"/>
  <c r="I38" i="18"/>
  <c r="I40" i="18"/>
  <c r="I42" i="18"/>
  <c r="I44" i="18"/>
  <c r="I46" i="18"/>
  <c r="I48" i="18"/>
  <c r="I50" i="18"/>
  <c r="I52" i="18"/>
  <c r="I54" i="18"/>
  <c r="I56" i="18"/>
  <c r="I58" i="18"/>
  <c r="I60" i="18"/>
  <c r="I62" i="18"/>
  <c r="I64" i="18"/>
  <c r="I66" i="18"/>
  <c r="I68" i="18"/>
  <c r="I70" i="18"/>
  <c r="I72" i="18"/>
  <c r="I74" i="18"/>
  <c r="I76" i="18"/>
  <c r="I78" i="18"/>
  <c r="I80" i="18"/>
  <c r="I82" i="18"/>
  <c r="I84" i="18"/>
  <c r="I86" i="18"/>
  <c r="I88" i="18"/>
  <c r="I90" i="18"/>
  <c r="I92" i="18"/>
  <c r="I94" i="18"/>
  <c r="I96" i="18"/>
  <c r="I98" i="18"/>
  <c r="I100" i="18"/>
  <c r="I102" i="18"/>
  <c r="I104" i="18"/>
  <c r="I106" i="18"/>
  <c r="I108" i="18"/>
  <c r="I110" i="18"/>
  <c r="I112" i="18"/>
  <c r="I114" i="18"/>
  <c r="I116" i="18"/>
  <c r="I118" i="18"/>
  <c r="I120" i="18"/>
  <c r="I122" i="18"/>
  <c r="I124" i="18"/>
  <c r="I126" i="18"/>
  <c r="I128" i="18"/>
  <c r="I130" i="18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84" i="17"/>
  <c r="I76" i="17"/>
  <c r="I75" i="17"/>
  <c r="I74" i="17"/>
  <c r="I73" i="17"/>
  <c r="I71" i="17"/>
  <c r="I70" i="17"/>
  <c r="I69" i="17"/>
  <c r="I68" i="17"/>
  <c r="I67" i="17"/>
  <c r="N15" i="17"/>
  <c r="J16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61" i="17"/>
  <c r="I65" i="17"/>
  <c r="I77" i="17"/>
  <c r="I81" i="17"/>
  <c r="I85" i="17"/>
  <c r="I89" i="17"/>
  <c r="I93" i="17"/>
  <c r="I97" i="17"/>
  <c r="I101" i="17"/>
  <c r="I105" i="17"/>
  <c r="I109" i="17"/>
  <c r="I113" i="17"/>
  <c r="I60" i="17"/>
  <c r="I64" i="17"/>
  <c r="I72" i="17"/>
  <c r="I80" i="17"/>
  <c r="I88" i="17"/>
  <c r="I92" i="17"/>
  <c r="I96" i="17"/>
  <c r="I100" i="17"/>
  <c r="I104" i="17"/>
  <c r="I108" i="17"/>
  <c r="I112" i="17"/>
  <c r="I59" i="17"/>
  <c r="I63" i="17"/>
  <c r="I79" i="17"/>
  <c r="I83" i="17"/>
  <c r="I87" i="17"/>
  <c r="I91" i="17"/>
  <c r="I95" i="17"/>
  <c r="I99" i="17"/>
  <c r="I103" i="17"/>
  <c r="I107" i="17"/>
  <c r="I111" i="17"/>
  <c r="I62" i="17"/>
  <c r="I66" i="17"/>
  <c r="I78" i="17"/>
  <c r="I82" i="17"/>
  <c r="I86" i="17"/>
  <c r="I90" i="17"/>
  <c r="I94" i="17"/>
  <c r="I98" i="17"/>
  <c r="I102" i="17"/>
  <c r="I106" i="17"/>
  <c r="I110" i="17"/>
  <c r="I114" i="17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7" i="16"/>
  <c r="J16" i="16"/>
  <c r="I58" i="16"/>
  <c r="N15" i="16"/>
  <c r="I23" i="16"/>
  <c r="I27" i="16"/>
  <c r="I31" i="16"/>
  <c r="I35" i="16"/>
  <c r="I39" i="16"/>
  <c r="I43" i="16"/>
  <c r="I47" i="16"/>
  <c r="I51" i="16"/>
  <c r="I55" i="16"/>
  <c r="I22" i="16"/>
  <c r="I26" i="16"/>
  <c r="I30" i="16"/>
  <c r="I34" i="16"/>
  <c r="I38" i="16"/>
  <c r="I42" i="16"/>
  <c r="I46" i="16"/>
  <c r="I50" i="16"/>
  <c r="I54" i="16"/>
  <c r="I131" i="16"/>
  <c r="I135" i="16"/>
  <c r="I134" i="16"/>
  <c r="I21" i="16"/>
  <c r="I25" i="16"/>
  <c r="I29" i="16"/>
  <c r="I33" i="16"/>
  <c r="I37" i="16"/>
  <c r="I41" i="16"/>
  <c r="I45" i="16"/>
  <c r="I49" i="16"/>
  <c r="I53" i="16"/>
  <c r="I20" i="16"/>
  <c r="I24" i="16"/>
  <c r="I28" i="16"/>
  <c r="I32" i="16"/>
  <c r="I36" i="16"/>
  <c r="I40" i="16"/>
  <c r="I44" i="16"/>
  <c r="I48" i="16"/>
  <c r="I52" i="16"/>
  <c r="I56" i="16"/>
  <c r="I133" i="16"/>
  <c r="I132" i="16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82" i="15"/>
  <c r="I81" i="15"/>
  <c r="N15" i="15"/>
  <c r="J16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7" i="15"/>
  <c r="I69" i="15"/>
  <c r="I70" i="15"/>
  <c r="I72" i="15"/>
  <c r="I74" i="15"/>
  <c r="I76" i="15"/>
  <c r="I78" i="15"/>
  <c r="I80" i="15"/>
  <c r="I84" i="15"/>
  <c r="I86" i="15"/>
  <c r="I88" i="15"/>
  <c r="I90" i="15"/>
  <c r="I92" i="15"/>
  <c r="I94" i="15"/>
  <c r="I96" i="15"/>
  <c r="I98" i="15"/>
  <c r="I100" i="15"/>
  <c r="I102" i="15"/>
  <c r="I104" i="15"/>
  <c r="I106" i="15"/>
  <c r="I108" i="15"/>
  <c r="I110" i="15"/>
  <c r="I112" i="15"/>
  <c r="I114" i="15"/>
  <c r="I116" i="15"/>
  <c r="I118" i="15"/>
  <c r="I120" i="15"/>
  <c r="I122" i="15"/>
  <c r="I124" i="15"/>
  <c r="I126" i="15"/>
  <c r="I128" i="15"/>
  <c r="I130" i="15"/>
  <c r="I132" i="15"/>
  <c r="I134" i="15"/>
  <c r="I136" i="15"/>
  <c r="I138" i="15"/>
  <c r="I140" i="15"/>
  <c r="I142" i="15"/>
  <c r="I144" i="15"/>
  <c r="I146" i="15"/>
  <c r="I165" i="15"/>
  <c r="I169" i="15"/>
  <c r="I173" i="15"/>
  <c r="I166" i="15"/>
  <c r="I170" i="15"/>
  <c r="I174" i="15"/>
  <c r="I66" i="15"/>
  <c r="I68" i="15"/>
  <c r="I71" i="15"/>
  <c r="I73" i="15"/>
  <c r="I75" i="15"/>
  <c r="I77" i="15"/>
  <c r="I79" i="15"/>
  <c r="I83" i="15"/>
  <c r="I85" i="15"/>
  <c r="I87" i="15"/>
  <c r="I89" i="15"/>
  <c r="I91" i="15"/>
  <c r="I93" i="15"/>
  <c r="I95" i="15"/>
  <c r="I97" i="15"/>
  <c r="I99" i="15"/>
  <c r="I101" i="15"/>
  <c r="I103" i="15"/>
  <c r="I105" i="15"/>
  <c r="I107" i="15"/>
  <c r="I109" i="15"/>
  <c r="I111" i="15"/>
  <c r="I113" i="15"/>
  <c r="I115" i="15"/>
  <c r="I117" i="15"/>
  <c r="I119" i="15"/>
  <c r="I121" i="15"/>
  <c r="I123" i="15"/>
  <c r="I125" i="15"/>
  <c r="I127" i="15"/>
  <c r="I129" i="15"/>
  <c r="I131" i="15"/>
  <c r="I133" i="15"/>
  <c r="I135" i="15"/>
  <c r="I137" i="15"/>
  <c r="I139" i="15"/>
  <c r="I141" i="15"/>
  <c r="I143" i="15"/>
  <c r="I145" i="15"/>
  <c r="I167" i="15"/>
  <c r="I171" i="15"/>
  <c r="I175" i="15"/>
  <c r="I147" i="15"/>
  <c r="I168" i="15"/>
  <c r="I172" i="15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J16" i="14"/>
  <c r="N15" i="14"/>
  <c r="I60" i="14"/>
  <c r="I62" i="14"/>
  <c r="I64" i="14"/>
  <c r="I66" i="14"/>
  <c r="I68" i="14"/>
  <c r="I70" i="14"/>
  <c r="I72" i="14"/>
  <c r="I74" i="14"/>
  <c r="I76" i="14"/>
  <c r="I78" i="14"/>
  <c r="I80" i="14"/>
  <c r="I82" i="14"/>
  <c r="I84" i="14"/>
  <c r="I86" i="14"/>
  <c r="I88" i="14"/>
  <c r="I90" i="14"/>
  <c r="I92" i="14"/>
  <c r="I94" i="14"/>
  <c r="I96" i="14"/>
  <c r="I98" i="14"/>
  <c r="I100" i="14"/>
  <c r="I102" i="14"/>
  <c r="I104" i="14"/>
  <c r="I106" i="14"/>
  <c r="I108" i="14"/>
  <c r="I110" i="14"/>
  <c r="I112" i="14"/>
  <c r="I114" i="14"/>
  <c r="I116" i="14"/>
  <c r="I118" i="14"/>
  <c r="I120" i="14"/>
  <c r="I122" i="14"/>
  <c r="I124" i="14"/>
  <c r="I126" i="14"/>
  <c r="I128" i="14"/>
  <c r="I130" i="14"/>
  <c r="I59" i="14"/>
  <c r="I61" i="14"/>
  <c r="I63" i="14"/>
  <c r="I65" i="14"/>
  <c r="I67" i="14"/>
  <c r="I69" i="14"/>
  <c r="I71" i="14"/>
  <c r="I73" i="14"/>
  <c r="I75" i="14"/>
  <c r="I77" i="14"/>
  <c r="I79" i="14"/>
  <c r="I81" i="14"/>
  <c r="I83" i="14"/>
  <c r="I85" i="14"/>
  <c r="I87" i="14"/>
  <c r="I89" i="14"/>
  <c r="I91" i="14"/>
  <c r="I93" i="14"/>
  <c r="I95" i="14"/>
  <c r="I97" i="14"/>
  <c r="I99" i="14"/>
  <c r="I101" i="14"/>
  <c r="I103" i="14"/>
  <c r="I105" i="14"/>
  <c r="I107" i="14"/>
  <c r="I109" i="14"/>
  <c r="I111" i="14"/>
  <c r="I113" i="14"/>
  <c r="I115" i="14"/>
  <c r="I117" i="14"/>
  <c r="I119" i="14"/>
  <c r="I121" i="14"/>
  <c r="I123" i="14"/>
  <c r="I125" i="14"/>
  <c r="I127" i="14"/>
  <c r="I129" i="14"/>
  <c r="I131" i="14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7" i="13"/>
  <c r="I148" i="13"/>
  <c r="I146" i="13"/>
  <c r="N15" i="13"/>
  <c r="J16" i="13"/>
  <c r="I67" i="13"/>
  <c r="I71" i="13"/>
  <c r="I75" i="13"/>
  <c r="I79" i="13"/>
  <c r="I83" i="13"/>
  <c r="I87" i="13"/>
  <c r="I91" i="13"/>
  <c r="I95" i="13"/>
  <c r="I99" i="13"/>
  <c r="I103" i="13"/>
  <c r="I107" i="13"/>
  <c r="I111" i="13"/>
  <c r="I115" i="13"/>
  <c r="I119" i="13"/>
  <c r="I123" i="13"/>
  <c r="I127" i="13"/>
  <c r="I131" i="13"/>
  <c r="I135" i="13"/>
  <c r="I139" i="13"/>
  <c r="I143" i="13"/>
  <c r="I66" i="13"/>
  <c r="I70" i="13"/>
  <c r="I74" i="13"/>
  <c r="I78" i="13"/>
  <c r="I82" i="13"/>
  <c r="I86" i="13"/>
  <c r="I90" i="13"/>
  <c r="I94" i="13"/>
  <c r="I98" i="13"/>
  <c r="I102" i="13"/>
  <c r="I106" i="13"/>
  <c r="I110" i="13"/>
  <c r="I114" i="13"/>
  <c r="I118" i="13"/>
  <c r="I122" i="13"/>
  <c r="I126" i="13"/>
  <c r="I130" i="13"/>
  <c r="I134" i="13"/>
  <c r="I138" i="13"/>
  <c r="I142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9" i="13"/>
  <c r="I73" i="13"/>
  <c r="I77" i="13"/>
  <c r="I81" i="13"/>
  <c r="I85" i="13"/>
  <c r="I89" i="13"/>
  <c r="I93" i="13"/>
  <c r="I97" i="13"/>
  <c r="I101" i="13"/>
  <c r="I105" i="13"/>
  <c r="I109" i="13"/>
  <c r="I113" i="13"/>
  <c r="I117" i="13"/>
  <c r="I121" i="13"/>
  <c r="I125" i="13"/>
  <c r="I129" i="13"/>
  <c r="I133" i="13"/>
  <c r="I137" i="13"/>
  <c r="I141" i="13"/>
  <c r="I145" i="13"/>
  <c r="I68" i="13"/>
  <c r="I72" i="13"/>
  <c r="I76" i="13"/>
  <c r="I80" i="13"/>
  <c r="I84" i="13"/>
  <c r="I88" i="13"/>
  <c r="I92" i="13"/>
  <c r="I96" i="13"/>
  <c r="I100" i="13"/>
  <c r="I104" i="13"/>
  <c r="I108" i="13"/>
  <c r="I112" i="13"/>
  <c r="I116" i="13"/>
  <c r="I120" i="13"/>
  <c r="I124" i="13"/>
  <c r="I128" i="13"/>
  <c r="I132" i="13"/>
  <c r="I136" i="13"/>
  <c r="I140" i="13"/>
  <c r="I144" i="13"/>
  <c r="N15" i="12"/>
  <c r="I58" i="12"/>
  <c r="I57" i="12"/>
  <c r="I56" i="12"/>
  <c r="I55" i="12"/>
  <c r="I54" i="12"/>
  <c r="I53" i="12"/>
  <c r="I52" i="12"/>
  <c r="I51" i="12"/>
  <c r="I50" i="12"/>
  <c r="J16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60" i="12"/>
  <c r="I62" i="12"/>
  <c r="I64" i="12"/>
  <c r="I66" i="12"/>
  <c r="I68" i="12"/>
  <c r="I70" i="12"/>
  <c r="I72" i="12"/>
  <c r="I74" i="12"/>
  <c r="I76" i="12"/>
  <c r="I78" i="12"/>
  <c r="I80" i="12"/>
  <c r="I82" i="12"/>
  <c r="I84" i="12"/>
  <c r="I86" i="12"/>
  <c r="I88" i="12"/>
  <c r="I90" i="12"/>
  <c r="I92" i="12"/>
  <c r="I94" i="12"/>
  <c r="I96" i="12"/>
  <c r="I98" i="12"/>
  <c r="I100" i="12"/>
  <c r="I102" i="12"/>
  <c r="I104" i="12"/>
  <c r="I106" i="12"/>
  <c r="I108" i="12"/>
  <c r="I110" i="12"/>
  <c r="I112" i="12"/>
  <c r="I114" i="12"/>
  <c r="I116" i="12"/>
  <c r="I118" i="12"/>
  <c r="I120" i="12"/>
  <c r="I122" i="12"/>
  <c r="I124" i="12"/>
  <c r="I126" i="12"/>
  <c r="I128" i="12"/>
  <c r="I130" i="12"/>
  <c r="I132" i="12"/>
  <c r="I134" i="12"/>
  <c r="I136" i="12"/>
  <c r="I138" i="12"/>
  <c r="I140" i="12"/>
  <c r="I142" i="12"/>
  <c r="I144" i="12"/>
  <c r="I146" i="12"/>
  <c r="I148" i="12"/>
  <c r="I150" i="12"/>
  <c r="I152" i="12"/>
  <c r="I154" i="12"/>
  <c r="I156" i="12"/>
  <c r="I158" i="12"/>
  <c r="I160" i="12"/>
  <c r="I162" i="12"/>
  <c r="I164" i="12"/>
  <c r="I166" i="12"/>
  <c r="I168" i="12"/>
  <c r="I170" i="12"/>
  <c r="I172" i="12"/>
  <c r="I174" i="12"/>
  <c r="I176" i="12"/>
  <c r="I59" i="12"/>
  <c r="I61" i="12"/>
  <c r="I63" i="12"/>
  <c r="I65" i="12"/>
  <c r="I67" i="12"/>
  <c r="I69" i="12"/>
  <c r="I71" i="12"/>
  <c r="I73" i="12"/>
  <c r="I75" i="12"/>
  <c r="I77" i="12"/>
  <c r="I79" i="12"/>
  <c r="I81" i="12"/>
  <c r="I83" i="12"/>
  <c r="I85" i="12"/>
  <c r="I87" i="12"/>
  <c r="I89" i="12"/>
  <c r="I91" i="12"/>
  <c r="I93" i="12"/>
  <c r="I95" i="12"/>
  <c r="I97" i="12"/>
  <c r="I99" i="12"/>
  <c r="I101" i="12"/>
  <c r="I103" i="12"/>
  <c r="I105" i="12"/>
  <c r="I107" i="12"/>
  <c r="I109" i="12"/>
  <c r="I111" i="12"/>
  <c r="I113" i="12"/>
  <c r="I115" i="12"/>
  <c r="I117" i="12"/>
  <c r="I119" i="12"/>
  <c r="I121" i="12"/>
  <c r="I123" i="12"/>
  <c r="I125" i="12"/>
  <c r="I127" i="12"/>
  <c r="I129" i="12"/>
  <c r="I131" i="12"/>
  <c r="I133" i="12"/>
  <c r="I135" i="12"/>
  <c r="I137" i="12"/>
  <c r="I139" i="12"/>
  <c r="I141" i="12"/>
  <c r="I143" i="12"/>
  <c r="I145" i="12"/>
  <c r="I147" i="12"/>
  <c r="I149" i="12"/>
  <c r="I151" i="12"/>
  <c r="I153" i="12"/>
  <c r="I155" i="12"/>
  <c r="I157" i="12"/>
  <c r="I159" i="12"/>
  <c r="I161" i="12"/>
  <c r="I163" i="12"/>
  <c r="I165" i="12"/>
  <c r="I167" i="12"/>
  <c r="I169" i="12"/>
  <c r="I171" i="12"/>
  <c r="I173" i="12"/>
  <c r="I175" i="12"/>
  <c r="I177" i="12"/>
  <c r="N15" i="11"/>
  <c r="J16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1" i="11"/>
  <c r="I63" i="11"/>
  <c r="I65" i="11"/>
  <c r="I67" i="11"/>
  <c r="I69" i="11"/>
  <c r="I71" i="11"/>
  <c r="I73" i="11"/>
  <c r="I75" i="11"/>
  <c r="I77" i="11"/>
  <c r="I79" i="11"/>
  <c r="I81" i="11"/>
  <c r="I83" i="11"/>
  <c r="I85" i="11"/>
  <c r="I87" i="11"/>
  <c r="I89" i="11"/>
  <c r="I91" i="11"/>
  <c r="I93" i="11"/>
  <c r="I95" i="11"/>
  <c r="I97" i="11"/>
  <c r="I99" i="11"/>
  <c r="I101" i="11"/>
  <c r="I103" i="11"/>
  <c r="I105" i="11"/>
  <c r="I107" i="11"/>
  <c r="I109" i="11"/>
  <c r="I111" i="11"/>
  <c r="I113" i="11"/>
  <c r="I115" i="11"/>
  <c r="I117" i="11"/>
  <c r="I119" i="11"/>
  <c r="I121" i="11"/>
  <c r="I123" i="11"/>
  <c r="I125" i="11"/>
  <c r="I127" i="11"/>
  <c r="I129" i="11"/>
  <c r="I131" i="11"/>
  <c r="I133" i="11"/>
  <c r="I135" i="11"/>
  <c r="I137" i="11"/>
  <c r="I139" i="11"/>
  <c r="I141" i="11"/>
  <c r="I143" i="11"/>
  <c r="I145" i="11"/>
  <c r="I147" i="11"/>
  <c r="I149" i="11"/>
  <c r="I151" i="11"/>
  <c r="I153" i="11"/>
  <c r="I155" i="11"/>
  <c r="I157" i="11"/>
  <c r="I159" i="11"/>
  <c r="I161" i="11"/>
  <c r="I163" i="11"/>
  <c r="I165" i="11"/>
  <c r="I167" i="11"/>
  <c r="I169" i="11"/>
  <c r="I171" i="11"/>
  <c r="I173" i="11"/>
  <c r="I175" i="11"/>
  <c r="I177" i="11"/>
  <c r="I179" i="11"/>
  <c r="I181" i="11"/>
  <c r="I183" i="11"/>
  <c r="I185" i="11"/>
  <c r="I187" i="11"/>
  <c r="I189" i="11"/>
  <c r="I191" i="11"/>
  <c r="I60" i="11"/>
  <c r="I62" i="11"/>
  <c r="I64" i="11"/>
  <c r="I66" i="11"/>
  <c r="I68" i="11"/>
  <c r="I70" i="11"/>
  <c r="I72" i="11"/>
  <c r="I74" i="11"/>
  <c r="I76" i="11"/>
  <c r="I78" i="11"/>
  <c r="I80" i="11"/>
  <c r="I82" i="11"/>
  <c r="I84" i="11"/>
  <c r="I86" i="11"/>
  <c r="I88" i="11"/>
  <c r="I90" i="11"/>
  <c r="I92" i="11"/>
  <c r="I94" i="11"/>
  <c r="I96" i="11"/>
  <c r="I98" i="11"/>
  <c r="I100" i="11"/>
  <c r="I102" i="11"/>
  <c r="I104" i="11"/>
  <c r="I106" i="11"/>
  <c r="I108" i="11"/>
  <c r="I110" i="11"/>
  <c r="I112" i="11"/>
  <c r="I114" i="11"/>
  <c r="I116" i="11"/>
  <c r="I118" i="11"/>
  <c r="I120" i="11"/>
  <c r="I122" i="11"/>
  <c r="I124" i="11"/>
  <c r="I126" i="11"/>
  <c r="I128" i="11"/>
  <c r="I130" i="11"/>
  <c r="I132" i="11"/>
  <c r="I134" i="11"/>
  <c r="I136" i="11"/>
  <c r="I138" i="11"/>
  <c r="I140" i="11"/>
  <c r="I142" i="11"/>
  <c r="I144" i="11"/>
  <c r="I146" i="11"/>
  <c r="I148" i="11"/>
  <c r="I150" i="11"/>
  <c r="I152" i="11"/>
  <c r="I154" i="11"/>
  <c r="I156" i="11"/>
  <c r="I158" i="11"/>
  <c r="I160" i="11"/>
  <c r="I162" i="11"/>
  <c r="I164" i="11"/>
  <c r="I166" i="11"/>
  <c r="I168" i="11"/>
  <c r="I170" i="11"/>
  <c r="I172" i="11"/>
  <c r="I174" i="11"/>
  <c r="I176" i="11"/>
  <c r="I178" i="11"/>
  <c r="I180" i="11"/>
  <c r="I182" i="11"/>
  <c r="I184" i="11"/>
  <c r="I186" i="11"/>
  <c r="I188" i="11"/>
  <c r="I190" i="11"/>
  <c r="N15" i="10"/>
  <c r="I22" i="10"/>
  <c r="I21" i="10"/>
  <c r="J16" i="10"/>
  <c r="I20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1" i="10"/>
  <c r="I63" i="10"/>
  <c r="I65" i="10"/>
  <c r="I67" i="10"/>
  <c r="I69" i="10"/>
  <c r="I71" i="10"/>
  <c r="I73" i="10"/>
  <c r="I75" i="10"/>
  <c r="I77" i="10"/>
  <c r="I79" i="10"/>
  <c r="I81" i="10"/>
  <c r="I83" i="10"/>
  <c r="I85" i="10"/>
  <c r="I87" i="10"/>
  <c r="I89" i="10"/>
  <c r="I91" i="10"/>
  <c r="I93" i="10"/>
  <c r="I95" i="10"/>
  <c r="I97" i="10"/>
  <c r="I99" i="10"/>
  <c r="I101" i="10"/>
  <c r="I103" i="10"/>
  <c r="I105" i="10"/>
  <c r="I107" i="10"/>
  <c r="I109" i="10"/>
  <c r="I111" i="10"/>
  <c r="I113" i="10"/>
  <c r="I115" i="10"/>
  <c r="I117" i="10"/>
  <c r="I119" i="10"/>
  <c r="I121" i="10"/>
  <c r="I123" i="10"/>
  <c r="I125" i="10"/>
  <c r="I127" i="10"/>
  <c r="I129" i="10"/>
  <c r="I131" i="10"/>
  <c r="I133" i="10"/>
  <c r="I135" i="10"/>
  <c r="I137" i="10"/>
  <c r="I139" i="10"/>
  <c r="I141" i="10"/>
  <c r="I143" i="10"/>
  <c r="I145" i="10"/>
  <c r="I147" i="10"/>
  <c r="I149" i="10"/>
  <c r="I151" i="10"/>
  <c r="I153" i="10"/>
  <c r="I155" i="10"/>
  <c r="I157" i="10"/>
  <c r="I159" i="10"/>
  <c r="I161" i="10"/>
  <c r="I163" i="10"/>
  <c r="I165" i="10"/>
  <c r="I167" i="10"/>
  <c r="I169" i="10"/>
  <c r="I171" i="10"/>
  <c r="I173" i="10"/>
  <c r="I175" i="10"/>
  <c r="I177" i="10"/>
  <c r="I179" i="10"/>
  <c r="I181" i="10"/>
  <c r="I183" i="10"/>
  <c r="I185" i="10"/>
  <c r="I187" i="10"/>
  <c r="I189" i="10"/>
  <c r="I191" i="10"/>
  <c r="I193" i="10"/>
  <c r="I195" i="10"/>
  <c r="I197" i="10"/>
  <c r="I199" i="10"/>
  <c r="I201" i="10"/>
  <c r="I203" i="10"/>
  <c r="I205" i="10"/>
  <c r="I207" i="10"/>
  <c r="I209" i="10"/>
  <c r="I211" i="10"/>
  <c r="I213" i="10"/>
  <c r="I215" i="10"/>
  <c r="I217" i="10"/>
  <c r="I219" i="10"/>
  <c r="I221" i="10"/>
  <c r="I223" i="10"/>
  <c r="I225" i="10"/>
  <c r="I227" i="10"/>
  <c r="I229" i="10"/>
  <c r="I60" i="10"/>
  <c r="I62" i="10"/>
  <c r="I64" i="10"/>
  <c r="I66" i="10"/>
  <c r="I68" i="10"/>
  <c r="I70" i="10"/>
  <c r="I72" i="10"/>
  <c r="I74" i="10"/>
  <c r="I76" i="10"/>
  <c r="I78" i="10"/>
  <c r="I80" i="10"/>
  <c r="I82" i="10"/>
  <c r="I84" i="10"/>
  <c r="I86" i="10"/>
  <c r="I88" i="10"/>
  <c r="I90" i="10"/>
  <c r="I92" i="10"/>
  <c r="I94" i="10"/>
  <c r="I96" i="10"/>
  <c r="I98" i="10"/>
  <c r="I100" i="10"/>
  <c r="I102" i="10"/>
  <c r="I104" i="10"/>
  <c r="I106" i="10"/>
  <c r="I108" i="10"/>
  <c r="I110" i="10"/>
  <c r="I112" i="10"/>
  <c r="I114" i="10"/>
  <c r="I116" i="10"/>
  <c r="I118" i="10"/>
  <c r="I120" i="10"/>
  <c r="I122" i="10"/>
  <c r="I124" i="10"/>
  <c r="I126" i="10"/>
  <c r="I128" i="10"/>
  <c r="I130" i="10"/>
  <c r="I132" i="10"/>
  <c r="I134" i="10"/>
  <c r="I136" i="10"/>
  <c r="I138" i="10"/>
  <c r="I140" i="10"/>
  <c r="I142" i="10"/>
  <c r="I144" i="10"/>
  <c r="I146" i="10"/>
  <c r="I148" i="10"/>
  <c r="I150" i="10"/>
  <c r="I152" i="10"/>
  <c r="I154" i="10"/>
  <c r="I156" i="10"/>
  <c r="I158" i="10"/>
  <c r="I160" i="10"/>
  <c r="I162" i="10"/>
  <c r="I164" i="10"/>
  <c r="I166" i="10"/>
  <c r="I168" i="10"/>
  <c r="I170" i="10"/>
  <c r="I172" i="10"/>
  <c r="I174" i="10"/>
  <c r="I176" i="10"/>
  <c r="I178" i="10"/>
  <c r="I180" i="10"/>
  <c r="I182" i="10"/>
  <c r="I184" i="10"/>
  <c r="I186" i="10"/>
  <c r="I188" i="10"/>
  <c r="I190" i="10"/>
  <c r="I192" i="10"/>
  <c r="I194" i="10"/>
  <c r="I196" i="10"/>
  <c r="I198" i="10"/>
  <c r="I200" i="10"/>
  <c r="I202" i="10"/>
  <c r="I204" i="10"/>
  <c r="I206" i="10"/>
  <c r="I208" i="10"/>
  <c r="I210" i="10"/>
  <c r="I212" i="10"/>
  <c r="I214" i="10"/>
  <c r="I216" i="10"/>
  <c r="I218" i="10"/>
  <c r="I220" i="10"/>
  <c r="I222" i="10"/>
  <c r="I224" i="10"/>
  <c r="I226" i="10"/>
  <c r="I228" i="10"/>
  <c r="N15" i="9"/>
  <c r="I22" i="9"/>
  <c r="I21" i="9"/>
  <c r="J16" i="9"/>
  <c r="I20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1" i="9"/>
  <c r="I63" i="9"/>
  <c r="I65" i="9"/>
  <c r="I67" i="9"/>
  <c r="I69" i="9"/>
  <c r="I71" i="9"/>
  <c r="I73" i="9"/>
  <c r="I75" i="9"/>
  <c r="I77" i="9"/>
  <c r="I79" i="9"/>
  <c r="I81" i="9"/>
  <c r="I83" i="9"/>
  <c r="I85" i="9"/>
  <c r="I87" i="9"/>
  <c r="I89" i="9"/>
  <c r="I91" i="9"/>
  <c r="I93" i="9"/>
  <c r="I95" i="9"/>
  <c r="I97" i="9"/>
  <c r="I99" i="9"/>
  <c r="I101" i="9"/>
  <c r="I103" i="9"/>
  <c r="I105" i="9"/>
  <c r="I107" i="9"/>
  <c r="I109" i="9"/>
  <c r="I111" i="9"/>
  <c r="I113" i="9"/>
  <c r="I115" i="9"/>
  <c r="I117" i="9"/>
  <c r="I119" i="9"/>
  <c r="I121" i="9"/>
  <c r="I123" i="9"/>
  <c r="I125" i="9"/>
  <c r="I127" i="9"/>
  <c r="I129" i="9"/>
  <c r="I131" i="9"/>
  <c r="I133" i="9"/>
  <c r="I135" i="9"/>
  <c r="I137" i="9"/>
  <c r="I139" i="9"/>
  <c r="I141" i="9"/>
  <c r="I143" i="9"/>
  <c r="I145" i="9"/>
  <c r="I147" i="9"/>
  <c r="I149" i="9"/>
  <c r="I151" i="9"/>
  <c r="I153" i="9"/>
  <c r="I155" i="9"/>
  <c r="I157" i="9"/>
  <c r="I159" i="9"/>
  <c r="I161" i="9"/>
  <c r="I163" i="9"/>
  <c r="I165" i="9"/>
  <c r="I167" i="9"/>
  <c r="I169" i="9"/>
  <c r="I171" i="9"/>
  <c r="I173" i="9"/>
  <c r="I175" i="9"/>
  <c r="I177" i="9"/>
  <c r="I179" i="9"/>
  <c r="I181" i="9"/>
  <c r="I183" i="9"/>
  <c r="I185" i="9"/>
  <c r="I187" i="9"/>
  <c r="I189" i="9"/>
  <c r="I191" i="9"/>
  <c r="I193" i="9"/>
  <c r="I195" i="9"/>
  <c r="I197" i="9"/>
  <c r="I199" i="9"/>
  <c r="I201" i="9"/>
  <c r="I203" i="9"/>
  <c r="I205" i="9"/>
  <c r="I207" i="9"/>
  <c r="I209" i="9"/>
  <c r="I211" i="9"/>
  <c r="I213" i="9"/>
  <c r="I215" i="9"/>
  <c r="I217" i="9"/>
  <c r="I219" i="9"/>
  <c r="I221" i="9"/>
  <c r="I223" i="9"/>
  <c r="I60" i="9"/>
  <c r="I62" i="9"/>
  <c r="I64" i="9"/>
  <c r="I66" i="9"/>
  <c r="I68" i="9"/>
  <c r="I70" i="9"/>
  <c r="I72" i="9"/>
  <c r="I74" i="9"/>
  <c r="I76" i="9"/>
  <c r="I78" i="9"/>
  <c r="I80" i="9"/>
  <c r="I82" i="9"/>
  <c r="I84" i="9"/>
  <c r="I86" i="9"/>
  <c r="I88" i="9"/>
  <c r="I90" i="9"/>
  <c r="I92" i="9"/>
  <c r="I94" i="9"/>
  <c r="I96" i="9"/>
  <c r="I98" i="9"/>
  <c r="I100" i="9"/>
  <c r="I102" i="9"/>
  <c r="I104" i="9"/>
  <c r="I106" i="9"/>
  <c r="I108" i="9"/>
  <c r="I110" i="9"/>
  <c r="I112" i="9"/>
  <c r="I114" i="9"/>
  <c r="I116" i="9"/>
  <c r="I118" i="9"/>
  <c r="I120" i="9"/>
  <c r="I122" i="9"/>
  <c r="I124" i="9"/>
  <c r="I126" i="9"/>
  <c r="I128" i="9"/>
  <c r="I130" i="9"/>
  <c r="I132" i="9"/>
  <c r="I134" i="9"/>
  <c r="I136" i="9"/>
  <c r="I138" i="9"/>
  <c r="I140" i="9"/>
  <c r="I142" i="9"/>
  <c r="I144" i="9"/>
  <c r="I146" i="9"/>
  <c r="I148" i="9"/>
  <c r="I150" i="9"/>
  <c r="I152" i="9"/>
  <c r="I154" i="9"/>
  <c r="I156" i="9"/>
  <c r="I158" i="9"/>
  <c r="I160" i="9"/>
  <c r="I162" i="9"/>
  <c r="I164" i="9"/>
  <c r="I166" i="9"/>
  <c r="I168" i="9"/>
  <c r="I170" i="9"/>
  <c r="I172" i="9"/>
  <c r="I174" i="9"/>
  <c r="I176" i="9"/>
  <c r="I178" i="9"/>
  <c r="I180" i="9"/>
  <c r="I182" i="9"/>
  <c r="I184" i="9"/>
  <c r="I186" i="9"/>
  <c r="I188" i="9"/>
  <c r="I190" i="9"/>
  <c r="I192" i="9"/>
  <c r="I194" i="9"/>
  <c r="I196" i="9"/>
  <c r="I198" i="9"/>
  <c r="I200" i="9"/>
  <c r="I202" i="9"/>
  <c r="I204" i="9"/>
  <c r="I206" i="9"/>
  <c r="I208" i="9"/>
  <c r="I210" i="9"/>
  <c r="I212" i="9"/>
  <c r="I214" i="9"/>
  <c r="I216" i="9"/>
  <c r="I218" i="9"/>
  <c r="I220" i="9"/>
  <c r="I222" i="9"/>
  <c r="I224" i="9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8" i="8"/>
  <c r="I106" i="8"/>
  <c r="I104" i="8"/>
  <c r="I102" i="8"/>
  <c r="I42" i="8"/>
  <c r="I109" i="8"/>
  <c r="I107" i="8"/>
  <c r="I105" i="8"/>
  <c r="I103" i="8"/>
  <c r="N15" i="8"/>
  <c r="J16" i="8"/>
  <c r="I26" i="8"/>
  <c r="I30" i="8"/>
  <c r="I34" i="8"/>
  <c r="I38" i="8"/>
  <c r="I46" i="8"/>
  <c r="I50" i="8"/>
  <c r="I54" i="8"/>
  <c r="I58" i="8"/>
  <c r="I62" i="8"/>
  <c r="I66" i="8"/>
  <c r="I70" i="8"/>
  <c r="I74" i="8"/>
  <c r="I78" i="8"/>
  <c r="I82" i="8"/>
  <c r="I86" i="8"/>
  <c r="I90" i="8"/>
  <c r="I94" i="8"/>
  <c r="I98" i="8"/>
  <c r="I25" i="8"/>
  <c r="I29" i="8"/>
  <c r="I33" i="8"/>
  <c r="I37" i="8"/>
  <c r="I41" i="8"/>
  <c r="I45" i="8"/>
  <c r="I49" i="8"/>
  <c r="I53" i="8"/>
  <c r="I57" i="8"/>
  <c r="I65" i="8"/>
  <c r="I69" i="8"/>
  <c r="I77" i="8"/>
  <c r="I85" i="8"/>
  <c r="I93" i="8"/>
  <c r="I101" i="8"/>
  <c r="I147" i="8"/>
  <c r="I151" i="8"/>
  <c r="I155" i="8"/>
  <c r="I158" i="8"/>
  <c r="I162" i="8"/>
  <c r="I166" i="8"/>
  <c r="I170" i="8"/>
  <c r="I174" i="8"/>
  <c r="I178" i="8"/>
  <c r="I223" i="8"/>
  <c r="I227" i="8"/>
  <c r="I21" i="8"/>
  <c r="I22" i="8"/>
  <c r="I23" i="8"/>
  <c r="I24" i="8"/>
  <c r="I28" i="8"/>
  <c r="I32" i="8"/>
  <c r="I36" i="8"/>
  <c r="I40" i="8"/>
  <c r="I44" i="8"/>
  <c r="I48" i="8"/>
  <c r="I52" i="8"/>
  <c r="I56" i="8"/>
  <c r="I60" i="8"/>
  <c r="I64" i="8"/>
  <c r="I68" i="8"/>
  <c r="I72" i="8"/>
  <c r="I76" i="8"/>
  <c r="I80" i="8"/>
  <c r="I84" i="8"/>
  <c r="I88" i="8"/>
  <c r="I92" i="8"/>
  <c r="I96" i="8"/>
  <c r="I100" i="8"/>
  <c r="I27" i="8"/>
  <c r="I31" i="8"/>
  <c r="I35" i="8"/>
  <c r="I39" i="8"/>
  <c r="I43" i="8"/>
  <c r="I47" i="8"/>
  <c r="I51" i="8"/>
  <c r="I55" i="8"/>
  <c r="I59" i="8"/>
  <c r="I63" i="8"/>
  <c r="I67" i="8"/>
  <c r="I71" i="8"/>
  <c r="I75" i="8"/>
  <c r="I79" i="8"/>
  <c r="I83" i="8"/>
  <c r="I87" i="8"/>
  <c r="I91" i="8"/>
  <c r="I95" i="8"/>
  <c r="I99" i="8"/>
  <c r="I146" i="8"/>
  <c r="I148" i="8"/>
  <c r="I150" i="8"/>
  <c r="I152" i="8"/>
  <c r="I154" i="8"/>
  <c r="I156" i="8"/>
  <c r="I159" i="8"/>
  <c r="I161" i="8"/>
  <c r="I163" i="8"/>
  <c r="I165" i="8"/>
  <c r="I167" i="8"/>
  <c r="I169" i="8"/>
  <c r="I171" i="8"/>
  <c r="I173" i="8"/>
  <c r="I175" i="8"/>
  <c r="I177" i="8"/>
  <c r="I220" i="8"/>
  <c r="I222" i="8"/>
  <c r="I224" i="8"/>
  <c r="I226" i="8"/>
  <c r="I61" i="8"/>
  <c r="I73" i="8"/>
  <c r="I81" i="8"/>
  <c r="I89" i="8"/>
  <c r="I97" i="8"/>
  <c r="I145" i="8"/>
  <c r="I149" i="8"/>
  <c r="I153" i="8"/>
  <c r="I157" i="8"/>
  <c r="I160" i="8"/>
  <c r="I164" i="8"/>
  <c r="I168" i="8"/>
  <c r="I172" i="8"/>
  <c r="I176" i="8"/>
  <c r="I221" i="8"/>
  <c r="I225" i="8"/>
  <c r="I21" i="7"/>
  <c r="I22" i="7"/>
  <c r="I23" i="7"/>
  <c r="I24" i="7"/>
  <c r="I25" i="7"/>
  <c r="I26" i="7"/>
  <c r="I27" i="7"/>
  <c r="I25" i="6"/>
  <c r="I21" i="6"/>
  <c r="I24" i="6"/>
  <c r="I27" i="6"/>
  <c r="I23" i="6"/>
  <c r="I26" i="6"/>
  <c r="I22" i="6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6" i="7"/>
  <c r="I187" i="7"/>
  <c r="J16" i="7"/>
  <c r="N15" i="7"/>
  <c r="I29" i="7"/>
  <c r="I33" i="7"/>
  <c r="I37" i="7"/>
  <c r="I41" i="7"/>
  <c r="I45" i="7"/>
  <c r="I49" i="7"/>
  <c r="I53" i="7"/>
  <c r="I57" i="7"/>
  <c r="I30" i="7"/>
  <c r="I34" i="7"/>
  <c r="I38" i="7"/>
  <c r="I42" i="7"/>
  <c r="I46" i="7"/>
  <c r="I50" i="7"/>
  <c r="I54" i="7"/>
  <c r="I58" i="7"/>
  <c r="I61" i="7"/>
  <c r="I65" i="7"/>
  <c r="I69" i="7"/>
  <c r="I73" i="7"/>
  <c r="I77" i="7"/>
  <c r="I81" i="7"/>
  <c r="I85" i="7"/>
  <c r="I89" i="7"/>
  <c r="I93" i="7"/>
  <c r="I97" i="7"/>
  <c r="I101" i="7"/>
  <c r="I105" i="7"/>
  <c r="I109" i="7"/>
  <c r="I113" i="7"/>
  <c r="I117" i="7"/>
  <c r="I121" i="7"/>
  <c r="I125" i="7"/>
  <c r="I129" i="7"/>
  <c r="I133" i="7"/>
  <c r="I137" i="7"/>
  <c r="I62" i="7"/>
  <c r="I66" i="7"/>
  <c r="I70" i="7"/>
  <c r="I74" i="7"/>
  <c r="I78" i="7"/>
  <c r="I82" i="7"/>
  <c r="I86" i="7"/>
  <c r="I90" i="7"/>
  <c r="I94" i="7"/>
  <c r="I98" i="7"/>
  <c r="I102" i="7"/>
  <c r="I106" i="7"/>
  <c r="I110" i="7"/>
  <c r="I114" i="7"/>
  <c r="I118" i="7"/>
  <c r="I122" i="7"/>
  <c r="I126" i="7"/>
  <c r="I130" i="7"/>
  <c r="I134" i="7"/>
  <c r="I138" i="7"/>
  <c r="I140" i="7"/>
  <c r="I142" i="7"/>
  <c r="I144" i="7"/>
  <c r="I146" i="7"/>
  <c r="I148" i="7"/>
  <c r="I150" i="7"/>
  <c r="I152" i="7"/>
  <c r="I154" i="7"/>
  <c r="I156" i="7"/>
  <c r="I158" i="7"/>
  <c r="I160" i="7"/>
  <c r="I162" i="7"/>
  <c r="I164" i="7"/>
  <c r="I166" i="7"/>
  <c r="I168" i="7"/>
  <c r="I170" i="7"/>
  <c r="I172" i="7"/>
  <c r="I174" i="7"/>
  <c r="I176" i="7"/>
  <c r="I178" i="7"/>
  <c r="I180" i="7"/>
  <c r="I182" i="7"/>
  <c r="I184" i="7"/>
  <c r="I20" i="7"/>
  <c r="I31" i="7"/>
  <c r="I35" i="7"/>
  <c r="I39" i="7"/>
  <c r="I43" i="7"/>
  <c r="I47" i="7"/>
  <c r="I51" i="7"/>
  <c r="I55" i="7"/>
  <c r="I28" i="7"/>
  <c r="I32" i="7"/>
  <c r="I36" i="7"/>
  <c r="I40" i="7"/>
  <c r="I44" i="7"/>
  <c r="I48" i="7"/>
  <c r="I52" i="7"/>
  <c r="I56" i="7"/>
  <c r="I59" i="7"/>
  <c r="I63" i="7"/>
  <c r="I67" i="7"/>
  <c r="I71" i="7"/>
  <c r="I75" i="7"/>
  <c r="I79" i="7"/>
  <c r="I83" i="7"/>
  <c r="I87" i="7"/>
  <c r="I91" i="7"/>
  <c r="I95" i="7"/>
  <c r="I99" i="7"/>
  <c r="I103" i="7"/>
  <c r="I107" i="7"/>
  <c r="I111" i="7"/>
  <c r="I115" i="7"/>
  <c r="I119" i="7"/>
  <c r="I123" i="7"/>
  <c r="I127" i="7"/>
  <c r="I131" i="7"/>
  <c r="I135" i="7"/>
  <c r="I139" i="7"/>
  <c r="I60" i="7"/>
  <c r="I64" i="7"/>
  <c r="I68" i="7"/>
  <c r="I72" i="7"/>
  <c r="I76" i="7"/>
  <c r="I80" i="7"/>
  <c r="I84" i="7"/>
  <c r="I88" i="7"/>
  <c r="I92" i="7"/>
  <c r="I96" i="7"/>
  <c r="I100" i="7"/>
  <c r="I104" i="7"/>
  <c r="I108" i="7"/>
  <c r="I112" i="7"/>
  <c r="I116" i="7"/>
  <c r="I120" i="7"/>
  <c r="I124" i="7"/>
  <c r="I128" i="7"/>
  <c r="I132" i="7"/>
  <c r="I136" i="7"/>
  <c r="I141" i="7"/>
  <c r="I143" i="7"/>
  <c r="I145" i="7"/>
  <c r="I147" i="7"/>
  <c r="I149" i="7"/>
  <c r="I151" i="7"/>
  <c r="I153" i="7"/>
  <c r="I155" i="7"/>
  <c r="I157" i="7"/>
  <c r="I159" i="7"/>
  <c r="I161" i="7"/>
  <c r="I163" i="7"/>
  <c r="I165" i="7"/>
  <c r="I167" i="7"/>
  <c r="I169" i="7"/>
  <c r="I171" i="7"/>
  <c r="I173" i="7"/>
  <c r="I175" i="7"/>
  <c r="I177" i="7"/>
  <c r="I179" i="7"/>
  <c r="I181" i="7"/>
  <c r="I183" i="7"/>
  <c r="I185" i="7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05" i="6"/>
  <c r="I104" i="6"/>
  <c r="I103" i="6"/>
  <c r="I102" i="6"/>
  <c r="I101" i="6"/>
  <c r="I100" i="6"/>
  <c r="I99" i="6"/>
  <c r="I98" i="6"/>
  <c r="I97" i="6"/>
  <c r="I96" i="6"/>
  <c r="J16" i="6"/>
  <c r="N15" i="6"/>
  <c r="I34" i="6"/>
  <c r="I29" i="6"/>
  <c r="I33" i="6"/>
  <c r="I37" i="6"/>
  <c r="I41" i="6"/>
  <c r="I45" i="6"/>
  <c r="I49" i="6"/>
  <c r="I53" i="6"/>
  <c r="I57" i="6"/>
  <c r="I61" i="6"/>
  <c r="I65" i="6"/>
  <c r="I69" i="6"/>
  <c r="I73" i="6"/>
  <c r="I77" i="6"/>
  <c r="I81" i="6"/>
  <c r="I85" i="6"/>
  <c r="I89" i="6"/>
  <c r="I30" i="6"/>
  <c r="I36" i="6"/>
  <c r="I40" i="6"/>
  <c r="I44" i="6"/>
  <c r="I48" i="6"/>
  <c r="I52" i="6"/>
  <c r="I56" i="6"/>
  <c r="I60" i="6"/>
  <c r="I64" i="6"/>
  <c r="I68" i="6"/>
  <c r="I72" i="6"/>
  <c r="I76" i="6"/>
  <c r="I80" i="6"/>
  <c r="I84" i="6"/>
  <c r="I88" i="6"/>
  <c r="I95" i="6"/>
  <c r="I94" i="6"/>
  <c r="I107" i="6"/>
  <c r="I109" i="6"/>
  <c r="I111" i="6"/>
  <c r="I113" i="6"/>
  <c r="I115" i="6"/>
  <c r="I117" i="6"/>
  <c r="I119" i="6"/>
  <c r="I121" i="6"/>
  <c r="I123" i="6"/>
  <c r="I125" i="6"/>
  <c r="I127" i="6"/>
  <c r="I129" i="6"/>
  <c r="I131" i="6"/>
  <c r="I133" i="6"/>
  <c r="I135" i="6"/>
  <c r="I137" i="6"/>
  <c r="I139" i="6"/>
  <c r="I141" i="6"/>
  <c r="I143" i="6"/>
  <c r="I145" i="6"/>
  <c r="I147" i="6"/>
  <c r="I149" i="6"/>
  <c r="I151" i="6"/>
  <c r="I153" i="6"/>
  <c r="I155" i="6"/>
  <c r="I157" i="6"/>
  <c r="I188" i="6"/>
  <c r="I190" i="6"/>
  <c r="I192" i="6"/>
  <c r="I194" i="6"/>
  <c r="I196" i="6"/>
  <c r="I198" i="6"/>
  <c r="I200" i="6"/>
  <c r="I202" i="6"/>
  <c r="I204" i="6"/>
  <c r="I206" i="6"/>
  <c r="I208" i="6"/>
  <c r="I28" i="6"/>
  <c r="I20" i="6"/>
  <c r="I31" i="6"/>
  <c r="I35" i="6"/>
  <c r="I39" i="6"/>
  <c r="I43" i="6"/>
  <c r="I47" i="6"/>
  <c r="I51" i="6"/>
  <c r="I55" i="6"/>
  <c r="I59" i="6"/>
  <c r="I63" i="6"/>
  <c r="I67" i="6"/>
  <c r="I71" i="6"/>
  <c r="I75" i="6"/>
  <c r="I79" i="6"/>
  <c r="I83" i="6"/>
  <c r="I87" i="6"/>
  <c r="I91" i="6"/>
  <c r="I32" i="6"/>
  <c r="I38" i="6"/>
  <c r="I42" i="6"/>
  <c r="I46" i="6"/>
  <c r="I50" i="6"/>
  <c r="I54" i="6"/>
  <c r="I58" i="6"/>
  <c r="I62" i="6"/>
  <c r="I66" i="6"/>
  <c r="I70" i="6"/>
  <c r="I74" i="6"/>
  <c r="I78" i="6"/>
  <c r="I82" i="6"/>
  <c r="I86" i="6"/>
  <c r="I90" i="6"/>
  <c r="I93" i="6"/>
  <c r="I92" i="6"/>
  <c r="I106" i="6"/>
  <c r="I108" i="6"/>
  <c r="I110" i="6"/>
  <c r="I112" i="6"/>
  <c r="I114" i="6"/>
  <c r="I116" i="6"/>
  <c r="I118" i="6"/>
  <c r="I120" i="6"/>
  <c r="I122" i="6"/>
  <c r="I124" i="6"/>
  <c r="I126" i="6"/>
  <c r="I128" i="6"/>
  <c r="I130" i="6"/>
  <c r="I132" i="6"/>
  <c r="I134" i="6"/>
  <c r="I136" i="6"/>
  <c r="I138" i="6"/>
  <c r="I140" i="6"/>
  <c r="I142" i="6"/>
  <c r="I144" i="6"/>
  <c r="I146" i="6"/>
  <c r="I148" i="6"/>
  <c r="I150" i="6"/>
  <c r="I152" i="6"/>
  <c r="I154" i="6"/>
  <c r="I156" i="6"/>
  <c r="I158" i="6"/>
  <c r="I189" i="6"/>
  <c r="I191" i="6"/>
  <c r="I193" i="6"/>
  <c r="I195" i="6"/>
  <c r="I197" i="6"/>
  <c r="I199" i="6"/>
  <c r="I201" i="6"/>
  <c r="I203" i="6"/>
  <c r="I205" i="6"/>
  <c r="I207" i="6"/>
  <c r="I209" i="6"/>
  <c r="J14" i="4"/>
  <c r="L14" i="4" s="1"/>
  <c r="N14" i="4" s="1"/>
  <c r="J15" i="4"/>
  <c r="L20" i="8" l="1"/>
  <c r="J20" i="8"/>
  <c r="M20" i="8"/>
  <c r="L219" i="8"/>
  <c r="J219" i="8"/>
  <c r="M219" i="8"/>
  <c r="L217" i="8"/>
  <c r="J217" i="8"/>
  <c r="M217" i="8"/>
  <c r="L215" i="8"/>
  <c r="J215" i="8"/>
  <c r="M215" i="8"/>
  <c r="L213" i="8"/>
  <c r="J213" i="8"/>
  <c r="M213" i="8"/>
  <c r="L211" i="8"/>
  <c r="J211" i="8"/>
  <c r="M211" i="8"/>
  <c r="L209" i="8"/>
  <c r="J209" i="8"/>
  <c r="M209" i="8"/>
  <c r="L207" i="8"/>
  <c r="J207" i="8"/>
  <c r="M207" i="8"/>
  <c r="L205" i="8"/>
  <c r="J205" i="8"/>
  <c r="M205" i="8"/>
  <c r="L203" i="8"/>
  <c r="J203" i="8"/>
  <c r="M203" i="8"/>
  <c r="L201" i="8"/>
  <c r="J201" i="8"/>
  <c r="M201" i="8"/>
  <c r="L199" i="8"/>
  <c r="J199" i="8"/>
  <c r="M199" i="8"/>
  <c r="L197" i="8"/>
  <c r="J197" i="8"/>
  <c r="M197" i="8"/>
  <c r="L195" i="8"/>
  <c r="J195" i="8"/>
  <c r="M195" i="8"/>
  <c r="L193" i="8"/>
  <c r="J193" i="8"/>
  <c r="M193" i="8"/>
  <c r="L191" i="8"/>
  <c r="J191" i="8"/>
  <c r="M191" i="8"/>
  <c r="L189" i="8"/>
  <c r="J189" i="8"/>
  <c r="M189" i="8"/>
  <c r="L187" i="8"/>
  <c r="J187" i="8"/>
  <c r="M187" i="8"/>
  <c r="L185" i="8"/>
  <c r="J185" i="8"/>
  <c r="M185" i="8"/>
  <c r="L183" i="8"/>
  <c r="J183" i="8"/>
  <c r="M183" i="8"/>
  <c r="L181" i="8"/>
  <c r="J181" i="8"/>
  <c r="M181" i="8"/>
  <c r="L179" i="8"/>
  <c r="J179" i="8"/>
  <c r="M179" i="8"/>
  <c r="L218" i="8"/>
  <c r="J218" i="8"/>
  <c r="M218" i="8"/>
  <c r="L216" i="8"/>
  <c r="J216" i="8"/>
  <c r="M216" i="8"/>
  <c r="L214" i="8"/>
  <c r="J214" i="8"/>
  <c r="M214" i="8"/>
  <c r="L212" i="8"/>
  <c r="J212" i="8"/>
  <c r="M212" i="8"/>
  <c r="L210" i="8"/>
  <c r="J210" i="8"/>
  <c r="M210" i="8"/>
  <c r="L208" i="8"/>
  <c r="J208" i="8"/>
  <c r="M208" i="8"/>
  <c r="L206" i="8"/>
  <c r="J206" i="8"/>
  <c r="M206" i="8"/>
  <c r="L204" i="8"/>
  <c r="J204" i="8"/>
  <c r="M204" i="8"/>
  <c r="L202" i="8"/>
  <c r="J202" i="8"/>
  <c r="M202" i="8"/>
  <c r="L200" i="8"/>
  <c r="J200" i="8"/>
  <c r="M200" i="8"/>
  <c r="L198" i="8"/>
  <c r="J198" i="8"/>
  <c r="M198" i="8"/>
  <c r="L196" i="8"/>
  <c r="J196" i="8"/>
  <c r="M196" i="8"/>
  <c r="L194" i="8"/>
  <c r="J194" i="8"/>
  <c r="M194" i="8"/>
  <c r="L192" i="8"/>
  <c r="J192" i="8"/>
  <c r="M192" i="8"/>
  <c r="L190" i="8"/>
  <c r="J190" i="8"/>
  <c r="M190" i="8"/>
  <c r="L188" i="8"/>
  <c r="J188" i="8"/>
  <c r="M188" i="8"/>
  <c r="L186" i="8"/>
  <c r="J186" i="8"/>
  <c r="M186" i="8"/>
  <c r="L184" i="8"/>
  <c r="J184" i="8"/>
  <c r="M184" i="8"/>
  <c r="L182" i="8"/>
  <c r="J182" i="8"/>
  <c r="M182" i="8"/>
  <c r="L180" i="8"/>
  <c r="J180" i="8"/>
  <c r="M180" i="8"/>
  <c r="L136" i="20"/>
  <c r="M136" i="20"/>
  <c r="J136" i="20"/>
  <c r="L128" i="20"/>
  <c r="M128" i="20"/>
  <c r="J128" i="20"/>
  <c r="L120" i="20"/>
  <c r="M120" i="20"/>
  <c r="J120" i="20"/>
  <c r="L112" i="20"/>
  <c r="M112" i="20"/>
  <c r="J112" i="20"/>
  <c r="L104" i="20"/>
  <c r="M104" i="20"/>
  <c r="J104" i="20"/>
  <c r="L96" i="20"/>
  <c r="M96" i="20"/>
  <c r="J96" i="20"/>
  <c r="L88" i="20"/>
  <c r="M88" i="20"/>
  <c r="J88" i="20"/>
  <c r="L80" i="20"/>
  <c r="M80" i="20"/>
  <c r="J80" i="20"/>
  <c r="L72" i="20"/>
  <c r="M72" i="20"/>
  <c r="J72" i="20"/>
  <c r="L135" i="20"/>
  <c r="M135" i="20"/>
  <c r="J135" i="20"/>
  <c r="L127" i="20"/>
  <c r="M127" i="20"/>
  <c r="J127" i="20"/>
  <c r="L119" i="20"/>
  <c r="M119" i="20"/>
  <c r="J119" i="20"/>
  <c r="L111" i="20"/>
  <c r="M111" i="20"/>
  <c r="J111" i="20"/>
  <c r="L103" i="20"/>
  <c r="M103" i="20"/>
  <c r="J103" i="20"/>
  <c r="L95" i="20"/>
  <c r="M95" i="20"/>
  <c r="J95" i="20"/>
  <c r="L87" i="20"/>
  <c r="M87" i="20"/>
  <c r="J87" i="20"/>
  <c r="L79" i="20"/>
  <c r="M79" i="20"/>
  <c r="J79" i="20"/>
  <c r="L71" i="20"/>
  <c r="M71" i="20"/>
  <c r="J71" i="20"/>
  <c r="L64" i="20"/>
  <c r="M64" i="20"/>
  <c r="J64" i="20"/>
  <c r="L56" i="20"/>
  <c r="M56" i="20"/>
  <c r="J56" i="20"/>
  <c r="L48" i="20"/>
  <c r="M48" i="20"/>
  <c r="J48" i="20"/>
  <c r="L40" i="20"/>
  <c r="M40" i="20"/>
  <c r="J40" i="20"/>
  <c r="L32" i="20"/>
  <c r="M32" i="20"/>
  <c r="J32" i="20"/>
  <c r="L24" i="20"/>
  <c r="M24" i="20"/>
  <c r="J24" i="20"/>
  <c r="L61" i="20"/>
  <c r="M61" i="20"/>
  <c r="J61" i="20"/>
  <c r="L53" i="20"/>
  <c r="M53" i="20"/>
  <c r="J53" i="20"/>
  <c r="L45" i="20"/>
  <c r="M45" i="20"/>
  <c r="J45" i="20"/>
  <c r="L37" i="20"/>
  <c r="M37" i="20"/>
  <c r="J37" i="20"/>
  <c r="L29" i="20"/>
  <c r="M29" i="20"/>
  <c r="J29" i="20"/>
  <c r="L21" i="20"/>
  <c r="M21" i="20"/>
  <c r="J21" i="20"/>
  <c r="L134" i="20"/>
  <c r="M134" i="20"/>
  <c r="J134" i="20"/>
  <c r="L126" i="20"/>
  <c r="M126" i="20"/>
  <c r="J126" i="20"/>
  <c r="L118" i="20"/>
  <c r="M118" i="20"/>
  <c r="J118" i="20"/>
  <c r="L110" i="20"/>
  <c r="M110" i="20"/>
  <c r="J110" i="20"/>
  <c r="L102" i="20"/>
  <c r="M102" i="20"/>
  <c r="J102" i="20"/>
  <c r="L94" i="20"/>
  <c r="M94" i="20"/>
  <c r="J94" i="20"/>
  <c r="L86" i="20"/>
  <c r="M86" i="20"/>
  <c r="J86" i="20"/>
  <c r="L78" i="20"/>
  <c r="M78" i="20"/>
  <c r="J78" i="20"/>
  <c r="L70" i="20"/>
  <c r="M70" i="20"/>
  <c r="J70" i="20"/>
  <c r="L133" i="20"/>
  <c r="M133" i="20"/>
  <c r="J133" i="20"/>
  <c r="L125" i="20"/>
  <c r="M125" i="20"/>
  <c r="J125" i="20"/>
  <c r="L117" i="20"/>
  <c r="M117" i="20"/>
  <c r="J117" i="20"/>
  <c r="L109" i="20"/>
  <c r="M109" i="20"/>
  <c r="J109" i="20"/>
  <c r="L101" i="20"/>
  <c r="M101" i="20"/>
  <c r="J101" i="20"/>
  <c r="L93" i="20"/>
  <c r="M93" i="20"/>
  <c r="J93" i="20"/>
  <c r="L85" i="20"/>
  <c r="M85" i="20"/>
  <c r="J85" i="20"/>
  <c r="L77" i="20"/>
  <c r="M77" i="20"/>
  <c r="J77" i="20"/>
  <c r="L69" i="20"/>
  <c r="M69" i="20"/>
  <c r="J69" i="20"/>
  <c r="L62" i="20"/>
  <c r="M62" i="20"/>
  <c r="J62" i="20"/>
  <c r="L54" i="20"/>
  <c r="M54" i="20"/>
  <c r="J54" i="20"/>
  <c r="L46" i="20"/>
  <c r="M46" i="20"/>
  <c r="J46" i="20"/>
  <c r="L38" i="20"/>
  <c r="M38" i="20"/>
  <c r="J38" i="20"/>
  <c r="L30" i="20"/>
  <c r="M30" i="20"/>
  <c r="J30" i="20"/>
  <c r="L22" i="20"/>
  <c r="M22" i="20"/>
  <c r="J22" i="20"/>
  <c r="L59" i="20"/>
  <c r="M59" i="20"/>
  <c r="J59" i="20"/>
  <c r="L51" i="20"/>
  <c r="M51" i="20"/>
  <c r="J51" i="20"/>
  <c r="L43" i="20"/>
  <c r="M43" i="20"/>
  <c r="J43" i="20"/>
  <c r="L35" i="20"/>
  <c r="M35" i="20"/>
  <c r="J35" i="20"/>
  <c r="L27" i="20"/>
  <c r="M27" i="20"/>
  <c r="J27" i="20"/>
  <c r="L132" i="20"/>
  <c r="M132" i="20"/>
  <c r="J132" i="20"/>
  <c r="L124" i="20"/>
  <c r="M124" i="20"/>
  <c r="J124" i="20"/>
  <c r="L116" i="20"/>
  <c r="M116" i="20"/>
  <c r="J116" i="20"/>
  <c r="L108" i="20"/>
  <c r="M108" i="20"/>
  <c r="J108" i="20"/>
  <c r="L100" i="20"/>
  <c r="M100" i="20"/>
  <c r="J100" i="20"/>
  <c r="L92" i="20"/>
  <c r="M92" i="20"/>
  <c r="J92" i="20"/>
  <c r="L84" i="20"/>
  <c r="M84" i="20"/>
  <c r="J84" i="20"/>
  <c r="L76" i="20"/>
  <c r="M76" i="20"/>
  <c r="J76" i="20"/>
  <c r="L68" i="20"/>
  <c r="M68" i="20"/>
  <c r="J68" i="20"/>
  <c r="L139" i="20"/>
  <c r="M139" i="20"/>
  <c r="J139" i="20"/>
  <c r="L131" i="20"/>
  <c r="M131" i="20"/>
  <c r="J131" i="20"/>
  <c r="L123" i="20"/>
  <c r="M123" i="20"/>
  <c r="J123" i="20"/>
  <c r="L115" i="20"/>
  <c r="M115" i="20"/>
  <c r="J115" i="20"/>
  <c r="L107" i="20"/>
  <c r="M107" i="20"/>
  <c r="J107" i="20"/>
  <c r="L99" i="20"/>
  <c r="M99" i="20"/>
  <c r="J99" i="20"/>
  <c r="L91" i="20"/>
  <c r="M91" i="20"/>
  <c r="J91" i="20"/>
  <c r="L83" i="20"/>
  <c r="M83" i="20"/>
  <c r="J83" i="20"/>
  <c r="L75" i="20"/>
  <c r="M75" i="20"/>
  <c r="J75" i="20"/>
  <c r="L67" i="20"/>
  <c r="M67" i="20"/>
  <c r="J67" i="20"/>
  <c r="L60" i="20"/>
  <c r="M60" i="20"/>
  <c r="J60" i="20"/>
  <c r="L52" i="20"/>
  <c r="M52" i="20"/>
  <c r="J52" i="20"/>
  <c r="L44" i="20"/>
  <c r="M44" i="20"/>
  <c r="J44" i="20"/>
  <c r="L36" i="20"/>
  <c r="M36" i="20"/>
  <c r="J36" i="20"/>
  <c r="L28" i="20"/>
  <c r="M28" i="20"/>
  <c r="J28" i="20"/>
  <c r="L20" i="20"/>
  <c r="M20" i="20"/>
  <c r="J20" i="20"/>
  <c r="L57" i="20"/>
  <c r="M57" i="20"/>
  <c r="J57" i="20"/>
  <c r="L49" i="20"/>
  <c r="M49" i="20"/>
  <c r="J49" i="20"/>
  <c r="L41" i="20"/>
  <c r="M41" i="20"/>
  <c r="J41" i="20"/>
  <c r="L33" i="20"/>
  <c r="M33" i="20"/>
  <c r="J33" i="20"/>
  <c r="L25" i="20"/>
  <c r="M25" i="20"/>
  <c r="J25" i="20"/>
  <c r="L138" i="20"/>
  <c r="M138" i="20"/>
  <c r="J138" i="20"/>
  <c r="L130" i="20"/>
  <c r="M130" i="20"/>
  <c r="J130" i="20"/>
  <c r="L122" i="20"/>
  <c r="M122" i="20"/>
  <c r="J122" i="20"/>
  <c r="L114" i="20"/>
  <c r="M114" i="20"/>
  <c r="J114" i="20"/>
  <c r="L106" i="20"/>
  <c r="M106" i="20"/>
  <c r="J106" i="20"/>
  <c r="L98" i="20"/>
  <c r="M98" i="20"/>
  <c r="J98" i="20"/>
  <c r="L90" i="20"/>
  <c r="M90" i="20"/>
  <c r="J90" i="20"/>
  <c r="L82" i="20"/>
  <c r="M82" i="20"/>
  <c r="J82" i="20"/>
  <c r="L74" i="20"/>
  <c r="M74" i="20"/>
  <c r="J74" i="20"/>
  <c r="L66" i="20"/>
  <c r="M66" i="20"/>
  <c r="J66" i="20"/>
  <c r="L137" i="20"/>
  <c r="M137" i="20"/>
  <c r="J137" i="20"/>
  <c r="L129" i="20"/>
  <c r="M129" i="20"/>
  <c r="J129" i="20"/>
  <c r="L121" i="20"/>
  <c r="M121" i="20"/>
  <c r="J121" i="20"/>
  <c r="L113" i="20"/>
  <c r="M113" i="20"/>
  <c r="J113" i="20"/>
  <c r="L105" i="20"/>
  <c r="M105" i="20"/>
  <c r="J105" i="20"/>
  <c r="L97" i="20"/>
  <c r="M97" i="20"/>
  <c r="J97" i="20"/>
  <c r="L89" i="20"/>
  <c r="M89" i="20"/>
  <c r="J89" i="20"/>
  <c r="L81" i="20"/>
  <c r="M81" i="20"/>
  <c r="J81" i="20"/>
  <c r="L73" i="20"/>
  <c r="M73" i="20"/>
  <c r="J73" i="20"/>
  <c r="L65" i="20"/>
  <c r="M65" i="20"/>
  <c r="J65" i="20"/>
  <c r="L58" i="20"/>
  <c r="M58" i="20"/>
  <c r="J58" i="20"/>
  <c r="L50" i="20"/>
  <c r="M50" i="20"/>
  <c r="J50" i="20"/>
  <c r="L42" i="20"/>
  <c r="M42" i="20"/>
  <c r="J42" i="20"/>
  <c r="L34" i="20"/>
  <c r="M34" i="20"/>
  <c r="J34" i="20"/>
  <c r="L26" i="20"/>
  <c r="M26" i="20"/>
  <c r="J26" i="20"/>
  <c r="L63" i="20"/>
  <c r="M63" i="20"/>
  <c r="J63" i="20"/>
  <c r="L55" i="20"/>
  <c r="M55" i="20"/>
  <c r="J55" i="20"/>
  <c r="L47" i="20"/>
  <c r="M47" i="20"/>
  <c r="J47" i="20"/>
  <c r="L39" i="20"/>
  <c r="M39" i="20"/>
  <c r="J39" i="20"/>
  <c r="L31" i="20"/>
  <c r="M31" i="20"/>
  <c r="J31" i="20"/>
  <c r="L23" i="20"/>
  <c r="M23" i="20"/>
  <c r="J23" i="20"/>
  <c r="M122" i="19"/>
  <c r="J122" i="19"/>
  <c r="L122" i="19"/>
  <c r="M118" i="19"/>
  <c r="J118" i="19"/>
  <c r="L118" i="19"/>
  <c r="M114" i="19"/>
  <c r="J114" i="19"/>
  <c r="L114" i="19"/>
  <c r="M110" i="19"/>
  <c r="J110" i="19"/>
  <c r="L110" i="19"/>
  <c r="M106" i="19"/>
  <c r="J106" i="19"/>
  <c r="L106" i="19"/>
  <c r="M102" i="19"/>
  <c r="J102" i="19"/>
  <c r="L102" i="19"/>
  <c r="M98" i="19"/>
  <c r="J98" i="19"/>
  <c r="L98" i="19"/>
  <c r="M94" i="19"/>
  <c r="J94" i="19"/>
  <c r="L94" i="19"/>
  <c r="M90" i="19"/>
  <c r="J90" i="19"/>
  <c r="L90" i="19"/>
  <c r="M86" i="19"/>
  <c r="J86" i="19"/>
  <c r="L86" i="19"/>
  <c r="M82" i="19"/>
  <c r="J82" i="19"/>
  <c r="L82" i="19"/>
  <c r="M78" i="19"/>
  <c r="J78" i="19"/>
  <c r="L78" i="19"/>
  <c r="M74" i="19"/>
  <c r="J74" i="19"/>
  <c r="L74" i="19"/>
  <c r="M70" i="19"/>
  <c r="J70" i="19"/>
  <c r="L70" i="19"/>
  <c r="M66" i="19"/>
  <c r="J66" i="19"/>
  <c r="L66" i="19"/>
  <c r="M62" i="19"/>
  <c r="J62" i="19"/>
  <c r="L62" i="19"/>
  <c r="M125" i="19"/>
  <c r="J125" i="19"/>
  <c r="L125" i="19"/>
  <c r="M121" i="19"/>
  <c r="J121" i="19"/>
  <c r="L121" i="19"/>
  <c r="M117" i="19"/>
  <c r="J117" i="19"/>
  <c r="L117" i="19"/>
  <c r="M113" i="19"/>
  <c r="J113" i="19"/>
  <c r="L113" i="19"/>
  <c r="M109" i="19"/>
  <c r="J109" i="19"/>
  <c r="L109" i="19"/>
  <c r="M105" i="19"/>
  <c r="J105" i="19"/>
  <c r="L105" i="19"/>
  <c r="M101" i="19"/>
  <c r="J101" i="19"/>
  <c r="L101" i="19"/>
  <c r="M97" i="19"/>
  <c r="J97" i="19"/>
  <c r="L97" i="19"/>
  <c r="M93" i="19"/>
  <c r="J93" i="19"/>
  <c r="L93" i="19"/>
  <c r="M89" i="19"/>
  <c r="J89" i="19"/>
  <c r="L89" i="19"/>
  <c r="M85" i="19"/>
  <c r="J85" i="19"/>
  <c r="L85" i="19"/>
  <c r="M81" i="19"/>
  <c r="J81" i="19"/>
  <c r="L81" i="19"/>
  <c r="M77" i="19"/>
  <c r="J77" i="19"/>
  <c r="L77" i="19"/>
  <c r="M73" i="19"/>
  <c r="J73" i="19"/>
  <c r="L73" i="19"/>
  <c r="M69" i="19"/>
  <c r="J69" i="19"/>
  <c r="L69" i="19"/>
  <c r="M65" i="19"/>
  <c r="J65" i="19"/>
  <c r="L65" i="19"/>
  <c r="M61" i="19"/>
  <c r="J61" i="19"/>
  <c r="L61" i="19"/>
  <c r="M57" i="19"/>
  <c r="J57" i="19"/>
  <c r="L57" i="19"/>
  <c r="M55" i="19"/>
  <c r="J55" i="19"/>
  <c r="L55" i="19"/>
  <c r="M53" i="19"/>
  <c r="J53" i="19"/>
  <c r="L53" i="19"/>
  <c r="M51" i="19"/>
  <c r="J51" i="19"/>
  <c r="L51" i="19"/>
  <c r="M49" i="19"/>
  <c r="J49" i="19"/>
  <c r="L49" i="19"/>
  <c r="M47" i="19"/>
  <c r="J47" i="19"/>
  <c r="L47" i="19"/>
  <c r="M45" i="19"/>
  <c r="J45" i="19"/>
  <c r="L45" i="19"/>
  <c r="M43" i="19"/>
  <c r="J43" i="19"/>
  <c r="L43" i="19"/>
  <c r="M41" i="19"/>
  <c r="J41" i="19"/>
  <c r="L41" i="19"/>
  <c r="M39" i="19"/>
  <c r="J39" i="19"/>
  <c r="L39" i="19"/>
  <c r="M37" i="19"/>
  <c r="J37" i="19"/>
  <c r="L37" i="19"/>
  <c r="M35" i="19"/>
  <c r="J35" i="19"/>
  <c r="L35" i="19"/>
  <c r="M33" i="19"/>
  <c r="J33" i="19"/>
  <c r="L33" i="19"/>
  <c r="M31" i="19"/>
  <c r="J31" i="19"/>
  <c r="L31" i="19"/>
  <c r="M29" i="19"/>
  <c r="J29" i="19"/>
  <c r="L29" i="19"/>
  <c r="M27" i="19"/>
  <c r="J27" i="19"/>
  <c r="L27" i="19"/>
  <c r="M25" i="19"/>
  <c r="J25" i="19"/>
  <c r="L25" i="19"/>
  <c r="M23" i="19"/>
  <c r="J23" i="19"/>
  <c r="L23" i="19"/>
  <c r="M21" i="19"/>
  <c r="J21" i="19"/>
  <c r="L21" i="19"/>
  <c r="M59" i="19"/>
  <c r="J59" i="19"/>
  <c r="L59" i="19"/>
  <c r="M124" i="19"/>
  <c r="J124" i="19"/>
  <c r="L124" i="19"/>
  <c r="M120" i="19"/>
  <c r="J120" i="19"/>
  <c r="L120" i="19"/>
  <c r="M116" i="19"/>
  <c r="J116" i="19"/>
  <c r="L116" i="19"/>
  <c r="M112" i="19"/>
  <c r="J112" i="19"/>
  <c r="L112" i="19"/>
  <c r="M108" i="19"/>
  <c r="J108" i="19"/>
  <c r="L108" i="19"/>
  <c r="M104" i="19"/>
  <c r="J104" i="19"/>
  <c r="L104" i="19"/>
  <c r="M100" i="19"/>
  <c r="J100" i="19"/>
  <c r="L100" i="19"/>
  <c r="M96" i="19"/>
  <c r="J96" i="19"/>
  <c r="L96" i="19"/>
  <c r="M92" i="19"/>
  <c r="J92" i="19"/>
  <c r="L92" i="19"/>
  <c r="M88" i="19"/>
  <c r="J88" i="19"/>
  <c r="L88" i="19"/>
  <c r="M84" i="19"/>
  <c r="J84" i="19"/>
  <c r="L84" i="19"/>
  <c r="M80" i="19"/>
  <c r="J80" i="19"/>
  <c r="L80" i="19"/>
  <c r="M76" i="19"/>
  <c r="J76" i="19"/>
  <c r="L76" i="19"/>
  <c r="M72" i="19"/>
  <c r="J72" i="19"/>
  <c r="L72" i="19"/>
  <c r="M68" i="19"/>
  <c r="J68" i="19"/>
  <c r="L68" i="19"/>
  <c r="M64" i="19"/>
  <c r="J64" i="19"/>
  <c r="L64" i="19"/>
  <c r="M60" i="19"/>
  <c r="J60" i="19"/>
  <c r="L60" i="19"/>
  <c r="M123" i="19"/>
  <c r="J123" i="19"/>
  <c r="L123" i="19"/>
  <c r="M119" i="19"/>
  <c r="J119" i="19"/>
  <c r="L119" i="19"/>
  <c r="M115" i="19"/>
  <c r="J115" i="19"/>
  <c r="L115" i="19"/>
  <c r="M111" i="19"/>
  <c r="J111" i="19"/>
  <c r="L111" i="19"/>
  <c r="M107" i="19"/>
  <c r="J107" i="19"/>
  <c r="L107" i="19"/>
  <c r="M103" i="19"/>
  <c r="J103" i="19"/>
  <c r="L103" i="19"/>
  <c r="M99" i="19"/>
  <c r="J99" i="19"/>
  <c r="L99" i="19"/>
  <c r="M95" i="19"/>
  <c r="J95" i="19"/>
  <c r="L95" i="19"/>
  <c r="M91" i="19"/>
  <c r="J91" i="19"/>
  <c r="L91" i="19"/>
  <c r="M87" i="19"/>
  <c r="J87" i="19"/>
  <c r="L87" i="19"/>
  <c r="M83" i="19"/>
  <c r="J83" i="19"/>
  <c r="L83" i="19"/>
  <c r="M79" i="19"/>
  <c r="J79" i="19"/>
  <c r="L79" i="19"/>
  <c r="M75" i="19"/>
  <c r="J75" i="19"/>
  <c r="L75" i="19"/>
  <c r="M71" i="19"/>
  <c r="J71" i="19"/>
  <c r="L71" i="19"/>
  <c r="M67" i="19"/>
  <c r="J67" i="19"/>
  <c r="L67" i="19"/>
  <c r="M63" i="19"/>
  <c r="J63" i="19"/>
  <c r="L63" i="19"/>
  <c r="M58" i="19"/>
  <c r="J58" i="19"/>
  <c r="L58" i="19"/>
  <c r="M56" i="19"/>
  <c r="J56" i="19"/>
  <c r="L56" i="19"/>
  <c r="M54" i="19"/>
  <c r="J54" i="19"/>
  <c r="L54" i="19"/>
  <c r="M52" i="19"/>
  <c r="J52" i="19"/>
  <c r="L52" i="19"/>
  <c r="M50" i="19"/>
  <c r="J50" i="19"/>
  <c r="L50" i="19"/>
  <c r="M48" i="19"/>
  <c r="J48" i="19"/>
  <c r="L48" i="19"/>
  <c r="M46" i="19"/>
  <c r="J46" i="19"/>
  <c r="L46" i="19"/>
  <c r="M44" i="19"/>
  <c r="J44" i="19"/>
  <c r="L44" i="19"/>
  <c r="M42" i="19"/>
  <c r="J42" i="19"/>
  <c r="L42" i="19"/>
  <c r="M40" i="19"/>
  <c r="J40" i="19"/>
  <c r="L40" i="19"/>
  <c r="M38" i="19"/>
  <c r="J38" i="19"/>
  <c r="L38" i="19"/>
  <c r="M36" i="19"/>
  <c r="J36" i="19"/>
  <c r="L36" i="19"/>
  <c r="M34" i="19"/>
  <c r="J34" i="19"/>
  <c r="L34" i="19"/>
  <c r="M32" i="19"/>
  <c r="J32" i="19"/>
  <c r="L32" i="19"/>
  <c r="M30" i="19"/>
  <c r="J30" i="19"/>
  <c r="L30" i="19"/>
  <c r="M28" i="19"/>
  <c r="J28" i="19"/>
  <c r="L28" i="19"/>
  <c r="M26" i="19"/>
  <c r="J26" i="19"/>
  <c r="L26" i="19"/>
  <c r="M24" i="19"/>
  <c r="J24" i="19"/>
  <c r="L24" i="19"/>
  <c r="M22" i="19"/>
  <c r="J22" i="19"/>
  <c r="L22" i="19"/>
  <c r="M20" i="19"/>
  <c r="J20" i="19"/>
  <c r="L20" i="19"/>
  <c r="L90" i="18"/>
  <c r="J90" i="18"/>
  <c r="M90" i="18"/>
  <c r="L128" i="18"/>
  <c r="J128" i="18"/>
  <c r="M128" i="18"/>
  <c r="L124" i="18"/>
  <c r="J124" i="18"/>
  <c r="M124" i="18"/>
  <c r="L120" i="18"/>
  <c r="J120" i="18"/>
  <c r="M120" i="18"/>
  <c r="L116" i="18"/>
  <c r="J116" i="18"/>
  <c r="M116" i="18"/>
  <c r="L112" i="18"/>
  <c r="J112" i="18"/>
  <c r="M112" i="18"/>
  <c r="L108" i="18"/>
  <c r="J108" i="18"/>
  <c r="M108" i="18"/>
  <c r="L104" i="18"/>
  <c r="J104" i="18"/>
  <c r="M104" i="18"/>
  <c r="L100" i="18"/>
  <c r="J100" i="18"/>
  <c r="M100" i="18"/>
  <c r="L96" i="18"/>
  <c r="J96" i="18"/>
  <c r="M96" i="18"/>
  <c r="L92" i="18"/>
  <c r="J92" i="18"/>
  <c r="M92" i="18"/>
  <c r="L88" i="18"/>
  <c r="J88" i="18"/>
  <c r="M88" i="18"/>
  <c r="L82" i="18"/>
  <c r="M82" i="18"/>
  <c r="J82" i="18"/>
  <c r="L78" i="18"/>
  <c r="M78" i="18"/>
  <c r="J78" i="18"/>
  <c r="L74" i="18"/>
  <c r="M74" i="18"/>
  <c r="J74" i="18"/>
  <c r="L70" i="18"/>
  <c r="M70" i="18"/>
  <c r="J70" i="18"/>
  <c r="L66" i="18"/>
  <c r="M66" i="18"/>
  <c r="J66" i="18"/>
  <c r="L62" i="18"/>
  <c r="M62" i="18"/>
  <c r="J62" i="18"/>
  <c r="L58" i="18"/>
  <c r="M58" i="18"/>
  <c r="J58" i="18"/>
  <c r="L54" i="18"/>
  <c r="M54" i="18"/>
  <c r="J54" i="18"/>
  <c r="L50" i="18"/>
  <c r="M50" i="18"/>
  <c r="J50" i="18"/>
  <c r="L46" i="18"/>
  <c r="M46" i="18"/>
  <c r="J46" i="18"/>
  <c r="L42" i="18"/>
  <c r="M42" i="18"/>
  <c r="J42" i="18"/>
  <c r="L38" i="18"/>
  <c r="M38" i="18"/>
  <c r="J38" i="18"/>
  <c r="L129" i="18"/>
  <c r="J129" i="18"/>
  <c r="M129" i="18"/>
  <c r="L125" i="18"/>
  <c r="J125" i="18"/>
  <c r="M125" i="18"/>
  <c r="L121" i="18"/>
  <c r="J121" i="18"/>
  <c r="M121" i="18"/>
  <c r="L117" i="18"/>
  <c r="J117" i="18"/>
  <c r="M117" i="18"/>
  <c r="L113" i="18"/>
  <c r="J113" i="18"/>
  <c r="M113" i="18"/>
  <c r="L109" i="18"/>
  <c r="J109" i="18"/>
  <c r="M109" i="18"/>
  <c r="L105" i="18"/>
  <c r="J105" i="18"/>
  <c r="M105" i="18"/>
  <c r="L101" i="18"/>
  <c r="J101" i="18"/>
  <c r="M101" i="18"/>
  <c r="L97" i="18"/>
  <c r="J97" i="18"/>
  <c r="M97" i="18"/>
  <c r="L93" i="18"/>
  <c r="J93" i="18"/>
  <c r="M93" i="18"/>
  <c r="L89" i="18"/>
  <c r="J89" i="18"/>
  <c r="M89" i="18"/>
  <c r="L83" i="18"/>
  <c r="M83" i="18"/>
  <c r="J83" i="18"/>
  <c r="L79" i="18"/>
  <c r="M79" i="18"/>
  <c r="J79" i="18"/>
  <c r="L75" i="18"/>
  <c r="M75" i="18"/>
  <c r="J75" i="18"/>
  <c r="L71" i="18"/>
  <c r="M71" i="18"/>
  <c r="J71" i="18"/>
  <c r="L67" i="18"/>
  <c r="M67" i="18"/>
  <c r="J67" i="18"/>
  <c r="L63" i="18"/>
  <c r="M63" i="18"/>
  <c r="J63" i="18"/>
  <c r="L59" i="18"/>
  <c r="M59" i="18"/>
  <c r="J59" i="18"/>
  <c r="L55" i="18"/>
  <c r="M55" i="18"/>
  <c r="J55" i="18"/>
  <c r="L51" i="18"/>
  <c r="M51" i="18"/>
  <c r="J51" i="18"/>
  <c r="L47" i="18"/>
  <c r="M47" i="18"/>
  <c r="J47" i="18"/>
  <c r="L43" i="18"/>
  <c r="M43" i="18"/>
  <c r="J43" i="18"/>
  <c r="L39" i="18"/>
  <c r="M39" i="18"/>
  <c r="J39" i="18"/>
  <c r="L21" i="18"/>
  <c r="M21" i="18"/>
  <c r="J21" i="18"/>
  <c r="L23" i="18"/>
  <c r="M23" i="18"/>
  <c r="J23" i="18"/>
  <c r="L25" i="18"/>
  <c r="M25" i="18"/>
  <c r="J25" i="18"/>
  <c r="L27" i="18"/>
  <c r="M27" i="18"/>
  <c r="J27" i="18"/>
  <c r="L29" i="18"/>
  <c r="M29" i="18"/>
  <c r="J29" i="18"/>
  <c r="L31" i="18"/>
  <c r="M31" i="18"/>
  <c r="J31" i="18"/>
  <c r="L33" i="18"/>
  <c r="M33" i="18"/>
  <c r="J33" i="18"/>
  <c r="L35" i="18"/>
  <c r="M35" i="18"/>
  <c r="J35" i="18"/>
  <c r="L37" i="18"/>
  <c r="M37" i="18"/>
  <c r="J37" i="18"/>
  <c r="L130" i="18"/>
  <c r="J130" i="18"/>
  <c r="M130" i="18"/>
  <c r="L126" i="18"/>
  <c r="J126" i="18"/>
  <c r="M126" i="18"/>
  <c r="L122" i="18"/>
  <c r="J122" i="18"/>
  <c r="M122" i="18"/>
  <c r="L118" i="18"/>
  <c r="J118" i="18"/>
  <c r="M118" i="18"/>
  <c r="L114" i="18"/>
  <c r="J114" i="18"/>
  <c r="M114" i="18"/>
  <c r="L110" i="18"/>
  <c r="J110" i="18"/>
  <c r="M110" i="18"/>
  <c r="L106" i="18"/>
  <c r="J106" i="18"/>
  <c r="M106" i="18"/>
  <c r="L102" i="18"/>
  <c r="J102" i="18"/>
  <c r="M102" i="18"/>
  <c r="L98" i="18"/>
  <c r="J98" i="18"/>
  <c r="M98" i="18"/>
  <c r="L94" i="18"/>
  <c r="J94" i="18"/>
  <c r="M94" i="18"/>
  <c r="L86" i="18"/>
  <c r="J86" i="18"/>
  <c r="M86" i="18"/>
  <c r="L84" i="18"/>
  <c r="M84" i="18"/>
  <c r="J84" i="18"/>
  <c r="L80" i="18"/>
  <c r="M80" i="18"/>
  <c r="J80" i="18"/>
  <c r="L76" i="18"/>
  <c r="M76" i="18"/>
  <c r="J76" i="18"/>
  <c r="L72" i="18"/>
  <c r="M72" i="18"/>
  <c r="J72" i="18"/>
  <c r="L68" i="18"/>
  <c r="M68" i="18"/>
  <c r="J68" i="18"/>
  <c r="L64" i="18"/>
  <c r="M64" i="18"/>
  <c r="J64" i="18"/>
  <c r="L60" i="18"/>
  <c r="M60" i="18"/>
  <c r="J60" i="18"/>
  <c r="L56" i="18"/>
  <c r="M56" i="18"/>
  <c r="J56" i="18"/>
  <c r="L52" i="18"/>
  <c r="M52" i="18"/>
  <c r="J52" i="18"/>
  <c r="L48" i="18"/>
  <c r="M48" i="18"/>
  <c r="J48" i="18"/>
  <c r="L44" i="18"/>
  <c r="M44" i="18"/>
  <c r="J44" i="18"/>
  <c r="L40" i="18"/>
  <c r="M40" i="18"/>
  <c r="J40" i="18"/>
  <c r="L131" i="18"/>
  <c r="J131" i="18"/>
  <c r="M131" i="18"/>
  <c r="L127" i="18"/>
  <c r="J127" i="18"/>
  <c r="M127" i="18"/>
  <c r="L123" i="18"/>
  <c r="J123" i="18"/>
  <c r="M123" i="18"/>
  <c r="L119" i="18"/>
  <c r="J119" i="18"/>
  <c r="M119" i="18"/>
  <c r="L115" i="18"/>
  <c r="J115" i="18"/>
  <c r="M115" i="18"/>
  <c r="L111" i="18"/>
  <c r="J111" i="18"/>
  <c r="M111" i="18"/>
  <c r="L107" i="18"/>
  <c r="J107" i="18"/>
  <c r="M107" i="18"/>
  <c r="L103" i="18"/>
  <c r="J103" i="18"/>
  <c r="M103" i="18"/>
  <c r="L99" i="18"/>
  <c r="J99" i="18"/>
  <c r="M99" i="18"/>
  <c r="L95" i="18"/>
  <c r="J95" i="18"/>
  <c r="M95" i="18"/>
  <c r="L91" i="18"/>
  <c r="J91" i="18"/>
  <c r="M91" i="18"/>
  <c r="L87" i="18"/>
  <c r="J87" i="18"/>
  <c r="M87" i="18"/>
  <c r="L85" i="18"/>
  <c r="M85" i="18"/>
  <c r="J85" i="18"/>
  <c r="L81" i="18"/>
  <c r="M81" i="18"/>
  <c r="J81" i="18"/>
  <c r="L77" i="18"/>
  <c r="M77" i="18"/>
  <c r="J77" i="18"/>
  <c r="L73" i="18"/>
  <c r="M73" i="18"/>
  <c r="J73" i="18"/>
  <c r="L69" i="18"/>
  <c r="M69" i="18"/>
  <c r="J69" i="18"/>
  <c r="L65" i="18"/>
  <c r="M65" i="18"/>
  <c r="J65" i="18"/>
  <c r="L61" i="18"/>
  <c r="M61" i="18"/>
  <c r="J61" i="18"/>
  <c r="L57" i="18"/>
  <c r="M57" i="18"/>
  <c r="J57" i="18"/>
  <c r="L53" i="18"/>
  <c r="M53" i="18"/>
  <c r="J53" i="18"/>
  <c r="L49" i="18"/>
  <c r="M49" i="18"/>
  <c r="J49" i="18"/>
  <c r="L45" i="18"/>
  <c r="M45" i="18"/>
  <c r="J45" i="18"/>
  <c r="L41" i="18"/>
  <c r="M41" i="18"/>
  <c r="J41" i="18"/>
  <c r="L20" i="18"/>
  <c r="M20" i="18"/>
  <c r="J20" i="18"/>
  <c r="L22" i="18"/>
  <c r="M22" i="18"/>
  <c r="J22" i="18"/>
  <c r="L24" i="18"/>
  <c r="M24" i="18"/>
  <c r="J24" i="18"/>
  <c r="L26" i="18"/>
  <c r="M26" i="18"/>
  <c r="J26" i="18"/>
  <c r="L28" i="18"/>
  <c r="M28" i="18"/>
  <c r="J28" i="18"/>
  <c r="L30" i="18"/>
  <c r="M30" i="18"/>
  <c r="J30" i="18"/>
  <c r="L32" i="18"/>
  <c r="M32" i="18"/>
  <c r="J32" i="18"/>
  <c r="L34" i="18"/>
  <c r="M34" i="18"/>
  <c r="J34" i="18"/>
  <c r="L36" i="18"/>
  <c r="M36" i="18"/>
  <c r="J36" i="18"/>
  <c r="L110" i="17"/>
  <c r="M110" i="17"/>
  <c r="J110" i="17"/>
  <c r="L102" i="17"/>
  <c r="M102" i="17"/>
  <c r="J102" i="17"/>
  <c r="L94" i="17"/>
  <c r="M94" i="17"/>
  <c r="J94" i="17"/>
  <c r="L86" i="17"/>
  <c r="M86" i="17"/>
  <c r="J86" i="17"/>
  <c r="L78" i="17"/>
  <c r="M78" i="17"/>
  <c r="J78" i="17"/>
  <c r="L62" i="17"/>
  <c r="M62" i="17"/>
  <c r="J62" i="17"/>
  <c r="L107" i="17"/>
  <c r="M107" i="17"/>
  <c r="J107" i="17"/>
  <c r="L99" i="17"/>
  <c r="M99" i="17"/>
  <c r="J99" i="17"/>
  <c r="L91" i="17"/>
  <c r="M91" i="17"/>
  <c r="J91" i="17"/>
  <c r="L83" i="17"/>
  <c r="M83" i="17"/>
  <c r="J83" i="17"/>
  <c r="L63" i="17"/>
  <c r="M63" i="17"/>
  <c r="J63" i="17"/>
  <c r="L108" i="17"/>
  <c r="M108" i="17"/>
  <c r="J108" i="17"/>
  <c r="L100" i="17"/>
  <c r="M100" i="17"/>
  <c r="J100" i="17"/>
  <c r="L92" i="17"/>
  <c r="M92" i="17"/>
  <c r="J92" i="17"/>
  <c r="L80" i="17"/>
  <c r="M80" i="17"/>
  <c r="J80" i="17"/>
  <c r="L64" i="17"/>
  <c r="M64" i="17"/>
  <c r="J64" i="17"/>
  <c r="L113" i="17"/>
  <c r="M113" i="17"/>
  <c r="J113" i="17"/>
  <c r="L105" i="17"/>
  <c r="M105" i="17"/>
  <c r="J105" i="17"/>
  <c r="L97" i="17"/>
  <c r="M97" i="17"/>
  <c r="J97" i="17"/>
  <c r="L89" i="17"/>
  <c r="M89" i="17"/>
  <c r="J89" i="17"/>
  <c r="L81" i="17"/>
  <c r="M81" i="17"/>
  <c r="J81" i="17"/>
  <c r="L65" i="17"/>
  <c r="M65" i="17"/>
  <c r="J65" i="17"/>
  <c r="M58" i="17"/>
  <c r="J58" i="17"/>
  <c r="L58" i="17"/>
  <c r="M56" i="17"/>
  <c r="J56" i="17"/>
  <c r="L56" i="17"/>
  <c r="M54" i="17"/>
  <c r="J54" i="17"/>
  <c r="L54" i="17"/>
  <c r="M52" i="17"/>
  <c r="J52" i="17"/>
  <c r="L52" i="17"/>
  <c r="M50" i="17"/>
  <c r="J50" i="17"/>
  <c r="L50" i="17"/>
  <c r="M48" i="17"/>
  <c r="J48" i="17"/>
  <c r="L48" i="17"/>
  <c r="M46" i="17"/>
  <c r="J46" i="17"/>
  <c r="L46" i="17"/>
  <c r="M44" i="17"/>
  <c r="J44" i="17"/>
  <c r="L44" i="17"/>
  <c r="M42" i="17"/>
  <c r="J42" i="17"/>
  <c r="L42" i="17"/>
  <c r="M40" i="17"/>
  <c r="J40" i="17"/>
  <c r="L40" i="17"/>
  <c r="M38" i="17"/>
  <c r="J38" i="17"/>
  <c r="L38" i="17"/>
  <c r="M36" i="17"/>
  <c r="J36" i="17"/>
  <c r="L36" i="17"/>
  <c r="M34" i="17"/>
  <c r="J34" i="17"/>
  <c r="L34" i="17"/>
  <c r="M32" i="17"/>
  <c r="J32" i="17"/>
  <c r="L32" i="17"/>
  <c r="M30" i="17"/>
  <c r="J30" i="17"/>
  <c r="L30" i="17"/>
  <c r="M28" i="17"/>
  <c r="J28" i="17"/>
  <c r="L28" i="17"/>
  <c r="M26" i="17"/>
  <c r="J26" i="17"/>
  <c r="L26" i="17"/>
  <c r="M24" i="17"/>
  <c r="J24" i="17"/>
  <c r="L24" i="17"/>
  <c r="M22" i="17"/>
  <c r="J22" i="17"/>
  <c r="L22" i="17"/>
  <c r="M20" i="17"/>
  <c r="J20" i="17"/>
  <c r="L20" i="17"/>
  <c r="L68" i="17"/>
  <c r="M68" i="17"/>
  <c r="J68" i="17"/>
  <c r="L70" i="17"/>
  <c r="M70" i="17"/>
  <c r="J70" i="17"/>
  <c r="L73" i="17"/>
  <c r="M73" i="17"/>
  <c r="J73" i="17"/>
  <c r="L75" i="17"/>
  <c r="M75" i="17"/>
  <c r="J75" i="17"/>
  <c r="L84" i="17"/>
  <c r="M84" i="17"/>
  <c r="J84" i="17"/>
  <c r="L116" i="17"/>
  <c r="M116" i="17"/>
  <c r="J116" i="17"/>
  <c r="L118" i="17"/>
  <c r="M118" i="17"/>
  <c r="J118" i="17"/>
  <c r="L120" i="17"/>
  <c r="M120" i="17"/>
  <c r="J120" i="17"/>
  <c r="L122" i="17"/>
  <c r="M122" i="17"/>
  <c r="J122" i="17"/>
  <c r="L124" i="17"/>
  <c r="M124" i="17"/>
  <c r="J124" i="17"/>
  <c r="L126" i="17"/>
  <c r="M126" i="17"/>
  <c r="J126" i="17"/>
  <c r="L128" i="17"/>
  <c r="M128" i="17"/>
  <c r="J128" i="17"/>
  <c r="L130" i="17"/>
  <c r="M130" i="17"/>
  <c r="J130" i="17"/>
  <c r="L114" i="17"/>
  <c r="M114" i="17"/>
  <c r="J114" i="17"/>
  <c r="L106" i="17"/>
  <c r="M106" i="17"/>
  <c r="J106" i="17"/>
  <c r="L98" i="17"/>
  <c r="M98" i="17"/>
  <c r="J98" i="17"/>
  <c r="L90" i="17"/>
  <c r="M90" i="17"/>
  <c r="J90" i="17"/>
  <c r="L82" i="17"/>
  <c r="M82" i="17"/>
  <c r="J82" i="17"/>
  <c r="L66" i="17"/>
  <c r="M66" i="17"/>
  <c r="J66" i="17"/>
  <c r="L111" i="17"/>
  <c r="M111" i="17"/>
  <c r="J111" i="17"/>
  <c r="L103" i="17"/>
  <c r="M103" i="17"/>
  <c r="J103" i="17"/>
  <c r="L95" i="17"/>
  <c r="M95" i="17"/>
  <c r="J95" i="17"/>
  <c r="L87" i="17"/>
  <c r="M87" i="17"/>
  <c r="J87" i="17"/>
  <c r="L79" i="17"/>
  <c r="M79" i="17"/>
  <c r="J79" i="17"/>
  <c r="L59" i="17"/>
  <c r="M59" i="17"/>
  <c r="J59" i="17"/>
  <c r="L112" i="17"/>
  <c r="M112" i="17"/>
  <c r="J112" i="17"/>
  <c r="L104" i="17"/>
  <c r="M104" i="17"/>
  <c r="J104" i="17"/>
  <c r="L96" i="17"/>
  <c r="M96" i="17"/>
  <c r="J96" i="17"/>
  <c r="L88" i="17"/>
  <c r="M88" i="17"/>
  <c r="J88" i="17"/>
  <c r="L72" i="17"/>
  <c r="M72" i="17"/>
  <c r="J72" i="17"/>
  <c r="L60" i="17"/>
  <c r="M60" i="17"/>
  <c r="J60" i="17"/>
  <c r="L109" i="17"/>
  <c r="M109" i="17"/>
  <c r="J109" i="17"/>
  <c r="L101" i="17"/>
  <c r="M101" i="17"/>
  <c r="J101" i="17"/>
  <c r="L93" i="17"/>
  <c r="M93" i="17"/>
  <c r="J93" i="17"/>
  <c r="L85" i="17"/>
  <c r="M85" i="17"/>
  <c r="J85" i="17"/>
  <c r="L77" i="17"/>
  <c r="M77" i="17"/>
  <c r="J77" i="17"/>
  <c r="L61" i="17"/>
  <c r="M61" i="17"/>
  <c r="J61" i="17"/>
  <c r="M57" i="17"/>
  <c r="J57" i="17"/>
  <c r="L57" i="17"/>
  <c r="M55" i="17"/>
  <c r="J55" i="17"/>
  <c r="L55" i="17"/>
  <c r="M53" i="17"/>
  <c r="J53" i="17"/>
  <c r="L53" i="17"/>
  <c r="M51" i="17"/>
  <c r="J51" i="17"/>
  <c r="L51" i="17"/>
  <c r="M49" i="17"/>
  <c r="J49" i="17"/>
  <c r="L49" i="17"/>
  <c r="M47" i="17"/>
  <c r="J47" i="17"/>
  <c r="L47" i="17"/>
  <c r="M45" i="17"/>
  <c r="J45" i="17"/>
  <c r="L45" i="17"/>
  <c r="M43" i="17"/>
  <c r="J43" i="17"/>
  <c r="L43" i="17"/>
  <c r="M41" i="17"/>
  <c r="J41" i="17"/>
  <c r="L41" i="17"/>
  <c r="M39" i="17"/>
  <c r="J39" i="17"/>
  <c r="L39" i="17"/>
  <c r="M37" i="17"/>
  <c r="J37" i="17"/>
  <c r="L37" i="17"/>
  <c r="M35" i="17"/>
  <c r="J35" i="17"/>
  <c r="L35" i="17"/>
  <c r="M33" i="17"/>
  <c r="J33" i="17"/>
  <c r="L33" i="17"/>
  <c r="M31" i="17"/>
  <c r="J31" i="17"/>
  <c r="L31" i="17"/>
  <c r="M29" i="17"/>
  <c r="J29" i="17"/>
  <c r="L29" i="17"/>
  <c r="M27" i="17"/>
  <c r="J27" i="17"/>
  <c r="L27" i="17"/>
  <c r="M25" i="17"/>
  <c r="J25" i="17"/>
  <c r="L25" i="17"/>
  <c r="M23" i="17"/>
  <c r="J23" i="17"/>
  <c r="L23" i="17"/>
  <c r="M21" i="17"/>
  <c r="J21" i="17"/>
  <c r="L21" i="17"/>
  <c r="L67" i="17"/>
  <c r="M67" i="17"/>
  <c r="J67" i="17"/>
  <c r="L69" i="17"/>
  <c r="M69" i="17"/>
  <c r="J69" i="17"/>
  <c r="L71" i="17"/>
  <c r="M71" i="17"/>
  <c r="J71" i="17"/>
  <c r="L74" i="17"/>
  <c r="M74" i="17"/>
  <c r="J74" i="17"/>
  <c r="L76" i="17"/>
  <c r="M76" i="17"/>
  <c r="J76" i="17"/>
  <c r="L115" i="17"/>
  <c r="M115" i="17"/>
  <c r="J115" i="17"/>
  <c r="L117" i="17"/>
  <c r="M117" i="17"/>
  <c r="J117" i="17"/>
  <c r="L119" i="17"/>
  <c r="M119" i="17"/>
  <c r="J119" i="17"/>
  <c r="L121" i="17"/>
  <c r="M121" i="17"/>
  <c r="J121" i="17"/>
  <c r="L123" i="17"/>
  <c r="M123" i="17"/>
  <c r="J123" i="17"/>
  <c r="L125" i="17"/>
  <c r="M125" i="17"/>
  <c r="J125" i="17"/>
  <c r="L127" i="17"/>
  <c r="M127" i="17"/>
  <c r="J127" i="17"/>
  <c r="L129" i="17"/>
  <c r="M129" i="17"/>
  <c r="J129" i="17"/>
  <c r="L56" i="16"/>
  <c r="M56" i="16"/>
  <c r="J56" i="16"/>
  <c r="L48" i="16"/>
  <c r="M48" i="16"/>
  <c r="J48" i="16"/>
  <c r="L40" i="16"/>
  <c r="M40" i="16"/>
  <c r="J40" i="16"/>
  <c r="L32" i="16"/>
  <c r="M32" i="16"/>
  <c r="J32" i="16"/>
  <c r="L24" i="16"/>
  <c r="M24" i="16"/>
  <c r="J24" i="16"/>
  <c r="L53" i="16"/>
  <c r="M53" i="16"/>
  <c r="J53" i="16"/>
  <c r="L45" i="16"/>
  <c r="M45" i="16"/>
  <c r="J45" i="16"/>
  <c r="L37" i="16"/>
  <c r="M37" i="16"/>
  <c r="J37" i="16"/>
  <c r="L29" i="16"/>
  <c r="M29" i="16"/>
  <c r="J29" i="16"/>
  <c r="L21" i="16"/>
  <c r="M21" i="16"/>
  <c r="J21" i="16"/>
  <c r="L131" i="16"/>
  <c r="M131" i="16"/>
  <c r="J131" i="16"/>
  <c r="L50" i="16"/>
  <c r="M50" i="16"/>
  <c r="J50" i="16"/>
  <c r="L42" i="16"/>
  <c r="M42" i="16"/>
  <c r="J42" i="16"/>
  <c r="L34" i="16"/>
  <c r="M34" i="16"/>
  <c r="J34" i="16"/>
  <c r="L26" i="16"/>
  <c r="M26" i="16"/>
  <c r="J26" i="16"/>
  <c r="L55" i="16"/>
  <c r="M55" i="16"/>
  <c r="J55" i="16"/>
  <c r="L47" i="16"/>
  <c r="M47" i="16"/>
  <c r="J47" i="16"/>
  <c r="L39" i="16"/>
  <c r="M39" i="16"/>
  <c r="J39" i="16"/>
  <c r="L31" i="16"/>
  <c r="M31" i="16"/>
  <c r="J31" i="16"/>
  <c r="L23" i="16"/>
  <c r="M23" i="16"/>
  <c r="J23" i="16"/>
  <c r="M58" i="16"/>
  <c r="J58" i="16"/>
  <c r="L58" i="16"/>
  <c r="M57" i="16"/>
  <c r="J57" i="16"/>
  <c r="L57" i="16"/>
  <c r="L60" i="16"/>
  <c r="M60" i="16"/>
  <c r="J60" i="16"/>
  <c r="L62" i="16"/>
  <c r="M62" i="16"/>
  <c r="J62" i="16"/>
  <c r="L64" i="16"/>
  <c r="M64" i="16"/>
  <c r="J64" i="16"/>
  <c r="L66" i="16"/>
  <c r="M66" i="16"/>
  <c r="J66" i="16"/>
  <c r="L68" i="16"/>
  <c r="M68" i="16"/>
  <c r="J68" i="16"/>
  <c r="L70" i="16"/>
  <c r="M70" i="16"/>
  <c r="J70" i="16"/>
  <c r="L72" i="16"/>
  <c r="M72" i="16"/>
  <c r="J72" i="16"/>
  <c r="L74" i="16"/>
  <c r="M74" i="16"/>
  <c r="J74" i="16"/>
  <c r="L76" i="16"/>
  <c r="M76" i="16"/>
  <c r="J76" i="16"/>
  <c r="L78" i="16"/>
  <c r="M78" i="16"/>
  <c r="J78" i="16"/>
  <c r="L80" i="16"/>
  <c r="M80" i="16"/>
  <c r="J80" i="16"/>
  <c r="L82" i="16"/>
  <c r="M82" i="16"/>
  <c r="J82" i="16"/>
  <c r="L84" i="16"/>
  <c r="M84" i="16"/>
  <c r="J84" i="16"/>
  <c r="L86" i="16"/>
  <c r="M86" i="16"/>
  <c r="J86" i="16"/>
  <c r="L88" i="16"/>
  <c r="M88" i="16"/>
  <c r="J88" i="16"/>
  <c r="L90" i="16"/>
  <c r="M90" i="16"/>
  <c r="J90" i="16"/>
  <c r="L92" i="16"/>
  <c r="M92" i="16"/>
  <c r="J92" i="16"/>
  <c r="L94" i="16"/>
  <c r="M94" i="16"/>
  <c r="J94" i="16"/>
  <c r="L96" i="16"/>
  <c r="M96" i="16"/>
  <c r="J96" i="16"/>
  <c r="L98" i="16"/>
  <c r="M98" i="16"/>
  <c r="J98" i="16"/>
  <c r="L100" i="16"/>
  <c r="M100" i="16"/>
  <c r="J100" i="16"/>
  <c r="L102" i="16"/>
  <c r="M102" i="16"/>
  <c r="J102" i="16"/>
  <c r="L104" i="16"/>
  <c r="M104" i="16"/>
  <c r="J104" i="16"/>
  <c r="L106" i="16"/>
  <c r="M106" i="16"/>
  <c r="J106" i="16"/>
  <c r="L108" i="16"/>
  <c r="M108" i="16"/>
  <c r="J108" i="16"/>
  <c r="L110" i="16"/>
  <c r="M110" i="16"/>
  <c r="J110" i="16"/>
  <c r="L112" i="16"/>
  <c r="M112" i="16"/>
  <c r="J112" i="16"/>
  <c r="L114" i="16"/>
  <c r="M114" i="16"/>
  <c r="J114" i="16"/>
  <c r="L116" i="16"/>
  <c r="M116" i="16"/>
  <c r="J116" i="16"/>
  <c r="L118" i="16"/>
  <c r="M118" i="16"/>
  <c r="J118" i="16"/>
  <c r="L120" i="16"/>
  <c r="M120" i="16"/>
  <c r="J120" i="16"/>
  <c r="L122" i="16"/>
  <c r="M122" i="16"/>
  <c r="J122" i="16"/>
  <c r="L124" i="16"/>
  <c r="M124" i="16"/>
  <c r="J124" i="16"/>
  <c r="L126" i="16"/>
  <c r="M126" i="16"/>
  <c r="J126" i="16"/>
  <c r="L128" i="16"/>
  <c r="M128" i="16"/>
  <c r="J128" i="16"/>
  <c r="L130" i="16"/>
  <c r="M130" i="16"/>
  <c r="J130" i="16"/>
  <c r="L132" i="16"/>
  <c r="M132" i="16"/>
  <c r="J132" i="16"/>
  <c r="L133" i="16"/>
  <c r="M133" i="16"/>
  <c r="J133" i="16"/>
  <c r="L52" i="16"/>
  <c r="M52" i="16"/>
  <c r="J52" i="16"/>
  <c r="L44" i="16"/>
  <c r="M44" i="16"/>
  <c r="J44" i="16"/>
  <c r="L36" i="16"/>
  <c r="M36" i="16"/>
  <c r="J36" i="16"/>
  <c r="L28" i="16"/>
  <c r="M28" i="16"/>
  <c r="J28" i="16"/>
  <c r="L20" i="16"/>
  <c r="M20" i="16"/>
  <c r="J20" i="16"/>
  <c r="L49" i="16"/>
  <c r="M49" i="16"/>
  <c r="J49" i="16"/>
  <c r="L41" i="16"/>
  <c r="M41" i="16"/>
  <c r="J41" i="16"/>
  <c r="L33" i="16"/>
  <c r="M33" i="16"/>
  <c r="J33" i="16"/>
  <c r="L25" i="16"/>
  <c r="M25" i="16"/>
  <c r="J25" i="16"/>
  <c r="L134" i="16"/>
  <c r="M134" i="16"/>
  <c r="J134" i="16"/>
  <c r="L135" i="16"/>
  <c r="M135" i="16"/>
  <c r="J135" i="16"/>
  <c r="L54" i="16"/>
  <c r="M54" i="16"/>
  <c r="J54" i="16"/>
  <c r="L46" i="16"/>
  <c r="M46" i="16"/>
  <c r="J46" i="16"/>
  <c r="L38" i="16"/>
  <c r="M38" i="16"/>
  <c r="J38" i="16"/>
  <c r="L30" i="16"/>
  <c r="M30" i="16"/>
  <c r="J30" i="16"/>
  <c r="L22" i="16"/>
  <c r="M22" i="16"/>
  <c r="J22" i="16"/>
  <c r="L51" i="16"/>
  <c r="M51" i="16"/>
  <c r="J51" i="16"/>
  <c r="L43" i="16"/>
  <c r="M43" i="16"/>
  <c r="J43" i="16"/>
  <c r="L35" i="16"/>
  <c r="M35" i="16"/>
  <c r="J35" i="16"/>
  <c r="L27" i="16"/>
  <c r="M27" i="16"/>
  <c r="J27" i="16"/>
  <c r="L59" i="16"/>
  <c r="M59" i="16"/>
  <c r="J59" i="16"/>
  <c r="L61" i="16"/>
  <c r="M61" i="16"/>
  <c r="J61" i="16"/>
  <c r="L63" i="16"/>
  <c r="M63" i="16"/>
  <c r="J63" i="16"/>
  <c r="L65" i="16"/>
  <c r="M65" i="16"/>
  <c r="J65" i="16"/>
  <c r="L67" i="16"/>
  <c r="M67" i="16"/>
  <c r="J67" i="16"/>
  <c r="L69" i="16"/>
  <c r="M69" i="16"/>
  <c r="J69" i="16"/>
  <c r="L71" i="16"/>
  <c r="M71" i="16"/>
  <c r="J71" i="16"/>
  <c r="L73" i="16"/>
  <c r="M73" i="16"/>
  <c r="J73" i="16"/>
  <c r="L75" i="16"/>
  <c r="M75" i="16"/>
  <c r="J75" i="16"/>
  <c r="L77" i="16"/>
  <c r="M77" i="16"/>
  <c r="J77" i="16"/>
  <c r="L79" i="16"/>
  <c r="M79" i="16"/>
  <c r="J79" i="16"/>
  <c r="L81" i="16"/>
  <c r="M81" i="16"/>
  <c r="J81" i="16"/>
  <c r="L83" i="16"/>
  <c r="M83" i="16"/>
  <c r="J83" i="16"/>
  <c r="L85" i="16"/>
  <c r="M85" i="16"/>
  <c r="J85" i="16"/>
  <c r="L87" i="16"/>
  <c r="M87" i="16"/>
  <c r="J87" i="16"/>
  <c r="L89" i="16"/>
  <c r="M89" i="16"/>
  <c r="J89" i="16"/>
  <c r="L91" i="16"/>
  <c r="M91" i="16"/>
  <c r="J91" i="16"/>
  <c r="L93" i="16"/>
  <c r="M93" i="16"/>
  <c r="J93" i="16"/>
  <c r="L95" i="16"/>
  <c r="M95" i="16"/>
  <c r="J95" i="16"/>
  <c r="L97" i="16"/>
  <c r="M97" i="16"/>
  <c r="J97" i="16"/>
  <c r="L99" i="16"/>
  <c r="M99" i="16"/>
  <c r="J99" i="16"/>
  <c r="L101" i="16"/>
  <c r="M101" i="16"/>
  <c r="J101" i="16"/>
  <c r="L103" i="16"/>
  <c r="M103" i="16"/>
  <c r="J103" i="16"/>
  <c r="L105" i="16"/>
  <c r="M105" i="16"/>
  <c r="J105" i="16"/>
  <c r="L107" i="16"/>
  <c r="M107" i="16"/>
  <c r="J107" i="16"/>
  <c r="L109" i="16"/>
  <c r="M109" i="16"/>
  <c r="J109" i="16"/>
  <c r="L111" i="16"/>
  <c r="M111" i="16"/>
  <c r="J111" i="16"/>
  <c r="L113" i="16"/>
  <c r="M113" i="16"/>
  <c r="J113" i="16"/>
  <c r="L115" i="16"/>
  <c r="M115" i="16"/>
  <c r="J115" i="16"/>
  <c r="L117" i="16"/>
  <c r="M117" i="16"/>
  <c r="J117" i="16"/>
  <c r="L119" i="16"/>
  <c r="M119" i="16"/>
  <c r="J119" i="16"/>
  <c r="L121" i="16"/>
  <c r="M121" i="16"/>
  <c r="J121" i="16"/>
  <c r="L123" i="16"/>
  <c r="M123" i="16"/>
  <c r="J123" i="16"/>
  <c r="L125" i="16"/>
  <c r="M125" i="16"/>
  <c r="J125" i="16"/>
  <c r="L127" i="16"/>
  <c r="M127" i="16"/>
  <c r="J127" i="16"/>
  <c r="L129" i="16"/>
  <c r="M129" i="16"/>
  <c r="J129" i="16"/>
  <c r="L168" i="15"/>
  <c r="M168" i="15"/>
  <c r="J168" i="15"/>
  <c r="L171" i="15"/>
  <c r="M171" i="15"/>
  <c r="J171" i="15"/>
  <c r="M145" i="15"/>
  <c r="J145" i="15"/>
  <c r="L145" i="15"/>
  <c r="M141" i="15"/>
  <c r="J141" i="15"/>
  <c r="L141" i="15"/>
  <c r="M137" i="15"/>
  <c r="J137" i="15"/>
  <c r="L137" i="15"/>
  <c r="M133" i="15"/>
  <c r="J133" i="15"/>
  <c r="L133" i="15"/>
  <c r="M129" i="15"/>
  <c r="J129" i="15"/>
  <c r="L129" i="15"/>
  <c r="M125" i="15"/>
  <c r="J125" i="15"/>
  <c r="L125" i="15"/>
  <c r="M121" i="15"/>
  <c r="J121" i="15"/>
  <c r="L121" i="15"/>
  <c r="M117" i="15"/>
  <c r="J117" i="15"/>
  <c r="L117" i="15"/>
  <c r="M113" i="15"/>
  <c r="J113" i="15"/>
  <c r="L113" i="15"/>
  <c r="M109" i="15"/>
  <c r="J109" i="15"/>
  <c r="L109" i="15"/>
  <c r="M105" i="15"/>
  <c r="J105" i="15"/>
  <c r="L105" i="15"/>
  <c r="M101" i="15"/>
  <c r="J101" i="15"/>
  <c r="L101" i="15"/>
  <c r="M97" i="15"/>
  <c r="J97" i="15"/>
  <c r="L97" i="15"/>
  <c r="M93" i="15"/>
  <c r="J93" i="15"/>
  <c r="L93" i="15"/>
  <c r="M89" i="15"/>
  <c r="J89" i="15"/>
  <c r="L89" i="15"/>
  <c r="M85" i="15"/>
  <c r="J85" i="15"/>
  <c r="L85" i="15"/>
  <c r="M79" i="15"/>
  <c r="J79" i="15"/>
  <c r="L79" i="15"/>
  <c r="M75" i="15"/>
  <c r="J75" i="15"/>
  <c r="L75" i="15"/>
  <c r="M71" i="15"/>
  <c r="J71" i="15"/>
  <c r="L71" i="15"/>
  <c r="L66" i="15"/>
  <c r="J66" i="15"/>
  <c r="M66" i="15"/>
  <c r="L170" i="15"/>
  <c r="M170" i="15"/>
  <c r="J170" i="15"/>
  <c r="L169" i="15"/>
  <c r="M169" i="15"/>
  <c r="J169" i="15"/>
  <c r="M146" i="15"/>
  <c r="J146" i="15"/>
  <c r="L146" i="15"/>
  <c r="M142" i="15"/>
  <c r="J142" i="15"/>
  <c r="L142" i="15"/>
  <c r="M138" i="15"/>
  <c r="J138" i="15"/>
  <c r="L138" i="15"/>
  <c r="M134" i="15"/>
  <c r="J134" i="15"/>
  <c r="L134" i="15"/>
  <c r="M130" i="15"/>
  <c r="J130" i="15"/>
  <c r="L130" i="15"/>
  <c r="M126" i="15"/>
  <c r="J126" i="15"/>
  <c r="L126" i="15"/>
  <c r="M122" i="15"/>
  <c r="J122" i="15"/>
  <c r="L122" i="15"/>
  <c r="M118" i="15"/>
  <c r="J118" i="15"/>
  <c r="L118" i="15"/>
  <c r="M114" i="15"/>
  <c r="J114" i="15"/>
  <c r="L114" i="15"/>
  <c r="M110" i="15"/>
  <c r="J110" i="15"/>
  <c r="L110" i="15"/>
  <c r="M106" i="15"/>
  <c r="J106" i="15"/>
  <c r="L106" i="15"/>
  <c r="M102" i="15"/>
  <c r="J102" i="15"/>
  <c r="L102" i="15"/>
  <c r="M98" i="15"/>
  <c r="J98" i="15"/>
  <c r="L98" i="15"/>
  <c r="M94" i="15"/>
  <c r="J94" i="15"/>
  <c r="L94" i="15"/>
  <c r="M90" i="15"/>
  <c r="J90" i="15"/>
  <c r="L90" i="15"/>
  <c r="M86" i="15"/>
  <c r="J86" i="15"/>
  <c r="L86" i="15"/>
  <c r="M80" i="15"/>
  <c r="J80" i="15"/>
  <c r="L80" i="15"/>
  <c r="M76" i="15"/>
  <c r="J76" i="15"/>
  <c r="L76" i="15"/>
  <c r="M72" i="15"/>
  <c r="J72" i="15"/>
  <c r="L72" i="15"/>
  <c r="L69" i="15"/>
  <c r="J69" i="15"/>
  <c r="M69" i="15"/>
  <c r="M65" i="15"/>
  <c r="J65" i="15"/>
  <c r="L65" i="15"/>
  <c r="M63" i="15"/>
  <c r="J63" i="15"/>
  <c r="L63" i="15"/>
  <c r="M61" i="15"/>
  <c r="J61" i="15"/>
  <c r="L61" i="15"/>
  <c r="M59" i="15"/>
  <c r="J59" i="15"/>
  <c r="L59" i="15"/>
  <c r="M57" i="15"/>
  <c r="J57" i="15"/>
  <c r="L57" i="15"/>
  <c r="M55" i="15"/>
  <c r="J55" i="15"/>
  <c r="L55" i="15"/>
  <c r="M53" i="15"/>
  <c r="J53" i="15"/>
  <c r="L53" i="15"/>
  <c r="M51" i="15"/>
  <c r="J51" i="15"/>
  <c r="L51" i="15"/>
  <c r="M49" i="15"/>
  <c r="J49" i="15"/>
  <c r="L49" i="15"/>
  <c r="M47" i="15"/>
  <c r="J47" i="15"/>
  <c r="L47" i="15"/>
  <c r="M45" i="15"/>
  <c r="J45" i="15"/>
  <c r="L45" i="15"/>
  <c r="M43" i="15"/>
  <c r="J43" i="15"/>
  <c r="L43" i="15"/>
  <c r="M41" i="15"/>
  <c r="J41" i="15"/>
  <c r="L41" i="15"/>
  <c r="M39" i="15"/>
  <c r="J39" i="15"/>
  <c r="L39" i="15"/>
  <c r="M37" i="15"/>
  <c r="J37" i="15"/>
  <c r="L37" i="15"/>
  <c r="M35" i="15"/>
  <c r="J35" i="15"/>
  <c r="L35" i="15"/>
  <c r="M33" i="15"/>
  <c r="J33" i="15"/>
  <c r="L33" i="15"/>
  <c r="M31" i="15"/>
  <c r="J31" i="15"/>
  <c r="L31" i="15"/>
  <c r="M29" i="15"/>
  <c r="J29" i="15"/>
  <c r="L29" i="15"/>
  <c r="M27" i="15"/>
  <c r="J27" i="15"/>
  <c r="L27" i="15"/>
  <c r="M25" i="15"/>
  <c r="J25" i="15"/>
  <c r="L25" i="15"/>
  <c r="M23" i="15"/>
  <c r="J23" i="15"/>
  <c r="L23" i="15"/>
  <c r="M21" i="15"/>
  <c r="J21" i="15"/>
  <c r="L21" i="15"/>
  <c r="M81" i="15"/>
  <c r="J81" i="15"/>
  <c r="L81" i="15"/>
  <c r="L148" i="15"/>
  <c r="M148" i="15"/>
  <c r="J148" i="15"/>
  <c r="L150" i="15"/>
  <c r="M150" i="15"/>
  <c r="J150" i="15"/>
  <c r="L152" i="15"/>
  <c r="M152" i="15"/>
  <c r="J152" i="15"/>
  <c r="L154" i="15"/>
  <c r="M154" i="15"/>
  <c r="J154" i="15"/>
  <c r="L156" i="15"/>
  <c r="M156" i="15"/>
  <c r="J156" i="15"/>
  <c r="L158" i="15"/>
  <c r="M158" i="15"/>
  <c r="J158" i="15"/>
  <c r="L160" i="15"/>
  <c r="M160" i="15"/>
  <c r="J160" i="15"/>
  <c r="L162" i="15"/>
  <c r="M162" i="15"/>
  <c r="J162" i="15"/>
  <c r="L164" i="15"/>
  <c r="M164" i="15"/>
  <c r="J164" i="15"/>
  <c r="L172" i="15"/>
  <c r="M172" i="15"/>
  <c r="J172" i="15"/>
  <c r="M147" i="15"/>
  <c r="J147" i="15"/>
  <c r="L147" i="15"/>
  <c r="L175" i="15"/>
  <c r="M175" i="15"/>
  <c r="J175" i="15"/>
  <c r="L167" i="15"/>
  <c r="M167" i="15"/>
  <c r="J167" i="15"/>
  <c r="M143" i="15"/>
  <c r="J143" i="15"/>
  <c r="L143" i="15"/>
  <c r="M139" i="15"/>
  <c r="J139" i="15"/>
  <c r="L139" i="15"/>
  <c r="M135" i="15"/>
  <c r="J135" i="15"/>
  <c r="L135" i="15"/>
  <c r="M131" i="15"/>
  <c r="J131" i="15"/>
  <c r="L131" i="15"/>
  <c r="M127" i="15"/>
  <c r="J127" i="15"/>
  <c r="L127" i="15"/>
  <c r="M123" i="15"/>
  <c r="J123" i="15"/>
  <c r="L123" i="15"/>
  <c r="M119" i="15"/>
  <c r="J119" i="15"/>
  <c r="L119" i="15"/>
  <c r="M115" i="15"/>
  <c r="J115" i="15"/>
  <c r="L115" i="15"/>
  <c r="M111" i="15"/>
  <c r="J111" i="15"/>
  <c r="L111" i="15"/>
  <c r="M107" i="15"/>
  <c r="J107" i="15"/>
  <c r="L107" i="15"/>
  <c r="M103" i="15"/>
  <c r="J103" i="15"/>
  <c r="L103" i="15"/>
  <c r="M99" i="15"/>
  <c r="J99" i="15"/>
  <c r="L99" i="15"/>
  <c r="M95" i="15"/>
  <c r="J95" i="15"/>
  <c r="L95" i="15"/>
  <c r="M91" i="15"/>
  <c r="J91" i="15"/>
  <c r="L91" i="15"/>
  <c r="M87" i="15"/>
  <c r="J87" i="15"/>
  <c r="L87" i="15"/>
  <c r="M83" i="15"/>
  <c r="J83" i="15"/>
  <c r="L83" i="15"/>
  <c r="M77" i="15"/>
  <c r="J77" i="15"/>
  <c r="L77" i="15"/>
  <c r="M73" i="15"/>
  <c r="J73" i="15"/>
  <c r="L73" i="15"/>
  <c r="L68" i="15"/>
  <c r="J68" i="15"/>
  <c r="M68" i="15"/>
  <c r="L174" i="15"/>
  <c r="M174" i="15"/>
  <c r="J174" i="15"/>
  <c r="L166" i="15"/>
  <c r="M166" i="15"/>
  <c r="J166" i="15"/>
  <c r="L173" i="15"/>
  <c r="M173" i="15"/>
  <c r="J173" i="15"/>
  <c r="L165" i="15"/>
  <c r="M165" i="15"/>
  <c r="J165" i="15"/>
  <c r="M144" i="15"/>
  <c r="J144" i="15"/>
  <c r="L144" i="15"/>
  <c r="M140" i="15"/>
  <c r="J140" i="15"/>
  <c r="L140" i="15"/>
  <c r="M136" i="15"/>
  <c r="J136" i="15"/>
  <c r="L136" i="15"/>
  <c r="M132" i="15"/>
  <c r="J132" i="15"/>
  <c r="L132" i="15"/>
  <c r="M128" i="15"/>
  <c r="J128" i="15"/>
  <c r="L128" i="15"/>
  <c r="M124" i="15"/>
  <c r="J124" i="15"/>
  <c r="L124" i="15"/>
  <c r="M120" i="15"/>
  <c r="J120" i="15"/>
  <c r="L120" i="15"/>
  <c r="M116" i="15"/>
  <c r="J116" i="15"/>
  <c r="L116" i="15"/>
  <c r="M112" i="15"/>
  <c r="J112" i="15"/>
  <c r="L112" i="15"/>
  <c r="M108" i="15"/>
  <c r="J108" i="15"/>
  <c r="L108" i="15"/>
  <c r="M104" i="15"/>
  <c r="J104" i="15"/>
  <c r="L104" i="15"/>
  <c r="M100" i="15"/>
  <c r="J100" i="15"/>
  <c r="L100" i="15"/>
  <c r="M96" i="15"/>
  <c r="J96" i="15"/>
  <c r="L96" i="15"/>
  <c r="M92" i="15"/>
  <c r="J92" i="15"/>
  <c r="L92" i="15"/>
  <c r="M88" i="15"/>
  <c r="J88" i="15"/>
  <c r="L88" i="15"/>
  <c r="M84" i="15"/>
  <c r="J84" i="15"/>
  <c r="L84" i="15"/>
  <c r="M78" i="15"/>
  <c r="J78" i="15"/>
  <c r="L78" i="15"/>
  <c r="M74" i="15"/>
  <c r="J74" i="15"/>
  <c r="L74" i="15"/>
  <c r="M70" i="15"/>
  <c r="J70" i="15"/>
  <c r="L70" i="15"/>
  <c r="L67" i="15"/>
  <c r="J67" i="15"/>
  <c r="M67" i="15"/>
  <c r="M64" i="15"/>
  <c r="J64" i="15"/>
  <c r="L64" i="15"/>
  <c r="M62" i="15"/>
  <c r="J62" i="15"/>
  <c r="L62" i="15"/>
  <c r="M60" i="15"/>
  <c r="J60" i="15"/>
  <c r="L60" i="15"/>
  <c r="M58" i="15"/>
  <c r="J58" i="15"/>
  <c r="L58" i="15"/>
  <c r="M56" i="15"/>
  <c r="J56" i="15"/>
  <c r="L56" i="15"/>
  <c r="M54" i="15"/>
  <c r="J54" i="15"/>
  <c r="L54" i="15"/>
  <c r="M52" i="15"/>
  <c r="J52" i="15"/>
  <c r="L52" i="15"/>
  <c r="M50" i="15"/>
  <c r="J50" i="15"/>
  <c r="L50" i="15"/>
  <c r="M48" i="15"/>
  <c r="J48" i="15"/>
  <c r="L48" i="15"/>
  <c r="M46" i="15"/>
  <c r="J46" i="15"/>
  <c r="L46" i="15"/>
  <c r="M44" i="15"/>
  <c r="J44" i="15"/>
  <c r="L44" i="15"/>
  <c r="M42" i="15"/>
  <c r="J42" i="15"/>
  <c r="L42" i="15"/>
  <c r="M40" i="15"/>
  <c r="J40" i="15"/>
  <c r="L40" i="15"/>
  <c r="M38" i="15"/>
  <c r="J38" i="15"/>
  <c r="L38" i="15"/>
  <c r="M36" i="15"/>
  <c r="J36" i="15"/>
  <c r="L36" i="15"/>
  <c r="M34" i="15"/>
  <c r="J34" i="15"/>
  <c r="L34" i="15"/>
  <c r="M32" i="15"/>
  <c r="J32" i="15"/>
  <c r="L32" i="15"/>
  <c r="M30" i="15"/>
  <c r="J30" i="15"/>
  <c r="L30" i="15"/>
  <c r="M28" i="15"/>
  <c r="J28" i="15"/>
  <c r="L28" i="15"/>
  <c r="M26" i="15"/>
  <c r="J26" i="15"/>
  <c r="L26" i="15"/>
  <c r="M24" i="15"/>
  <c r="J24" i="15"/>
  <c r="L24" i="15"/>
  <c r="M22" i="15"/>
  <c r="J22" i="15"/>
  <c r="L22" i="15"/>
  <c r="M20" i="15"/>
  <c r="J20" i="15"/>
  <c r="L20" i="15"/>
  <c r="M82" i="15"/>
  <c r="J82" i="15"/>
  <c r="L82" i="15"/>
  <c r="L149" i="15"/>
  <c r="M149" i="15"/>
  <c r="J149" i="15"/>
  <c r="L151" i="15"/>
  <c r="M151" i="15"/>
  <c r="J151" i="15"/>
  <c r="L153" i="15"/>
  <c r="M153" i="15"/>
  <c r="J153" i="15"/>
  <c r="L155" i="15"/>
  <c r="M155" i="15"/>
  <c r="J155" i="15"/>
  <c r="L157" i="15"/>
  <c r="M157" i="15"/>
  <c r="J157" i="15"/>
  <c r="L159" i="15"/>
  <c r="M159" i="15"/>
  <c r="J159" i="15"/>
  <c r="L161" i="15"/>
  <c r="M161" i="15"/>
  <c r="J161" i="15"/>
  <c r="L163" i="15"/>
  <c r="M163" i="15"/>
  <c r="J163" i="15"/>
  <c r="M131" i="14"/>
  <c r="J131" i="14"/>
  <c r="L131" i="14"/>
  <c r="M127" i="14"/>
  <c r="J127" i="14"/>
  <c r="L127" i="14"/>
  <c r="M123" i="14"/>
  <c r="J123" i="14"/>
  <c r="L123" i="14"/>
  <c r="M119" i="14"/>
  <c r="J119" i="14"/>
  <c r="L119" i="14"/>
  <c r="M115" i="14"/>
  <c r="J115" i="14"/>
  <c r="L115" i="14"/>
  <c r="M111" i="14"/>
  <c r="J111" i="14"/>
  <c r="L111" i="14"/>
  <c r="M107" i="14"/>
  <c r="J107" i="14"/>
  <c r="L107" i="14"/>
  <c r="M103" i="14"/>
  <c r="J103" i="14"/>
  <c r="L103" i="14"/>
  <c r="M99" i="14"/>
  <c r="J99" i="14"/>
  <c r="L99" i="14"/>
  <c r="M95" i="14"/>
  <c r="J95" i="14"/>
  <c r="L95" i="14"/>
  <c r="M91" i="14"/>
  <c r="J91" i="14"/>
  <c r="L91" i="14"/>
  <c r="M87" i="14"/>
  <c r="J87" i="14"/>
  <c r="L87" i="14"/>
  <c r="M83" i="14"/>
  <c r="J83" i="14"/>
  <c r="L83" i="14"/>
  <c r="M79" i="14"/>
  <c r="J79" i="14"/>
  <c r="L79" i="14"/>
  <c r="M75" i="14"/>
  <c r="J75" i="14"/>
  <c r="L75" i="14"/>
  <c r="M71" i="14"/>
  <c r="J71" i="14"/>
  <c r="L71" i="14"/>
  <c r="M67" i="14"/>
  <c r="J67" i="14"/>
  <c r="L67" i="14"/>
  <c r="M63" i="14"/>
  <c r="J63" i="14"/>
  <c r="L63" i="14"/>
  <c r="L59" i="14"/>
  <c r="J59" i="14"/>
  <c r="M59" i="14"/>
  <c r="M130" i="14"/>
  <c r="J130" i="14"/>
  <c r="L130" i="14"/>
  <c r="M126" i="14"/>
  <c r="J126" i="14"/>
  <c r="L126" i="14"/>
  <c r="M122" i="14"/>
  <c r="J122" i="14"/>
  <c r="L122" i="14"/>
  <c r="M118" i="14"/>
  <c r="J118" i="14"/>
  <c r="L118" i="14"/>
  <c r="M114" i="14"/>
  <c r="J114" i="14"/>
  <c r="L114" i="14"/>
  <c r="M110" i="14"/>
  <c r="J110" i="14"/>
  <c r="L110" i="14"/>
  <c r="M106" i="14"/>
  <c r="J106" i="14"/>
  <c r="L106" i="14"/>
  <c r="M102" i="14"/>
  <c r="J102" i="14"/>
  <c r="L102" i="14"/>
  <c r="M98" i="14"/>
  <c r="J98" i="14"/>
  <c r="L98" i="14"/>
  <c r="M94" i="14"/>
  <c r="J94" i="14"/>
  <c r="L94" i="14"/>
  <c r="M90" i="14"/>
  <c r="J90" i="14"/>
  <c r="L90" i="14"/>
  <c r="M86" i="14"/>
  <c r="J86" i="14"/>
  <c r="L86" i="14"/>
  <c r="M82" i="14"/>
  <c r="J82" i="14"/>
  <c r="L82" i="14"/>
  <c r="M78" i="14"/>
  <c r="J78" i="14"/>
  <c r="L78" i="14"/>
  <c r="M74" i="14"/>
  <c r="J74" i="14"/>
  <c r="L74" i="14"/>
  <c r="M70" i="14"/>
  <c r="J70" i="14"/>
  <c r="L70" i="14"/>
  <c r="M66" i="14"/>
  <c r="J66" i="14"/>
  <c r="L66" i="14"/>
  <c r="M62" i="14"/>
  <c r="J62" i="14"/>
  <c r="L62" i="14"/>
  <c r="L20" i="14"/>
  <c r="M20" i="14"/>
  <c r="J20" i="14"/>
  <c r="L22" i="14"/>
  <c r="M22" i="14"/>
  <c r="J22" i="14"/>
  <c r="L24" i="14"/>
  <c r="M24" i="14"/>
  <c r="J24" i="14"/>
  <c r="L26" i="14"/>
  <c r="M26" i="14"/>
  <c r="J26" i="14"/>
  <c r="L28" i="14"/>
  <c r="M28" i="14"/>
  <c r="J28" i="14"/>
  <c r="L30" i="14"/>
  <c r="M30" i="14"/>
  <c r="J30" i="14"/>
  <c r="L32" i="14"/>
  <c r="M32" i="14"/>
  <c r="J32" i="14"/>
  <c r="L34" i="14"/>
  <c r="M34" i="14"/>
  <c r="J34" i="14"/>
  <c r="L36" i="14"/>
  <c r="M36" i="14"/>
  <c r="J36" i="14"/>
  <c r="L38" i="14"/>
  <c r="M38" i="14"/>
  <c r="J38" i="14"/>
  <c r="L40" i="14"/>
  <c r="M40" i="14"/>
  <c r="J40" i="14"/>
  <c r="L42" i="14"/>
  <c r="M42" i="14"/>
  <c r="J42" i="14"/>
  <c r="L44" i="14"/>
  <c r="M44" i="14"/>
  <c r="J44" i="14"/>
  <c r="L46" i="14"/>
  <c r="M46" i="14"/>
  <c r="J46" i="14"/>
  <c r="L48" i="14"/>
  <c r="M48" i="14"/>
  <c r="J48" i="14"/>
  <c r="L50" i="14"/>
  <c r="M50" i="14"/>
  <c r="J50" i="14"/>
  <c r="L52" i="14"/>
  <c r="M52" i="14"/>
  <c r="J52" i="14"/>
  <c r="L54" i="14"/>
  <c r="M54" i="14"/>
  <c r="J54" i="14"/>
  <c r="L56" i="14"/>
  <c r="M56" i="14"/>
  <c r="J56" i="14"/>
  <c r="L58" i="14"/>
  <c r="M58" i="14"/>
  <c r="J58" i="14"/>
  <c r="M129" i="14"/>
  <c r="J129" i="14"/>
  <c r="L129" i="14"/>
  <c r="M125" i="14"/>
  <c r="J125" i="14"/>
  <c r="L125" i="14"/>
  <c r="M121" i="14"/>
  <c r="J121" i="14"/>
  <c r="L121" i="14"/>
  <c r="M117" i="14"/>
  <c r="J117" i="14"/>
  <c r="L117" i="14"/>
  <c r="M113" i="14"/>
  <c r="J113" i="14"/>
  <c r="L113" i="14"/>
  <c r="M109" i="14"/>
  <c r="J109" i="14"/>
  <c r="L109" i="14"/>
  <c r="M105" i="14"/>
  <c r="J105" i="14"/>
  <c r="L105" i="14"/>
  <c r="M101" i="14"/>
  <c r="J101" i="14"/>
  <c r="L101" i="14"/>
  <c r="M97" i="14"/>
  <c r="J97" i="14"/>
  <c r="L97" i="14"/>
  <c r="M93" i="14"/>
  <c r="J93" i="14"/>
  <c r="L93" i="14"/>
  <c r="M89" i="14"/>
  <c r="J89" i="14"/>
  <c r="L89" i="14"/>
  <c r="M85" i="14"/>
  <c r="J85" i="14"/>
  <c r="L85" i="14"/>
  <c r="M81" i="14"/>
  <c r="J81" i="14"/>
  <c r="L81" i="14"/>
  <c r="M77" i="14"/>
  <c r="J77" i="14"/>
  <c r="L77" i="14"/>
  <c r="M73" i="14"/>
  <c r="J73" i="14"/>
  <c r="L73" i="14"/>
  <c r="M69" i="14"/>
  <c r="J69" i="14"/>
  <c r="L69" i="14"/>
  <c r="M65" i="14"/>
  <c r="J65" i="14"/>
  <c r="L65" i="14"/>
  <c r="M61" i="14"/>
  <c r="J61" i="14"/>
  <c r="L61" i="14"/>
  <c r="M128" i="14"/>
  <c r="J128" i="14"/>
  <c r="L128" i="14"/>
  <c r="M124" i="14"/>
  <c r="J124" i="14"/>
  <c r="L124" i="14"/>
  <c r="M120" i="14"/>
  <c r="J120" i="14"/>
  <c r="L120" i="14"/>
  <c r="M116" i="14"/>
  <c r="J116" i="14"/>
  <c r="L116" i="14"/>
  <c r="M112" i="14"/>
  <c r="J112" i="14"/>
  <c r="L112" i="14"/>
  <c r="M108" i="14"/>
  <c r="J108" i="14"/>
  <c r="L108" i="14"/>
  <c r="M104" i="14"/>
  <c r="J104" i="14"/>
  <c r="L104" i="14"/>
  <c r="M100" i="14"/>
  <c r="J100" i="14"/>
  <c r="L100" i="14"/>
  <c r="M96" i="14"/>
  <c r="J96" i="14"/>
  <c r="L96" i="14"/>
  <c r="M92" i="14"/>
  <c r="J92" i="14"/>
  <c r="L92" i="14"/>
  <c r="M88" i="14"/>
  <c r="J88" i="14"/>
  <c r="L88" i="14"/>
  <c r="M84" i="14"/>
  <c r="J84" i="14"/>
  <c r="L84" i="14"/>
  <c r="M80" i="14"/>
  <c r="J80" i="14"/>
  <c r="L80" i="14"/>
  <c r="M76" i="14"/>
  <c r="J76" i="14"/>
  <c r="L76" i="14"/>
  <c r="M72" i="14"/>
  <c r="J72" i="14"/>
  <c r="L72" i="14"/>
  <c r="M68" i="14"/>
  <c r="J68" i="14"/>
  <c r="L68" i="14"/>
  <c r="M64" i="14"/>
  <c r="J64" i="14"/>
  <c r="L64" i="14"/>
  <c r="M60" i="14"/>
  <c r="J60" i="14"/>
  <c r="L60" i="14"/>
  <c r="L21" i="14"/>
  <c r="M21" i="14"/>
  <c r="J21" i="14"/>
  <c r="L23" i="14"/>
  <c r="M23" i="14"/>
  <c r="J23" i="14"/>
  <c r="L25" i="14"/>
  <c r="M25" i="14"/>
  <c r="J25" i="14"/>
  <c r="L27" i="14"/>
  <c r="M27" i="14"/>
  <c r="J27" i="14"/>
  <c r="L29" i="14"/>
  <c r="M29" i="14"/>
  <c r="J29" i="14"/>
  <c r="L31" i="14"/>
  <c r="M31" i="14"/>
  <c r="J31" i="14"/>
  <c r="L33" i="14"/>
  <c r="M33" i="14"/>
  <c r="J33" i="14"/>
  <c r="L35" i="14"/>
  <c r="M35" i="14"/>
  <c r="J35" i="14"/>
  <c r="L37" i="14"/>
  <c r="M37" i="14"/>
  <c r="J37" i="14"/>
  <c r="L39" i="14"/>
  <c r="M39" i="14"/>
  <c r="J39" i="14"/>
  <c r="L41" i="14"/>
  <c r="M41" i="14"/>
  <c r="J41" i="14"/>
  <c r="L43" i="14"/>
  <c r="M43" i="14"/>
  <c r="J43" i="14"/>
  <c r="L45" i="14"/>
  <c r="M45" i="14"/>
  <c r="J45" i="14"/>
  <c r="L47" i="14"/>
  <c r="M47" i="14"/>
  <c r="J47" i="14"/>
  <c r="L49" i="14"/>
  <c r="M49" i="14"/>
  <c r="J49" i="14"/>
  <c r="L51" i="14"/>
  <c r="M51" i="14"/>
  <c r="J51" i="14"/>
  <c r="L53" i="14"/>
  <c r="M53" i="14"/>
  <c r="J53" i="14"/>
  <c r="L55" i="14"/>
  <c r="M55" i="14"/>
  <c r="J55" i="14"/>
  <c r="L57" i="14"/>
  <c r="M57" i="14"/>
  <c r="J57" i="14"/>
  <c r="L140" i="13"/>
  <c r="M140" i="13"/>
  <c r="J140" i="13"/>
  <c r="L132" i="13"/>
  <c r="M132" i="13"/>
  <c r="J132" i="13"/>
  <c r="L124" i="13"/>
  <c r="M124" i="13"/>
  <c r="J124" i="13"/>
  <c r="L116" i="13"/>
  <c r="M116" i="13"/>
  <c r="J116" i="13"/>
  <c r="L108" i="13"/>
  <c r="M108" i="13"/>
  <c r="J108" i="13"/>
  <c r="L100" i="13"/>
  <c r="M100" i="13"/>
  <c r="J100" i="13"/>
  <c r="L92" i="13"/>
  <c r="M92" i="13"/>
  <c r="J92" i="13"/>
  <c r="L84" i="13"/>
  <c r="M84" i="13"/>
  <c r="J84" i="13"/>
  <c r="L76" i="13"/>
  <c r="M76" i="13"/>
  <c r="J76" i="13"/>
  <c r="L68" i="13"/>
  <c r="M68" i="13"/>
  <c r="J68" i="13"/>
  <c r="L141" i="13"/>
  <c r="M141" i="13"/>
  <c r="J141" i="13"/>
  <c r="L133" i="13"/>
  <c r="M133" i="13"/>
  <c r="J133" i="13"/>
  <c r="L125" i="13"/>
  <c r="M125" i="13"/>
  <c r="J125" i="13"/>
  <c r="L117" i="13"/>
  <c r="M117" i="13"/>
  <c r="J117" i="13"/>
  <c r="L109" i="13"/>
  <c r="M109" i="13"/>
  <c r="J109" i="13"/>
  <c r="L101" i="13"/>
  <c r="M101" i="13"/>
  <c r="J101" i="13"/>
  <c r="L93" i="13"/>
  <c r="M93" i="13"/>
  <c r="J93" i="13"/>
  <c r="L85" i="13"/>
  <c r="M85" i="13"/>
  <c r="J85" i="13"/>
  <c r="L77" i="13"/>
  <c r="M77" i="13"/>
  <c r="J77" i="13"/>
  <c r="L69" i="13"/>
  <c r="M69" i="13"/>
  <c r="J69" i="13"/>
  <c r="M64" i="13"/>
  <c r="J64" i="13"/>
  <c r="L64" i="13"/>
  <c r="M62" i="13"/>
  <c r="J62" i="13"/>
  <c r="L62" i="13"/>
  <c r="M60" i="13"/>
  <c r="J60" i="13"/>
  <c r="L60" i="13"/>
  <c r="M58" i="13"/>
  <c r="J58" i="13"/>
  <c r="L58" i="13"/>
  <c r="M56" i="13"/>
  <c r="J56" i="13"/>
  <c r="L56" i="13"/>
  <c r="M54" i="13"/>
  <c r="J54" i="13"/>
  <c r="L54" i="13"/>
  <c r="M52" i="13"/>
  <c r="J52" i="13"/>
  <c r="L52" i="13"/>
  <c r="M50" i="13"/>
  <c r="J50" i="13"/>
  <c r="L50" i="13"/>
  <c r="M48" i="13"/>
  <c r="J48" i="13"/>
  <c r="L48" i="13"/>
  <c r="M46" i="13"/>
  <c r="J46" i="13"/>
  <c r="L46" i="13"/>
  <c r="M44" i="13"/>
  <c r="J44" i="13"/>
  <c r="L44" i="13"/>
  <c r="M42" i="13"/>
  <c r="J42" i="13"/>
  <c r="L42" i="13"/>
  <c r="M40" i="13"/>
  <c r="J40" i="13"/>
  <c r="L40" i="13"/>
  <c r="M38" i="13"/>
  <c r="J38" i="13"/>
  <c r="L38" i="13"/>
  <c r="M36" i="13"/>
  <c r="J36" i="13"/>
  <c r="L36" i="13"/>
  <c r="M34" i="13"/>
  <c r="J34" i="13"/>
  <c r="L34" i="13"/>
  <c r="M32" i="13"/>
  <c r="J32" i="13"/>
  <c r="L32" i="13"/>
  <c r="M30" i="13"/>
  <c r="J30" i="13"/>
  <c r="L30" i="13"/>
  <c r="M28" i="13"/>
  <c r="J28" i="13"/>
  <c r="L28" i="13"/>
  <c r="M26" i="13"/>
  <c r="J26" i="13"/>
  <c r="L26" i="13"/>
  <c r="M24" i="13"/>
  <c r="J24" i="13"/>
  <c r="L24" i="13"/>
  <c r="M22" i="13"/>
  <c r="J22" i="13"/>
  <c r="L22" i="13"/>
  <c r="M20" i="13"/>
  <c r="J20" i="13"/>
  <c r="L20" i="13"/>
  <c r="L138" i="13"/>
  <c r="M138" i="13"/>
  <c r="J138" i="13"/>
  <c r="L130" i="13"/>
  <c r="M130" i="13"/>
  <c r="J130" i="13"/>
  <c r="L122" i="13"/>
  <c r="M122" i="13"/>
  <c r="J122" i="13"/>
  <c r="L114" i="13"/>
  <c r="M114" i="13"/>
  <c r="J114" i="13"/>
  <c r="L106" i="13"/>
  <c r="M106" i="13"/>
  <c r="J106" i="13"/>
  <c r="L98" i="13"/>
  <c r="M98" i="13"/>
  <c r="J98" i="13"/>
  <c r="L90" i="13"/>
  <c r="M90" i="13"/>
  <c r="J90" i="13"/>
  <c r="L82" i="13"/>
  <c r="M82" i="13"/>
  <c r="J82" i="13"/>
  <c r="L74" i="13"/>
  <c r="M74" i="13"/>
  <c r="J74" i="13"/>
  <c r="L66" i="13"/>
  <c r="J66" i="13"/>
  <c r="M66" i="13"/>
  <c r="L139" i="13"/>
  <c r="M139" i="13"/>
  <c r="J139" i="13"/>
  <c r="L131" i="13"/>
  <c r="M131" i="13"/>
  <c r="J131" i="13"/>
  <c r="L123" i="13"/>
  <c r="M123" i="13"/>
  <c r="J123" i="13"/>
  <c r="L115" i="13"/>
  <c r="M115" i="13"/>
  <c r="J115" i="13"/>
  <c r="L107" i="13"/>
  <c r="M107" i="13"/>
  <c r="J107" i="13"/>
  <c r="L99" i="13"/>
  <c r="M99" i="13"/>
  <c r="J99" i="13"/>
  <c r="L91" i="13"/>
  <c r="M91" i="13"/>
  <c r="J91" i="13"/>
  <c r="L83" i="13"/>
  <c r="M83" i="13"/>
  <c r="J83" i="13"/>
  <c r="L75" i="13"/>
  <c r="M75" i="13"/>
  <c r="J75" i="13"/>
  <c r="L67" i="13"/>
  <c r="M67" i="13"/>
  <c r="J67" i="13"/>
  <c r="M148" i="13"/>
  <c r="J148" i="13"/>
  <c r="L148" i="13"/>
  <c r="L149" i="13"/>
  <c r="M149" i="13"/>
  <c r="J149" i="13"/>
  <c r="L151" i="13"/>
  <c r="M151" i="13"/>
  <c r="J151" i="13"/>
  <c r="L153" i="13"/>
  <c r="M153" i="13"/>
  <c r="J153" i="13"/>
  <c r="L155" i="13"/>
  <c r="M155" i="13"/>
  <c r="J155" i="13"/>
  <c r="L157" i="13"/>
  <c r="M157" i="13"/>
  <c r="J157" i="13"/>
  <c r="L159" i="13"/>
  <c r="M159" i="13"/>
  <c r="J159" i="13"/>
  <c r="L161" i="13"/>
  <c r="M161" i="13"/>
  <c r="J161" i="13"/>
  <c r="L163" i="13"/>
  <c r="M163" i="13"/>
  <c r="J163" i="13"/>
  <c r="L165" i="13"/>
  <c r="M165" i="13"/>
  <c r="J165" i="13"/>
  <c r="L167" i="13"/>
  <c r="M167" i="13"/>
  <c r="J167" i="13"/>
  <c r="L169" i="13"/>
  <c r="M169" i="13"/>
  <c r="J169" i="13"/>
  <c r="L171" i="13"/>
  <c r="M171" i="13"/>
  <c r="J171" i="13"/>
  <c r="L173" i="13"/>
  <c r="M173" i="13"/>
  <c r="J173" i="13"/>
  <c r="L144" i="13"/>
  <c r="M144" i="13"/>
  <c r="J144" i="13"/>
  <c r="L136" i="13"/>
  <c r="M136" i="13"/>
  <c r="J136" i="13"/>
  <c r="L128" i="13"/>
  <c r="M128" i="13"/>
  <c r="J128" i="13"/>
  <c r="L120" i="13"/>
  <c r="M120" i="13"/>
  <c r="J120" i="13"/>
  <c r="L112" i="13"/>
  <c r="M112" i="13"/>
  <c r="J112" i="13"/>
  <c r="L104" i="13"/>
  <c r="M104" i="13"/>
  <c r="J104" i="13"/>
  <c r="L96" i="13"/>
  <c r="M96" i="13"/>
  <c r="J96" i="13"/>
  <c r="L88" i="13"/>
  <c r="M88" i="13"/>
  <c r="J88" i="13"/>
  <c r="L80" i="13"/>
  <c r="M80" i="13"/>
  <c r="J80" i="13"/>
  <c r="L72" i="13"/>
  <c r="M72" i="13"/>
  <c r="J72" i="13"/>
  <c r="L145" i="13"/>
  <c r="M145" i="13"/>
  <c r="J145" i="13"/>
  <c r="L137" i="13"/>
  <c r="M137" i="13"/>
  <c r="J137" i="13"/>
  <c r="L129" i="13"/>
  <c r="M129" i="13"/>
  <c r="J129" i="13"/>
  <c r="L121" i="13"/>
  <c r="M121" i="13"/>
  <c r="J121" i="13"/>
  <c r="L113" i="13"/>
  <c r="M113" i="13"/>
  <c r="J113" i="13"/>
  <c r="L105" i="13"/>
  <c r="M105" i="13"/>
  <c r="J105" i="13"/>
  <c r="L97" i="13"/>
  <c r="M97" i="13"/>
  <c r="J97" i="13"/>
  <c r="L89" i="13"/>
  <c r="M89" i="13"/>
  <c r="J89" i="13"/>
  <c r="L81" i="13"/>
  <c r="M81" i="13"/>
  <c r="J81" i="13"/>
  <c r="L73" i="13"/>
  <c r="M73" i="13"/>
  <c r="J73" i="13"/>
  <c r="L65" i="13"/>
  <c r="J65" i="13"/>
  <c r="M65" i="13"/>
  <c r="M63" i="13"/>
  <c r="J63" i="13"/>
  <c r="L63" i="13"/>
  <c r="M61" i="13"/>
  <c r="J61" i="13"/>
  <c r="L61" i="13"/>
  <c r="M59" i="13"/>
  <c r="J59" i="13"/>
  <c r="L59" i="13"/>
  <c r="M57" i="13"/>
  <c r="J57" i="13"/>
  <c r="L57" i="13"/>
  <c r="M55" i="13"/>
  <c r="J55" i="13"/>
  <c r="L55" i="13"/>
  <c r="M53" i="13"/>
  <c r="J53" i="13"/>
  <c r="L53" i="13"/>
  <c r="M51" i="13"/>
  <c r="J51" i="13"/>
  <c r="L51" i="13"/>
  <c r="M49" i="13"/>
  <c r="J49" i="13"/>
  <c r="L49" i="13"/>
  <c r="M47" i="13"/>
  <c r="J47" i="13"/>
  <c r="L47" i="13"/>
  <c r="M45" i="13"/>
  <c r="J45" i="13"/>
  <c r="L45" i="13"/>
  <c r="M43" i="13"/>
  <c r="J43" i="13"/>
  <c r="L43" i="13"/>
  <c r="M41" i="13"/>
  <c r="J41" i="13"/>
  <c r="L41" i="13"/>
  <c r="M39" i="13"/>
  <c r="J39" i="13"/>
  <c r="L39" i="13"/>
  <c r="M37" i="13"/>
  <c r="J37" i="13"/>
  <c r="L37" i="13"/>
  <c r="M35" i="13"/>
  <c r="J35" i="13"/>
  <c r="L35" i="13"/>
  <c r="M33" i="13"/>
  <c r="J33" i="13"/>
  <c r="L33" i="13"/>
  <c r="M31" i="13"/>
  <c r="J31" i="13"/>
  <c r="L31" i="13"/>
  <c r="M29" i="13"/>
  <c r="J29" i="13"/>
  <c r="L29" i="13"/>
  <c r="M27" i="13"/>
  <c r="J27" i="13"/>
  <c r="L27" i="13"/>
  <c r="M25" i="13"/>
  <c r="J25" i="13"/>
  <c r="L25" i="13"/>
  <c r="M23" i="13"/>
  <c r="J23" i="13"/>
  <c r="L23" i="13"/>
  <c r="M21" i="13"/>
  <c r="J21" i="13"/>
  <c r="L21" i="13"/>
  <c r="L142" i="13"/>
  <c r="M142" i="13"/>
  <c r="J142" i="13"/>
  <c r="L134" i="13"/>
  <c r="M134" i="13"/>
  <c r="J134" i="13"/>
  <c r="L126" i="13"/>
  <c r="M126" i="13"/>
  <c r="J126" i="13"/>
  <c r="L118" i="13"/>
  <c r="M118" i="13"/>
  <c r="J118" i="13"/>
  <c r="L110" i="13"/>
  <c r="M110" i="13"/>
  <c r="J110" i="13"/>
  <c r="L102" i="13"/>
  <c r="M102" i="13"/>
  <c r="J102" i="13"/>
  <c r="L94" i="13"/>
  <c r="M94" i="13"/>
  <c r="J94" i="13"/>
  <c r="L86" i="13"/>
  <c r="M86" i="13"/>
  <c r="J86" i="13"/>
  <c r="L78" i="13"/>
  <c r="M78" i="13"/>
  <c r="J78" i="13"/>
  <c r="L70" i="13"/>
  <c r="M70" i="13"/>
  <c r="J70" i="13"/>
  <c r="L143" i="13"/>
  <c r="M143" i="13"/>
  <c r="J143" i="13"/>
  <c r="L135" i="13"/>
  <c r="M135" i="13"/>
  <c r="J135" i="13"/>
  <c r="L127" i="13"/>
  <c r="M127" i="13"/>
  <c r="J127" i="13"/>
  <c r="L119" i="13"/>
  <c r="M119" i="13"/>
  <c r="J119" i="13"/>
  <c r="L111" i="13"/>
  <c r="M111" i="13"/>
  <c r="J111" i="13"/>
  <c r="L103" i="13"/>
  <c r="M103" i="13"/>
  <c r="J103" i="13"/>
  <c r="L95" i="13"/>
  <c r="M95" i="13"/>
  <c r="J95" i="13"/>
  <c r="L87" i="13"/>
  <c r="M87" i="13"/>
  <c r="J87" i="13"/>
  <c r="L79" i="13"/>
  <c r="M79" i="13"/>
  <c r="J79" i="13"/>
  <c r="L71" i="13"/>
  <c r="M71" i="13"/>
  <c r="J71" i="13"/>
  <c r="M146" i="13"/>
  <c r="J146" i="13"/>
  <c r="L146" i="13"/>
  <c r="M147" i="13"/>
  <c r="J147" i="13"/>
  <c r="L147" i="13"/>
  <c r="L150" i="13"/>
  <c r="M150" i="13"/>
  <c r="J150" i="13"/>
  <c r="L152" i="13"/>
  <c r="M152" i="13"/>
  <c r="J152" i="13"/>
  <c r="L154" i="13"/>
  <c r="M154" i="13"/>
  <c r="J154" i="13"/>
  <c r="L156" i="13"/>
  <c r="M156" i="13"/>
  <c r="J156" i="13"/>
  <c r="L158" i="13"/>
  <c r="M158" i="13"/>
  <c r="J158" i="13"/>
  <c r="L160" i="13"/>
  <c r="M160" i="13"/>
  <c r="J160" i="13"/>
  <c r="L162" i="13"/>
  <c r="M162" i="13"/>
  <c r="J162" i="13"/>
  <c r="L164" i="13"/>
  <c r="M164" i="13"/>
  <c r="J164" i="13"/>
  <c r="L166" i="13"/>
  <c r="M166" i="13"/>
  <c r="J166" i="13"/>
  <c r="L168" i="13"/>
  <c r="M168" i="13"/>
  <c r="J168" i="13"/>
  <c r="L170" i="13"/>
  <c r="M170" i="13"/>
  <c r="J170" i="13"/>
  <c r="L172" i="13"/>
  <c r="M172" i="13"/>
  <c r="J172" i="13"/>
  <c r="M175" i="12"/>
  <c r="J175" i="12"/>
  <c r="L175" i="12"/>
  <c r="M171" i="12"/>
  <c r="J171" i="12"/>
  <c r="L171" i="12"/>
  <c r="M167" i="12"/>
  <c r="J167" i="12"/>
  <c r="L167" i="12"/>
  <c r="M163" i="12"/>
  <c r="J163" i="12"/>
  <c r="L163" i="12"/>
  <c r="M159" i="12"/>
  <c r="J159" i="12"/>
  <c r="L159" i="12"/>
  <c r="M155" i="12"/>
  <c r="J155" i="12"/>
  <c r="L155" i="12"/>
  <c r="M151" i="12"/>
  <c r="J151" i="12"/>
  <c r="L151" i="12"/>
  <c r="M147" i="12"/>
  <c r="J147" i="12"/>
  <c r="L147" i="12"/>
  <c r="M143" i="12"/>
  <c r="J143" i="12"/>
  <c r="L143" i="12"/>
  <c r="M139" i="12"/>
  <c r="J139" i="12"/>
  <c r="L139" i="12"/>
  <c r="M135" i="12"/>
  <c r="J135" i="12"/>
  <c r="L135" i="12"/>
  <c r="M131" i="12"/>
  <c r="J131" i="12"/>
  <c r="L131" i="12"/>
  <c r="M127" i="12"/>
  <c r="J127" i="12"/>
  <c r="L127" i="12"/>
  <c r="M123" i="12"/>
  <c r="J123" i="12"/>
  <c r="L123" i="12"/>
  <c r="M119" i="12"/>
  <c r="J119" i="12"/>
  <c r="L119" i="12"/>
  <c r="M115" i="12"/>
  <c r="J115" i="12"/>
  <c r="L115" i="12"/>
  <c r="M111" i="12"/>
  <c r="J111" i="12"/>
  <c r="L111" i="12"/>
  <c r="M107" i="12"/>
  <c r="J107" i="12"/>
  <c r="L107" i="12"/>
  <c r="M103" i="12"/>
  <c r="J103" i="12"/>
  <c r="L103" i="12"/>
  <c r="M99" i="12"/>
  <c r="J99" i="12"/>
  <c r="L99" i="12"/>
  <c r="M95" i="12"/>
  <c r="J95" i="12"/>
  <c r="L95" i="12"/>
  <c r="M91" i="12"/>
  <c r="J91" i="12"/>
  <c r="L91" i="12"/>
  <c r="M87" i="12"/>
  <c r="J87" i="12"/>
  <c r="L87" i="12"/>
  <c r="M83" i="12"/>
  <c r="J83" i="12"/>
  <c r="L83" i="12"/>
  <c r="M79" i="12"/>
  <c r="J79" i="12"/>
  <c r="L79" i="12"/>
  <c r="M75" i="12"/>
  <c r="J75" i="12"/>
  <c r="L75" i="12"/>
  <c r="M71" i="12"/>
  <c r="J71" i="12"/>
  <c r="L71" i="12"/>
  <c r="M67" i="12"/>
  <c r="J67" i="12"/>
  <c r="L67" i="12"/>
  <c r="M63" i="12"/>
  <c r="J63" i="12"/>
  <c r="L63" i="12"/>
  <c r="M59" i="12"/>
  <c r="J59" i="12"/>
  <c r="L59" i="12"/>
  <c r="M174" i="12"/>
  <c r="J174" i="12"/>
  <c r="L174" i="12"/>
  <c r="M170" i="12"/>
  <c r="J170" i="12"/>
  <c r="L170" i="12"/>
  <c r="M166" i="12"/>
  <c r="J166" i="12"/>
  <c r="L166" i="12"/>
  <c r="M162" i="12"/>
  <c r="J162" i="12"/>
  <c r="L162" i="12"/>
  <c r="M158" i="12"/>
  <c r="J158" i="12"/>
  <c r="L158" i="12"/>
  <c r="M154" i="12"/>
  <c r="J154" i="12"/>
  <c r="L154" i="12"/>
  <c r="M150" i="12"/>
  <c r="J150" i="12"/>
  <c r="L150" i="12"/>
  <c r="M146" i="12"/>
  <c r="J146" i="12"/>
  <c r="L146" i="12"/>
  <c r="M142" i="12"/>
  <c r="J142" i="12"/>
  <c r="L142" i="12"/>
  <c r="M138" i="12"/>
  <c r="J138" i="12"/>
  <c r="L138" i="12"/>
  <c r="M134" i="12"/>
  <c r="J134" i="12"/>
  <c r="L134" i="12"/>
  <c r="M130" i="12"/>
  <c r="J130" i="12"/>
  <c r="L130" i="12"/>
  <c r="M126" i="12"/>
  <c r="J126" i="12"/>
  <c r="L126" i="12"/>
  <c r="M122" i="12"/>
  <c r="J122" i="12"/>
  <c r="L122" i="12"/>
  <c r="M118" i="12"/>
  <c r="J118" i="12"/>
  <c r="L118" i="12"/>
  <c r="M114" i="12"/>
  <c r="J114" i="12"/>
  <c r="L114" i="12"/>
  <c r="M110" i="12"/>
  <c r="J110" i="12"/>
  <c r="L110" i="12"/>
  <c r="M106" i="12"/>
  <c r="J106" i="12"/>
  <c r="L106" i="12"/>
  <c r="M102" i="12"/>
  <c r="J102" i="12"/>
  <c r="L102" i="12"/>
  <c r="M98" i="12"/>
  <c r="J98" i="12"/>
  <c r="L98" i="12"/>
  <c r="M94" i="12"/>
  <c r="J94" i="12"/>
  <c r="L94" i="12"/>
  <c r="M90" i="12"/>
  <c r="J90" i="12"/>
  <c r="L90" i="12"/>
  <c r="M86" i="12"/>
  <c r="J86" i="12"/>
  <c r="L86" i="12"/>
  <c r="M82" i="12"/>
  <c r="J82" i="12"/>
  <c r="L82" i="12"/>
  <c r="M78" i="12"/>
  <c r="J78" i="12"/>
  <c r="L78" i="12"/>
  <c r="M74" i="12"/>
  <c r="J74" i="12"/>
  <c r="L74" i="12"/>
  <c r="M70" i="12"/>
  <c r="J70" i="12"/>
  <c r="L70" i="12"/>
  <c r="M66" i="12"/>
  <c r="J66" i="12"/>
  <c r="L66" i="12"/>
  <c r="M62" i="12"/>
  <c r="J62" i="12"/>
  <c r="L62" i="12"/>
  <c r="M49" i="12"/>
  <c r="J49" i="12"/>
  <c r="L49" i="12"/>
  <c r="M47" i="12"/>
  <c r="J47" i="12"/>
  <c r="L47" i="12"/>
  <c r="M45" i="12"/>
  <c r="J45" i="12"/>
  <c r="L45" i="12"/>
  <c r="M43" i="12"/>
  <c r="J43" i="12"/>
  <c r="L43" i="12"/>
  <c r="M41" i="12"/>
  <c r="J41" i="12"/>
  <c r="L41" i="12"/>
  <c r="M39" i="12"/>
  <c r="J39" i="12"/>
  <c r="L39" i="12"/>
  <c r="M37" i="12"/>
  <c r="J37" i="12"/>
  <c r="L37" i="12"/>
  <c r="M35" i="12"/>
  <c r="J35" i="12"/>
  <c r="L35" i="12"/>
  <c r="M33" i="12"/>
  <c r="J33" i="12"/>
  <c r="L33" i="12"/>
  <c r="M31" i="12"/>
  <c r="J31" i="12"/>
  <c r="L31" i="12"/>
  <c r="M29" i="12"/>
  <c r="J29" i="12"/>
  <c r="L29" i="12"/>
  <c r="M27" i="12"/>
  <c r="J27" i="12"/>
  <c r="L27" i="12"/>
  <c r="M25" i="12"/>
  <c r="J25" i="12"/>
  <c r="L25" i="12"/>
  <c r="M23" i="12"/>
  <c r="J23" i="12"/>
  <c r="L23" i="12"/>
  <c r="M21" i="12"/>
  <c r="J21" i="12"/>
  <c r="L21" i="12"/>
  <c r="M51" i="12"/>
  <c r="J51" i="12"/>
  <c r="L51" i="12"/>
  <c r="M53" i="12"/>
  <c r="J53" i="12"/>
  <c r="L53" i="12"/>
  <c r="M55" i="12"/>
  <c r="J55" i="12"/>
  <c r="L55" i="12"/>
  <c r="M57" i="12"/>
  <c r="J57" i="12"/>
  <c r="L57" i="12"/>
  <c r="M177" i="12"/>
  <c r="J177" i="12"/>
  <c r="L177" i="12"/>
  <c r="M173" i="12"/>
  <c r="J173" i="12"/>
  <c r="L173" i="12"/>
  <c r="M169" i="12"/>
  <c r="J169" i="12"/>
  <c r="L169" i="12"/>
  <c r="M165" i="12"/>
  <c r="J165" i="12"/>
  <c r="L165" i="12"/>
  <c r="M161" i="12"/>
  <c r="J161" i="12"/>
  <c r="L161" i="12"/>
  <c r="M157" i="12"/>
  <c r="J157" i="12"/>
  <c r="L157" i="12"/>
  <c r="M153" i="12"/>
  <c r="J153" i="12"/>
  <c r="L153" i="12"/>
  <c r="M149" i="12"/>
  <c r="J149" i="12"/>
  <c r="L149" i="12"/>
  <c r="M145" i="12"/>
  <c r="J145" i="12"/>
  <c r="L145" i="12"/>
  <c r="M141" i="12"/>
  <c r="J141" i="12"/>
  <c r="L141" i="12"/>
  <c r="M137" i="12"/>
  <c r="J137" i="12"/>
  <c r="L137" i="12"/>
  <c r="M133" i="12"/>
  <c r="J133" i="12"/>
  <c r="L133" i="12"/>
  <c r="M129" i="12"/>
  <c r="J129" i="12"/>
  <c r="L129" i="12"/>
  <c r="M125" i="12"/>
  <c r="J125" i="12"/>
  <c r="L125" i="12"/>
  <c r="M121" i="12"/>
  <c r="J121" i="12"/>
  <c r="L121" i="12"/>
  <c r="M117" i="12"/>
  <c r="J117" i="12"/>
  <c r="L117" i="12"/>
  <c r="M113" i="12"/>
  <c r="J113" i="12"/>
  <c r="L113" i="12"/>
  <c r="M109" i="12"/>
  <c r="J109" i="12"/>
  <c r="L109" i="12"/>
  <c r="M105" i="12"/>
  <c r="J105" i="12"/>
  <c r="L105" i="12"/>
  <c r="M101" i="12"/>
  <c r="J101" i="12"/>
  <c r="L101" i="12"/>
  <c r="M97" i="12"/>
  <c r="J97" i="12"/>
  <c r="L97" i="12"/>
  <c r="M93" i="12"/>
  <c r="J93" i="12"/>
  <c r="L93" i="12"/>
  <c r="M89" i="12"/>
  <c r="J89" i="12"/>
  <c r="L89" i="12"/>
  <c r="M85" i="12"/>
  <c r="J85" i="12"/>
  <c r="L85" i="12"/>
  <c r="M81" i="12"/>
  <c r="J81" i="12"/>
  <c r="L81" i="12"/>
  <c r="M77" i="12"/>
  <c r="J77" i="12"/>
  <c r="L77" i="12"/>
  <c r="M73" i="12"/>
  <c r="J73" i="12"/>
  <c r="L73" i="12"/>
  <c r="M69" i="12"/>
  <c r="J69" i="12"/>
  <c r="L69" i="12"/>
  <c r="M65" i="12"/>
  <c r="J65" i="12"/>
  <c r="L65" i="12"/>
  <c r="M61" i="12"/>
  <c r="J61" i="12"/>
  <c r="L61" i="12"/>
  <c r="M176" i="12"/>
  <c r="J176" i="12"/>
  <c r="L176" i="12"/>
  <c r="M172" i="12"/>
  <c r="J172" i="12"/>
  <c r="L172" i="12"/>
  <c r="M168" i="12"/>
  <c r="J168" i="12"/>
  <c r="L168" i="12"/>
  <c r="M164" i="12"/>
  <c r="J164" i="12"/>
  <c r="L164" i="12"/>
  <c r="M160" i="12"/>
  <c r="J160" i="12"/>
  <c r="L160" i="12"/>
  <c r="M156" i="12"/>
  <c r="J156" i="12"/>
  <c r="L156" i="12"/>
  <c r="M152" i="12"/>
  <c r="J152" i="12"/>
  <c r="L152" i="12"/>
  <c r="M148" i="12"/>
  <c r="J148" i="12"/>
  <c r="L148" i="12"/>
  <c r="M144" i="12"/>
  <c r="J144" i="12"/>
  <c r="L144" i="12"/>
  <c r="M140" i="12"/>
  <c r="J140" i="12"/>
  <c r="L140" i="12"/>
  <c r="M136" i="12"/>
  <c r="J136" i="12"/>
  <c r="L136" i="12"/>
  <c r="M132" i="12"/>
  <c r="J132" i="12"/>
  <c r="L132" i="12"/>
  <c r="M128" i="12"/>
  <c r="J128" i="12"/>
  <c r="L128" i="12"/>
  <c r="M124" i="12"/>
  <c r="J124" i="12"/>
  <c r="L124" i="12"/>
  <c r="M120" i="12"/>
  <c r="J120" i="12"/>
  <c r="L120" i="12"/>
  <c r="M116" i="12"/>
  <c r="J116" i="12"/>
  <c r="L116" i="12"/>
  <c r="M112" i="12"/>
  <c r="J112" i="12"/>
  <c r="L112" i="12"/>
  <c r="M108" i="12"/>
  <c r="J108" i="12"/>
  <c r="L108" i="12"/>
  <c r="M104" i="12"/>
  <c r="J104" i="12"/>
  <c r="L104" i="12"/>
  <c r="M100" i="12"/>
  <c r="J100" i="12"/>
  <c r="L100" i="12"/>
  <c r="M96" i="12"/>
  <c r="J96" i="12"/>
  <c r="L96" i="12"/>
  <c r="M92" i="12"/>
  <c r="J92" i="12"/>
  <c r="L92" i="12"/>
  <c r="M88" i="12"/>
  <c r="J88" i="12"/>
  <c r="L88" i="12"/>
  <c r="M84" i="12"/>
  <c r="J84" i="12"/>
  <c r="L84" i="12"/>
  <c r="M80" i="12"/>
  <c r="J80" i="12"/>
  <c r="L80" i="12"/>
  <c r="M76" i="12"/>
  <c r="J76" i="12"/>
  <c r="L76" i="12"/>
  <c r="M72" i="12"/>
  <c r="J72" i="12"/>
  <c r="L72" i="12"/>
  <c r="M68" i="12"/>
  <c r="J68" i="12"/>
  <c r="L68" i="12"/>
  <c r="M64" i="12"/>
  <c r="J64" i="12"/>
  <c r="L64" i="12"/>
  <c r="M60" i="12"/>
  <c r="J60" i="12"/>
  <c r="L60" i="12"/>
  <c r="M48" i="12"/>
  <c r="J48" i="12"/>
  <c r="L48" i="12"/>
  <c r="M46" i="12"/>
  <c r="J46" i="12"/>
  <c r="L46" i="12"/>
  <c r="M44" i="12"/>
  <c r="J44" i="12"/>
  <c r="L44" i="12"/>
  <c r="M42" i="12"/>
  <c r="J42" i="12"/>
  <c r="L42" i="12"/>
  <c r="M40" i="12"/>
  <c r="J40" i="12"/>
  <c r="L40" i="12"/>
  <c r="M38" i="12"/>
  <c r="J38" i="12"/>
  <c r="L38" i="12"/>
  <c r="M36" i="12"/>
  <c r="J36" i="12"/>
  <c r="L36" i="12"/>
  <c r="M34" i="12"/>
  <c r="J34" i="12"/>
  <c r="L34" i="12"/>
  <c r="M32" i="12"/>
  <c r="J32" i="12"/>
  <c r="L32" i="12"/>
  <c r="M30" i="12"/>
  <c r="J30" i="12"/>
  <c r="L30" i="12"/>
  <c r="M28" i="12"/>
  <c r="J28" i="12"/>
  <c r="L28" i="12"/>
  <c r="M26" i="12"/>
  <c r="J26" i="12"/>
  <c r="L26" i="12"/>
  <c r="M24" i="12"/>
  <c r="J24" i="12"/>
  <c r="L24" i="12"/>
  <c r="M22" i="12"/>
  <c r="J22" i="12"/>
  <c r="L22" i="12"/>
  <c r="M20" i="12"/>
  <c r="J20" i="12"/>
  <c r="L20" i="12"/>
  <c r="M50" i="12"/>
  <c r="J50" i="12"/>
  <c r="L50" i="12"/>
  <c r="M52" i="12"/>
  <c r="J52" i="12"/>
  <c r="L52" i="12"/>
  <c r="M54" i="12"/>
  <c r="J54" i="12"/>
  <c r="L54" i="12"/>
  <c r="M56" i="12"/>
  <c r="J56" i="12"/>
  <c r="L56" i="12"/>
  <c r="M58" i="12"/>
  <c r="J58" i="12"/>
  <c r="L58" i="12"/>
  <c r="M190" i="11"/>
  <c r="J190" i="11"/>
  <c r="L190" i="11"/>
  <c r="M186" i="11"/>
  <c r="J186" i="11"/>
  <c r="L186" i="11"/>
  <c r="M182" i="11"/>
  <c r="J182" i="11"/>
  <c r="L182" i="11"/>
  <c r="M178" i="11"/>
  <c r="J178" i="11"/>
  <c r="L178" i="11"/>
  <c r="M174" i="11"/>
  <c r="J174" i="11"/>
  <c r="L174" i="11"/>
  <c r="M170" i="11"/>
  <c r="J170" i="11"/>
  <c r="L170" i="11"/>
  <c r="M166" i="11"/>
  <c r="J166" i="11"/>
  <c r="L166" i="11"/>
  <c r="M162" i="11"/>
  <c r="J162" i="11"/>
  <c r="L162" i="11"/>
  <c r="M158" i="11"/>
  <c r="J158" i="11"/>
  <c r="L158" i="11"/>
  <c r="M154" i="11"/>
  <c r="J154" i="11"/>
  <c r="L154" i="11"/>
  <c r="M150" i="11"/>
  <c r="J150" i="11"/>
  <c r="L150" i="11"/>
  <c r="M146" i="11"/>
  <c r="J146" i="11"/>
  <c r="L146" i="11"/>
  <c r="M142" i="11"/>
  <c r="J142" i="11"/>
  <c r="L142" i="11"/>
  <c r="M138" i="11"/>
  <c r="J138" i="11"/>
  <c r="L138" i="11"/>
  <c r="M134" i="11"/>
  <c r="J134" i="11"/>
  <c r="L134" i="11"/>
  <c r="M130" i="11"/>
  <c r="J130" i="11"/>
  <c r="L130" i="11"/>
  <c r="M126" i="11"/>
  <c r="J126" i="11"/>
  <c r="L126" i="11"/>
  <c r="M122" i="11"/>
  <c r="J122" i="11"/>
  <c r="L122" i="11"/>
  <c r="M118" i="11"/>
  <c r="J118" i="11"/>
  <c r="L118" i="11"/>
  <c r="M114" i="11"/>
  <c r="J114" i="11"/>
  <c r="L114" i="11"/>
  <c r="M110" i="11"/>
  <c r="J110" i="11"/>
  <c r="L110" i="11"/>
  <c r="M106" i="11"/>
  <c r="J106" i="11"/>
  <c r="L106" i="11"/>
  <c r="M102" i="11"/>
  <c r="J102" i="11"/>
  <c r="L102" i="11"/>
  <c r="M98" i="11"/>
  <c r="J98" i="11"/>
  <c r="L98" i="11"/>
  <c r="M94" i="11"/>
  <c r="J94" i="11"/>
  <c r="L94" i="11"/>
  <c r="M90" i="11"/>
  <c r="J90" i="11"/>
  <c r="L90" i="11"/>
  <c r="M86" i="11"/>
  <c r="J86" i="11"/>
  <c r="L86" i="11"/>
  <c r="M82" i="11"/>
  <c r="J82" i="11"/>
  <c r="L82" i="11"/>
  <c r="M78" i="11"/>
  <c r="J78" i="11"/>
  <c r="L78" i="11"/>
  <c r="M74" i="11"/>
  <c r="J74" i="11"/>
  <c r="L74" i="11"/>
  <c r="M70" i="11"/>
  <c r="J70" i="11"/>
  <c r="L70" i="11"/>
  <c r="M66" i="11"/>
  <c r="J66" i="11"/>
  <c r="L66" i="11"/>
  <c r="M62" i="11"/>
  <c r="J62" i="11"/>
  <c r="L62" i="11"/>
  <c r="M189" i="11"/>
  <c r="J189" i="11"/>
  <c r="L189" i="11"/>
  <c r="M185" i="11"/>
  <c r="J185" i="11"/>
  <c r="L185" i="11"/>
  <c r="M181" i="11"/>
  <c r="J181" i="11"/>
  <c r="L181" i="11"/>
  <c r="M177" i="11"/>
  <c r="J177" i="11"/>
  <c r="L177" i="11"/>
  <c r="M173" i="11"/>
  <c r="J173" i="11"/>
  <c r="L173" i="11"/>
  <c r="M169" i="11"/>
  <c r="J169" i="11"/>
  <c r="L169" i="11"/>
  <c r="M165" i="11"/>
  <c r="J165" i="11"/>
  <c r="L165" i="11"/>
  <c r="M161" i="11"/>
  <c r="J161" i="11"/>
  <c r="L161" i="11"/>
  <c r="M157" i="11"/>
  <c r="J157" i="11"/>
  <c r="L157" i="11"/>
  <c r="M153" i="11"/>
  <c r="J153" i="11"/>
  <c r="L153" i="11"/>
  <c r="M149" i="11"/>
  <c r="J149" i="11"/>
  <c r="L149" i="11"/>
  <c r="M145" i="11"/>
  <c r="J145" i="11"/>
  <c r="L145" i="11"/>
  <c r="M141" i="11"/>
  <c r="J141" i="11"/>
  <c r="L141" i="11"/>
  <c r="M137" i="11"/>
  <c r="J137" i="11"/>
  <c r="L137" i="11"/>
  <c r="M133" i="11"/>
  <c r="J133" i="11"/>
  <c r="L133" i="11"/>
  <c r="M129" i="11"/>
  <c r="J129" i="11"/>
  <c r="L129" i="11"/>
  <c r="M125" i="11"/>
  <c r="J125" i="11"/>
  <c r="L125" i="11"/>
  <c r="M121" i="11"/>
  <c r="J121" i="11"/>
  <c r="L121" i="11"/>
  <c r="M117" i="11"/>
  <c r="J117" i="11"/>
  <c r="L117" i="11"/>
  <c r="M113" i="11"/>
  <c r="J113" i="11"/>
  <c r="L113" i="11"/>
  <c r="M109" i="11"/>
  <c r="J109" i="11"/>
  <c r="L109" i="11"/>
  <c r="M105" i="11"/>
  <c r="J105" i="11"/>
  <c r="L105" i="11"/>
  <c r="M101" i="11"/>
  <c r="J101" i="11"/>
  <c r="L101" i="11"/>
  <c r="M97" i="11"/>
  <c r="J97" i="11"/>
  <c r="L97" i="11"/>
  <c r="M93" i="11"/>
  <c r="J93" i="11"/>
  <c r="L93" i="11"/>
  <c r="M89" i="11"/>
  <c r="J89" i="11"/>
  <c r="L89" i="11"/>
  <c r="M85" i="11"/>
  <c r="J85" i="11"/>
  <c r="L85" i="11"/>
  <c r="M81" i="11"/>
  <c r="J81" i="11"/>
  <c r="L81" i="11"/>
  <c r="M77" i="11"/>
  <c r="J77" i="11"/>
  <c r="L77" i="11"/>
  <c r="M73" i="11"/>
  <c r="J73" i="11"/>
  <c r="L73" i="11"/>
  <c r="M69" i="11"/>
  <c r="J69" i="11"/>
  <c r="L69" i="11"/>
  <c r="M65" i="11"/>
  <c r="J65" i="11"/>
  <c r="L65" i="11"/>
  <c r="M61" i="11"/>
  <c r="J61" i="11"/>
  <c r="L61" i="11"/>
  <c r="M58" i="11"/>
  <c r="J58" i="11"/>
  <c r="L58" i="11"/>
  <c r="M56" i="11"/>
  <c r="J56" i="11"/>
  <c r="L56" i="11"/>
  <c r="M54" i="11"/>
  <c r="J54" i="11"/>
  <c r="L54" i="11"/>
  <c r="M52" i="11"/>
  <c r="J52" i="11"/>
  <c r="L52" i="11"/>
  <c r="M50" i="11"/>
  <c r="J50" i="11"/>
  <c r="L50" i="11"/>
  <c r="M48" i="11"/>
  <c r="J48" i="11"/>
  <c r="L48" i="11"/>
  <c r="M46" i="11"/>
  <c r="J46" i="11"/>
  <c r="L46" i="11"/>
  <c r="M44" i="11"/>
  <c r="J44" i="11"/>
  <c r="L44" i="11"/>
  <c r="M42" i="11"/>
  <c r="J42" i="11"/>
  <c r="L42" i="11"/>
  <c r="M40" i="11"/>
  <c r="J40" i="11"/>
  <c r="L40" i="11"/>
  <c r="M38" i="11"/>
  <c r="J38" i="11"/>
  <c r="L38" i="11"/>
  <c r="M36" i="11"/>
  <c r="J36" i="11"/>
  <c r="L36" i="11"/>
  <c r="M34" i="11"/>
  <c r="J34" i="11"/>
  <c r="L34" i="11"/>
  <c r="M32" i="11"/>
  <c r="J32" i="11"/>
  <c r="L32" i="11"/>
  <c r="M30" i="11"/>
  <c r="J30" i="11"/>
  <c r="L30" i="11"/>
  <c r="M28" i="11"/>
  <c r="J28" i="11"/>
  <c r="L28" i="11"/>
  <c r="M26" i="11"/>
  <c r="J26" i="11"/>
  <c r="L26" i="11"/>
  <c r="M24" i="11"/>
  <c r="J24" i="11"/>
  <c r="L24" i="11"/>
  <c r="M22" i="11"/>
  <c r="J22" i="11"/>
  <c r="L22" i="11"/>
  <c r="M20" i="11"/>
  <c r="J20" i="11"/>
  <c r="L20" i="11"/>
  <c r="M188" i="11"/>
  <c r="J188" i="11"/>
  <c r="L188" i="11"/>
  <c r="M184" i="11"/>
  <c r="J184" i="11"/>
  <c r="L184" i="11"/>
  <c r="M180" i="11"/>
  <c r="J180" i="11"/>
  <c r="L180" i="11"/>
  <c r="M176" i="11"/>
  <c r="J176" i="11"/>
  <c r="L176" i="11"/>
  <c r="M172" i="11"/>
  <c r="J172" i="11"/>
  <c r="L172" i="11"/>
  <c r="M168" i="11"/>
  <c r="J168" i="11"/>
  <c r="L168" i="11"/>
  <c r="M164" i="11"/>
  <c r="J164" i="11"/>
  <c r="L164" i="11"/>
  <c r="M160" i="11"/>
  <c r="J160" i="11"/>
  <c r="L160" i="11"/>
  <c r="M156" i="11"/>
  <c r="J156" i="11"/>
  <c r="L156" i="11"/>
  <c r="M152" i="11"/>
  <c r="J152" i="11"/>
  <c r="L152" i="11"/>
  <c r="M148" i="11"/>
  <c r="J148" i="11"/>
  <c r="L148" i="11"/>
  <c r="M144" i="11"/>
  <c r="J144" i="11"/>
  <c r="L144" i="11"/>
  <c r="M140" i="11"/>
  <c r="J140" i="11"/>
  <c r="L140" i="11"/>
  <c r="M136" i="11"/>
  <c r="J136" i="11"/>
  <c r="L136" i="11"/>
  <c r="M132" i="11"/>
  <c r="J132" i="11"/>
  <c r="L132" i="11"/>
  <c r="M128" i="11"/>
  <c r="J128" i="11"/>
  <c r="L128" i="11"/>
  <c r="M124" i="11"/>
  <c r="J124" i="11"/>
  <c r="L124" i="11"/>
  <c r="M120" i="11"/>
  <c r="J120" i="11"/>
  <c r="L120" i="11"/>
  <c r="M116" i="11"/>
  <c r="J116" i="11"/>
  <c r="L116" i="11"/>
  <c r="M112" i="11"/>
  <c r="J112" i="11"/>
  <c r="L112" i="11"/>
  <c r="M108" i="11"/>
  <c r="J108" i="11"/>
  <c r="L108" i="11"/>
  <c r="M104" i="11"/>
  <c r="J104" i="11"/>
  <c r="L104" i="11"/>
  <c r="M100" i="11"/>
  <c r="J100" i="11"/>
  <c r="L100" i="11"/>
  <c r="M96" i="11"/>
  <c r="J96" i="11"/>
  <c r="L96" i="11"/>
  <c r="M92" i="11"/>
  <c r="J92" i="11"/>
  <c r="L92" i="11"/>
  <c r="M88" i="11"/>
  <c r="J88" i="11"/>
  <c r="L88" i="11"/>
  <c r="M84" i="11"/>
  <c r="J84" i="11"/>
  <c r="L84" i="11"/>
  <c r="M80" i="11"/>
  <c r="J80" i="11"/>
  <c r="L80" i="11"/>
  <c r="M76" i="11"/>
  <c r="J76" i="11"/>
  <c r="L76" i="11"/>
  <c r="M72" i="11"/>
  <c r="J72" i="11"/>
  <c r="L72" i="11"/>
  <c r="M68" i="11"/>
  <c r="J68" i="11"/>
  <c r="L68" i="11"/>
  <c r="M64" i="11"/>
  <c r="J64" i="11"/>
  <c r="L64" i="11"/>
  <c r="M60" i="11"/>
  <c r="J60" i="11"/>
  <c r="L60" i="11"/>
  <c r="M191" i="11"/>
  <c r="J191" i="11"/>
  <c r="L191" i="11"/>
  <c r="M187" i="11"/>
  <c r="J187" i="11"/>
  <c r="L187" i="11"/>
  <c r="M183" i="11"/>
  <c r="J183" i="11"/>
  <c r="L183" i="11"/>
  <c r="M179" i="11"/>
  <c r="J179" i="11"/>
  <c r="L179" i="11"/>
  <c r="M175" i="11"/>
  <c r="J175" i="11"/>
  <c r="L175" i="11"/>
  <c r="M171" i="11"/>
  <c r="J171" i="11"/>
  <c r="L171" i="11"/>
  <c r="M167" i="11"/>
  <c r="J167" i="11"/>
  <c r="L167" i="11"/>
  <c r="M163" i="11"/>
  <c r="J163" i="11"/>
  <c r="L163" i="11"/>
  <c r="M159" i="11"/>
  <c r="J159" i="11"/>
  <c r="L159" i="11"/>
  <c r="M155" i="11"/>
  <c r="J155" i="11"/>
  <c r="L155" i="11"/>
  <c r="M151" i="11"/>
  <c r="J151" i="11"/>
  <c r="L151" i="11"/>
  <c r="M147" i="11"/>
  <c r="J147" i="11"/>
  <c r="L147" i="11"/>
  <c r="M143" i="11"/>
  <c r="J143" i="11"/>
  <c r="L143" i="11"/>
  <c r="M139" i="11"/>
  <c r="J139" i="11"/>
  <c r="L139" i="11"/>
  <c r="M135" i="11"/>
  <c r="J135" i="11"/>
  <c r="L135" i="11"/>
  <c r="M131" i="11"/>
  <c r="J131" i="11"/>
  <c r="L131" i="11"/>
  <c r="M127" i="11"/>
  <c r="J127" i="11"/>
  <c r="L127" i="11"/>
  <c r="M123" i="11"/>
  <c r="J123" i="11"/>
  <c r="L123" i="11"/>
  <c r="M119" i="11"/>
  <c r="J119" i="11"/>
  <c r="L119" i="11"/>
  <c r="M115" i="11"/>
  <c r="J115" i="11"/>
  <c r="L115" i="11"/>
  <c r="M111" i="11"/>
  <c r="J111" i="11"/>
  <c r="L111" i="11"/>
  <c r="M107" i="11"/>
  <c r="J107" i="11"/>
  <c r="L107" i="11"/>
  <c r="M103" i="11"/>
  <c r="J103" i="11"/>
  <c r="L103" i="11"/>
  <c r="M99" i="11"/>
  <c r="J99" i="11"/>
  <c r="L99" i="11"/>
  <c r="M95" i="11"/>
  <c r="J95" i="11"/>
  <c r="L95" i="11"/>
  <c r="M91" i="11"/>
  <c r="J91" i="11"/>
  <c r="L91" i="11"/>
  <c r="M87" i="11"/>
  <c r="J87" i="11"/>
  <c r="L87" i="11"/>
  <c r="M83" i="11"/>
  <c r="J83" i="11"/>
  <c r="L83" i="11"/>
  <c r="M79" i="11"/>
  <c r="J79" i="11"/>
  <c r="L79" i="11"/>
  <c r="M75" i="11"/>
  <c r="J75" i="11"/>
  <c r="L75" i="11"/>
  <c r="M71" i="11"/>
  <c r="J71" i="11"/>
  <c r="L71" i="11"/>
  <c r="M67" i="11"/>
  <c r="J67" i="11"/>
  <c r="L67" i="11"/>
  <c r="M63" i="11"/>
  <c r="J63" i="11"/>
  <c r="L63" i="11"/>
  <c r="M59" i="11"/>
  <c r="J59" i="11"/>
  <c r="L59" i="11"/>
  <c r="M57" i="11"/>
  <c r="J57" i="11"/>
  <c r="L57" i="11"/>
  <c r="M55" i="11"/>
  <c r="J55" i="11"/>
  <c r="L55" i="11"/>
  <c r="M53" i="11"/>
  <c r="J53" i="11"/>
  <c r="L53" i="11"/>
  <c r="M51" i="11"/>
  <c r="J51" i="11"/>
  <c r="L51" i="11"/>
  <c r="M49" i="11"/>
  <c r="J49" i="11"/>
  <c r="L49" i="11"/>
  <c r="M47" i="11"/>
  <c r="J47" i="11"/>
  <c r="L47" i="11"/>
  <c r="M45" i="11"/>
  <c r="J45" i="11"/>
  <c r="L45" i="11"/>
  <c r="M43" i="11"/>
  <c r="J43" i="11"/>
  <c r="L43" i="11"/>
  <c r="M41" i="11"/>
  <c r="J41" i="11"/>
  <c r="L41" i="11"/>
  <c r="M39" i="11"/>
  <c r="J39" i="11"/>
  <c r="L39" i="11"/>
  <c r="M37" i="11"/>
  <c r="J37" i="11"/>
  <c r="L37" i="11"/>
  <c r="M35" i="11"/>
  <c r="J35" i="11"/>
  <c r="L35" i="11"/>
  <c r="M33" i="11"/>
  <c r="J33" i="11"/>
  <c r="L33" i="11"/>
  <c r="M31" i="11"/>
  <c r="J31" i="11"/>
  <c r="L31" i="11"/>
  <c r="M29" i="11"/>
  <c r="J29" i="11"/>
  <c r="L29" i="11"/>
  <c r="M27" i="11"/>
  <c r="J27" i="11"/>
  <c r="L27" i="11"/>
  <c r="M25" i="11"/>
  <c r="J25" i="11"/>
  <c r="L25" i="11"/>
  <c r="M23" i="11"/>
  <c r="J23" i="11"/>
  <c r="L23" i="11"/>
  <c r="M21" i="11"/>
  <c r="J21" i="11"/>
  <c r="L21" i="11"/>
  <c r="M226" i="10"/>
  <c r="J226" i="10"/>
  <c r="L226" i="10"/>
  <c r="M222" i="10"/>
  <c r="J222" i="10"/>
  <c r="L222" i="10"/>
  <c r="M218" i="10"/>
  <c r="J218" i="10"/>
  <c r="L218" i="10"/>
  <c r="M214" i="10"/>
  <c r="J214" i="10"/>
  <c r="L214" i="10"/>
  <c r="M210" i="10"/>
  <c r="J210" i="10"/>
  <c r="L210" i="10"/>
  <c r="M206" i="10"/>
  <c r="J206" i="10"/>
  <c r="L206" i="10"/>
  <c r="M202" i="10"/>
  <c r="J202" i="10"/>
  <c r="L202" i="10"/>
  <c r="M198" i="10"/>
  <c r="J198" i="10"/>
  <c r="L198" i="10"/>
  <c r="M194" i="10"/>
  <c r="J194" i="10"/>
  <c r="L194" i="10"/>
  <c r="M190" i="10"/>
  <c r="J190" i="10"/>
  <c r="L190" i="10"/>
  <c r="M186" i="10"/>
  <c r="J186" i="10"/>
  <c r="L186" i="10"/>
  <c r="M182" i="10"/>
  <c r="J182" i="10"/>
  <c r="L182" i="10"/>
  <c r="M178" i="10"/>
  <c r="J178" i="10"/>
  <c r="L178" i="10"/>
  <c r="M174" i="10"/>
  <c r="J174" i="10"/>
  <c r="L174" i="10"/>
  <c r="M170" i="10"/>
  <c r="J170" i="10"/>
  <c r="L170" i="10"/>
  <c r="M166" i="10"/>
  <c r="J166" i="10"/>
  <c r="L166" i="10"/>
  <c r="M162" i="10"/>
  <c r="J162" i="10"/>
  <c r="L162" i="10"/>
  <c r="M158" i="10"/>
  <c r="J158" i="10"/>
  <c r="L158" i="10"/>
  <c r="M154" i="10"/>
  <c r="J154" i="10"/>
  <c r="L154" i="10"/>
  <c r="M150" i="10"/>
  <c r="J150" i="10"/>
  <c r="L150" i="10"/>
  <c r="M146" i="10"/>
  <c r="J146" i="10"/>
  <c r="L146" i="10"/>
  <c r="M142" i="10"/>
  <c r="J142" i="10"/>
  <c r="L142" i="10"/>
  <c r="M138" i="10"/>
  <c r="J138" i="10"/>
  <c r="L138" i="10"/>
  <c r="M134" i="10"/>
  <c r="J134" i="10"/>
  <c r="L134" i="10"/>
  <c r="M130" i="10"/>
  <c r="J130" i="10"/>
  <c r="L130" i="10"/>
  <c r="M126" i="10"/>
  <c r="J126" i="10"/>
  <c r="L126" i="10"/>
  <c r="M122" i="10"/>
  <c r="J122" i="10"/>
  <c r="L122" i="10"/>
  <c r="M118" i="10"/>
  <c r="J118" i="10"/>
  <c r="L118" i="10"/>
  <c r="M114" i="10"/>
  <c r="J114" i="10"/>
  <c r="L114" i="10"/>
  <c r="M110" i="10"/>
  <c r="J110" i="10"/>
  <c r="L110" i="10"/>
  <c r="M106" i="10"/>
  <c r="J106" i="10"/>
  <c r="L106" i="10"/>
  <c r="M102" i="10"/>
  <c r="J102" i="10"/>
  <c r="L102" i="10"/>
  <c r="M98" i="10"/>
  <c r="J98" i="10"/>
  <c r="L98" i="10"/>
  <c r="M94" i="10"/>
  <c r="J94" i="10"/>
  <c r="L94" i="10"/>
  <c r="M90" i="10"/>
  <c r="J90" i="10"/>
  <c r="L90" i="10"/>
  <c r="M86" i="10"/>
  <c r="J86" i="10"/>
  <c r="L86" i="10"/>
  <c r="M82" i="10"/>
  <c r="J82" i="10"/>
  <c r="L82" i="10"/>
  <c r="M78" i="10"/>
  <c r="J78" i="10"/>
  <c r="L78" i="10"/>
  <c r="M74" i="10"/>
  <c r="J74" i="10"/>
  <c r="L74" i="10"/>
  <c r="M70" i="10"/>
  <c r="J70" i="10"/>
  <c r="L70" i="10"/>
  <c r="M66" i="10"/>
  <c r="J66" i="10"/>
  <c r="L66" i="10"/>
  <c r="M62" i="10"/>
  <c r="J62" i="10"/>
  <c r="L62" i="10"/>
  <c r="M229" i="10"/>
  <c r="J229" i="10"/>
  <c r="L229" i="10"/>
  <c r="M225" i="10"/>
  <c r="J225" i="10"/>
  <c r="L225" i="10"/>
  <c r="M221" i="10"/>
  <c r="J221" i="10"/>
  <c r="L221" i="10"/>
  <c r="M217" i="10"/>
  <c r="J217" i="10"/>
  <c r="L217" i="10"/>
  <c r="M213" i="10"/>
  <c r="J213" i="10"/>
  <c r="L213" i="10"/>
  <c r="M209" i="10"/>
  <c r="J209" i="10"/>
  <c r="L209" i="10"/>
  <c r="M205" i="10"/>
  <c r="J205" i="10"/>
  <c r="L205" i="10"/>
  <c r="M201" i="10"/>
  <c r="J201" i="10"/>
  <c r="L201" i="10"/>
  <c r="M197" i="10"/>
  <c r="J197" i="10"/>
  <c r="L197" i="10"/>
  <c r="M193" i="10"/>
  <c r="J193" i="10"/>
  <c r="L193" i="10"/>
  <c r="M189" i="10"/>
  <c r="J189" i="10"/>
  <c r="L189" i="10"/>
  <c r="M185" i="10"/>
  <c r="J185" i="10"/>
  <c r="L185" i="10"/>
  <c r="M181" i="10"/>
  <c r="J181" i="10"/>
  <c r="L181" i="10"/>
  <c r="M177" i="10"/>
  <c r="J177" i="10"/>
  <c r="L177" i="10"/>
  <c r="M173" i="10"/>
  <c r="J173" i="10"/>
  <c r="L173" i="10"/>
  <c r="M169" i="10"/>
  <c r="J169" i="10"/>
  <c r="L169" i="10"/>
  <c r="M165" i="10"/>
  <c r="J165" i="10"/>
  <c r="L165" i="10"/>
  <c r="M161" i="10"/>
  <c r="J161" i="10"/>
  <c r="L161" i="10"/>
  <c r="M157" i="10"/>
  <c r="J157" i="10"/>
  <c r="L157" i="10"/>
  <c r="M153" i="10"/>
  <c r="J153" i="10"/>
  <c r="L153" i="10"/>
  <c r="M149" i="10"/>
  <c r="J149" i="10"/>
  <c r="L149" i="10"/>
  <c r="M145" i="10"/>
  <c r="J145" i="10"/>
  <c r="L145" i="10"/>
  <c r="M141" i="10"/>
  <c r="J141" i="10"/>
  <c r="L141" i="10"/>
  <c r="M137" i="10"/>
  <c r="J137" i="10"/>
  <c r="L137" i="10"/>
  <c r="M133" i="10"/>
  <c r="J133" i="10"/>
  <c r="L133" i="10"/>
  <c r="M129" i="10"/>
  <c r="J129" i="10"/>
  <c r="L129" i="10"/>
  <c r="M125" i="10"/>
  <c r="J125" i="10"/>
  <c r="L125" i="10"/>
  <c r="M121" i="10"/>
  <c r="J121" i="10"/>
  <c r="L121" i="10"/>
  <c r="M117" i="10"/>
  <c r="J117" i="10"/>
  <c r="L117" i="10"/>
  <c r="M113" i="10"/>
  <c r="J113" i="10"/>
  <c r="L113" i="10"/>
  <c r="M109" i="10"/>
  <c r="J109" i="10"/>
  <c r="L109" i="10"/>
  <c r="M105" i="10"/>
  <c r="J105" i="10"/>
  <c r="L105" i="10"/>
  <c r="M101" i="10"/>
  <c r="J101" i="10"/>
  <c r="L101" i="10"/>
  <c r="M97" i="10"/>
  <c r="J97" i="10"/>
  <c r="L97" i="10"/>
  <c r="M93" i="10"/>
  <c r="J93" i="10"/>
  <c r="L93" i="10"/>
  <c r="M89" i="10"/>
  <c r="J89" i="10"/>
  <c r="L89" i="10"/>
  <c r="M85" i="10"/>
  <c r="J85" i="10"/>
  <c r="L85" i="10"/>
  <c r="M81" i="10"/>
  <c r="J81" i="10"/>
  <c r="L81" i="10"/>
  <c r="M77" i="10"/>
  <c r="J77" i="10"/>
  <c r="L77" i="10"/>
  <c r="M73" i="10"/>
  <c r="J73" i="10"/>
  <c r="L73" i="10"/>
  <c r="M69" i="10"/>
  <c r="J69" i="10"/>
  <c r="L69" i="10"/>
  <c r="M65" i="10"/>
  <c r="J65" i="10"/>
  <c r="L65" i="10"/>
  <c r="M61" i="10"/>
  <c r="J61" i="10"/>
  <c r="L61" i="10"/>
  <c r="M58" i="10"/>
  <c r="J58" i="10"/>
  <c r="L58" i="10"/>
  <c r="M56" i="10"/>
  <c r="J56" i="10"/>
  <c r="L56" i="10"/>
  <c r="M54" i="10"/>
  <c r="J54" i="10"/>
  <c r="L54" i="10"/>
  <c r="M52" i="10"/>
  <c r="J52" i="10"/>
  <c r="L52" i="10"/>
  <c r="M50" i="10"/>
  <c r="J50" i="10"/>
  <c r="L50" i="10"/>
  <c r="M48" i="10"/>
  <c r="J48" i="10"/>
  <c r="L48" i="10"/>
  <c r="M46" i="10"/>
  <c r="J46" i="10"/>
  <c r="L46" i="10"/>
  <c r="M44" i="10"/>
  <c r="J44" i="10"/>
  <c r="L44" i="10"/>
  <c r="M42" i="10"/>
  <c r="J42" i="10"/>
  <c r="L42" i="10"/>
  <c r="M40" i="10"/>
  <c r="J40" i="10"/>
  <c r="L40" i="10"/>
  <c r="M38" i="10"/>
  <c r="J38" i="10"/>
  <c r="L38" i="10"/>
  <c r="M36" i="10"/>
  <c r="J36" i="10"/>
  <c r="L36" i="10"/>
  <c r="M34" i="10"/>
  <c r="J34" i="10"/>
  <c r="L34" i="10"/>
  <c r="M32" i="10"/>
  <c r="J32" i="10"/>
  <c r="L32" i="10"/>
  <c r="M30" i="10"/>
  <c r="J30" i="10"/>
  <c r="L30" i="10"/>
  <c r="M28" i="10"/>
  <c r="J28" i="10"/>
  <c r="L28" i="10"/>
  <c r="M26" i="10"/>
  <c r="J26" i="10"/>
  <c r="L26" i="10"/>
  <c r="M24" i="10"/>
  <c r="J24" i="10"/>
  <c r="L24" i="10"/>
  <c r="M20" i="10"/>
  <c r="J20" i="10"/>
  <c r="L20" i="10"/>
  <c r="M21" i="10"/>
  <c r="J21" i="10"/>
  <c r="L21" i="10"/>
  <c r="M228" i="10"/>
  <c r="J228" i="10"/>
  <c r="L228" i="10"/>
  <c r="M224" i="10"/>
  <c r="J224" i="10"/>
  <c r="L224" i="10"/>
  <c r="M220" i="10"/>
  <c r="J220" i="10"/>
  <c r="L220" i="10"/>
  <c r="M216" i="10"/>
  <c r="J216" i="10"/>
  <c r="L216" i="10"/>
  <c r="M212" i="10"/>
  <c r="J212" i="10"/>
  <c r="L212" i="10"/>
  <c r="M208" i="10"/>
  <c r="J208" i="10"/>
  <c r="L208" i="10"/>
  <c r="M204" i="10"/>
  <c r="J204" i="10"/>
  <c r="L204" i="10"/>
  <c r="M200" i="10"/>
  <c r="J200" i="10"/>
  <c r="L200" i="10"/>
  <c r="M196" i="10"/>
  <c r="J196" i="10"/>
  <c r="L196" i="10"/>
  <c r="M192" i="10"/>
  <c r="J192" i="10"/>
  <c r="L192" i="10"/>
  <c r="M188" i="10"/>
  <c r="J188" i="10"/>
  <c r="L188" i="10"/>
  <c r="M184" i="10"/>
  <c r="J184" i="10"/>
  <c r="L184" i="10"/>
  <c r="M180" i="10"/>
  <c r="J180" i="10"/>
  <c r="L180" i="10"/>
  <c r="M176" i="10"/>
  <c r="J176" i="10"/>
  <c r="L176" i="10"/>
  <c r="M172" i="10"/>
  <c r="J172" i="10"/>
  <c r="L172" i="10"/>
  <c r="M168" i="10"/>
  <c r="J168" i="10"/>
  <c r="L168" i="10"/>
  <c r="M164" i="10"/>
  <c r="J164" i="10"/>
  <c r="L164" i="10"/>
  <c r="M160" i="10"/>
  <c r="J160" i="10"/>
  <c r="L160" i="10"/>
  <c r="M156" i="10"/>
  <c r="J156" i="10"/>
  <c r="L156" i="10"/>
  <c r="M152" i="10"/>
  <c r="J152" i="10"/>
  <c r="L152" i="10"/>
  <c r="M148" i="10"/>
  <c r="J148" i="10"/>
  <c r="L148" i="10"/>
  <c r="M144" i="10"/>
  <c r="J144" i="10"/>
  <c r="L144" i="10"/>
  <c r="M140" i="10"/>
  <c r="J140" i="10"/>
  <c r="L140" i="10"/>
  <c r="M136" i="10"/>
  <c r="J136" i="10"/>
  <c r="L136" i="10"/>
  <c r="M132" i="10"/>
  <c r="J132" i="10"/>
  <c r="L132" i="10"/>
  <c r="M128" i="10"/>
  <c r="J128" i="10"/>
  <c r="L128" i="10"/>
  <c r="M124" i="10"/>
  <c r="J124" i="10"/>
  <c r="L124" i="10"/>
  <c r="M120" i="10"/>
  <c r="J120" i="10"/>
  <c r="L120" i="10"/>
  <c r="M116" i="10"/>
  <c r="J116" i="10"/>
  <c r="L116" i="10"/>
  <c r="M112" i="10"/>
  <c r="J112" i="10"/>
  <c r="L112" i="10"/>
  <c r="M108" i="10"/>
  <c r="J108" i="10"/>
  <c r="L108" i="10"/>
  <c r="M104" i="10"/>
  <c r="J104" i="10"/>
  <c r="L104" i="10"/>
  <c r="M100" i="10"/>
  <c r="J100" i="10"/>
  <c r="L100" i="10"/>
  <c r="M96" i="10"/>
  <c r="J96" i="10"/>
  <c r="L96" i="10"/>
  <c r="M92" i="10"/>
  <c r="J92" i="10"/>
  <c r="L92" i="10"/>
  <c r="M88" i="10"/>
  <c r="J88" i="10"/>
  <c r="L88" i="10"/>
  <c r="M84" i="10"/>
  <c r="J84" i="10"/>
  <c r="L84" i="10"/>
  <c r="M80" i="10"/>
  <c r="J80" i="10"/>
  <c r="L80" i="10"/>
  <c r="M76" i="10"/>
  <c r="J76" i="10"/>
  <c r="L76" i="10"/>
  <c r="M72" i="10"/>
  <c r="J72" i="10"/>
  <c r="L72" i="10"/>
  <c r="M68" i="10"/>
  <c r="J68" i="10"/>
  <c r="L68" i="10"/>
  <c r="M64" i="10"/>
  <c r="J64" i="10"/>
  <c r="L64" i="10"/>
  <c r="M60" i="10"/>
  <c r="J60" i="10"/>
  <c r="L60" i="10"/>
  <c r="M227" i="10"/>
  <c r="J227" i="10"/>
  <c r="L227" i="10"/>
  <c r="M223" i="10"/>
  <c r="J223" i="10"/>
  <c r="L223" i="10"/>
  <c r="M219" i="10"/>
  <c r="J219" i="10"/>
  <c r="L219" i="10"/>
  <c r="M215" i="10"/>
  <c r="J215" i="10"/>
  <c r="L215" i="10"/>
  <c r="M211" i="10"/>
  <c r="J211" i="10"/>
  <c r="L211" i="10"/>
  <c r="M207" i="10"/>
  <c r="J207" i="10"/>
  <c r="L207" i="10"/>
  <c r="M203" i="10"/>
  <c r="J203" i="10"/>
  <c r="L203" i="10"/>
  <c r="M199" i="10"/>
  <c r="J199" i="10"/>
  <c r="L199" i="10"/>
  <c r="M195" i="10"/>
  <c r="J195" i="10"/>
  <c r="L195" i="10"/>
  <c r="M191" i="10"/>
  <c r="J191" i="10"/>
  <c r="L191" i="10"/>
  <c r="M187" i="10"/>
  <c r="J187" i="10"/>
  <c r="L187" i="10"/>
  <c r="M183" i="10"/>
  <c r="J183" i="10"/>
  <c r="L183" i="10"/>
  <c r="M179" i="10"/>
  <c r="J179" i="10"/>
  <c r="L179" i="10"/>
  <c r="M175" i="10"/>
  <c r="J175" i="10"/>
  <c r="L175" i="10"/>
  <c r="M171" i="10"/>
  <c r="J171" i="10"/>
  <c r="L171" i="10"/>
  <c r="M167" i="10"/>
  <c r="J167" i="10"/>
  <c r="L167" i="10"/>
  <c r="M163" i="10"/>
  <c r="J163" i="10"/>
  <c r="L163" i="10"/>
  <c r="M159" i="10"/>
  <c r="J159" i="10"/>
  <c r="L159" i="10"/>
  <c r="M155" i="10"/>
  <c r="J155" i="10"/>
  <c r="L155" i="10"/>
  <c r="M151" i="10"/>
  <c r="J151" i="10"/>
  <c r="L151" i="10"/>
  <c r="M147" i="10"/>
  <c r="J147" i="10"/>
  <c r="L147" i="10"/>
  <c r="M143" i="10"/>
  <c r="J143" i="10"/>
  <c r="L143" i="10"/>
  <c r="M139" i="10"/>
  <c r="J139" i="10"/>
  <c r="L139" i="10"/>
  <c r="M135" i="10"/>
  <c r="J135" i="10"/>
  <c r="L135" i="10"/>
  <c r="M131" i="10"/>
  <c r="J131" i="10"/>
  <c r="L131" i="10"/>
  <c r="M127" i="10"/>
  <c r="J127" i="10"/>
  <c r="L127" i="10"/>
  <c r="M123" i="10"/>
  <c r="J123" i="10"/>
  <c r="L123" i="10"/>
  <c r="M119" i="10"/>
  <c r="J119" i="10"/>
  <c r="L119" i="10"/>
  <c r="M115" i="10"/>
  <c r="J115" i="10"/>
  <c r="L115" i="10"/>
  <c r="M111" i="10"/>
  <c r="J111" i="10"/>
  <c r="L111" i="10"/>
  <c r="M107" i="10"/>
  <c r="J107" i="10"/>
  <c r="L107" i="10"/>
  <c r="M103" i="10"/>
  <c r="J103" i="10"/>
  <c r="L103" i="10"/>
  <c r="M99" i="10"/>
  <c r="J99" i="10"/>
  <c r="L99" i="10"/>
  <c r="M95" i="10"/>
  <c r="J95" i="10"/>
  <c r="L95" i="10"/>
  <c r="M91" i="10"/>
  <c r="J91" i="10"/>
  <c r="L91" i="10"/>
  <c r="M87" i="10"/>
  <c r="J87" i="10"/>
  <c r="L87" i="10"/>
  <c r="M83" i="10"/>
  <c r="J83" i="10"/>
  <c r="L83" i="10"/>
  <c r="M79" i="10"/>
  <c r="J79" i="10"/>
  <c r="L79" i="10"/>
  <c r="M75" i="10"/>
  <c r="J75" i="10"/>
  <c r="L75" i="10"/>
  <c r="M71" i="10"/>
  <c r="J71" i="10"/>
  <c r="L71" i="10"/>
  <c r="M67" i="10"/>
  <c r="J67" i="10"/>
  <c r="L67" i="10"/>
  <c r="M63" i="10"/>
  <c r="J63" i="10"/>
  <c r="L63" i="10"/>
  <c r="M59" i="10"/>
  <c r="J59" i="10"/>
  <c r="L59" i="10"/>
  <c r="M57" i="10"/>
  <c r="J57" i="10"/>
  <c r="L57" i="10"/>
  <c r="M55" i="10"/>
  <c r="J55" i="10"/>
  <c r="L55" i="10"/>
  <c r="M53" i="10"/>
  <c r="J53" i="10"/>
  <c r="L53" i="10"/>
  <c r="M51" i="10"/>
  <c r="J51" i="10"/>
  <c r="L51" i="10"/>
  <c r="M49" i="10"/>
  <c r="J49" i="10"/>
  <c r="L49" i="10"/>
  <c r="M47" i="10"/>
  <c r="J47" i="10"/>
  <c r="L47" i="10"/>
  <c r="M45" i="10"/>
  <c r="J45" i="10"/>
  <c r="L45" i="10"/>
  <c r="M43" i="10"/>
  <c r="J43" i="10"/>
  <c r="L43" i="10"/>
  <c r="M41" i="10"/>
  <c r="J41" i="10"/>
  <c r="L41" i="10"/>
  <c r="M39" i="10"/>
  <c r="J39" i="10"/>
  <c r="L39" i="10"/>
  <c r="M37" i="10"/>
  <c r="J37" i="10"/>
  <c r="L37" i="10"/>
  <c r="M35" i="10"/>
  <c r="J35" i="10"/>
  <c r="L35" i="10"/>
  <c r="M33" i="10"/>
  <c r="J33" i="10"/>
  <c r="L33" i="10"/>
  <c r="M31" i="10"/>
  <c r="J31" i="10"/>
  <c r="L31" i="10"/>
  <c r="M29" i="10"/>
  <c r="J29" i="10"/>
  <c r="L29" i="10"/>
  <c r="M27" i="10"/>
  <c r="J27" i="10"/>
  <c r="L27" i="10"/>
  <c r="M25" i="10"/>
  <c r="J25" i="10"/>
  <c r="L25" i="10"/>
  <c r="M23" i="10"/>
  <c r="J23" i="10"/>
  <c r="L23" i="10"/>
  <c r="M22" i="10"/>
  <c r="J22" i="10"/>
  <c r="L22" i="10"/>
  <c r="M222" i="9"/>
  <c r="J222" i="9"/>
  <c r="L222" i="9"/>
  <c r="M218" i="9"/>
  <c r="J218" i="9"/>
  <c r="L218" i="9"/>
  <c r="M214" i="9"/>
  <c r="J214" i="9"/>
  <c r="L214" i="9"/>
  <c r="M210" i="9"/>
  <c r="J210" i="9"/>
  <c r="L210" i="9"/>
  <c r="M206" i="9"/>
  <c r="J206" i="9"/>
  <c r="L206" i="9"/>
  <c r="M202" i="9"/>
  <c r="J202" i="9"/>
  <c r="L202" i="9"/>
  <c r="M198" i="9"/>
  <c r="J198" i="9"/>
  <c r="L198" i="9"/>
  <c r="M194" i="9"/>
  <c r="J194" i="9"/>
  <c r="L194" i="9"/>
  <c r="M190" i="9"/>
  <c r="J190" i="9"/>
  <c r="L190" i="9"/>
  <c r="M186" i="9"/>
  <c r="J186" i="9"/>
  <c r="L186" i="9"/>
  <c r="M182" i="9"/>
  <c r="J182" i="9"/>
  <c r="L182" i="9"/>
  <c r="M178" i="9"/>
  <c r="J178" i="9"/>
  <c r="L178" i="9"/>
  <c r="M174" i="9"/>
  <c r="J174" i="9"/>
  <c r="L174" i="9"/>
  <c r="M170" i="9"/>
  <c r="J170" i="9"/>
  <c r="L170" i="9"/>
  <c r="M166" i="9"/>
  <c r="J166" i="9"/>
  <c r="L166" i="9"/>
  <c r="M162" i="9"/>
  <c r="J162" i="9"/>
  <c r="L162" i="9"/>
  <c r="M158" i="9"/>
  <c r="J158" i="9"/>
  <c r="L158" i="9"/>
  <c r="M154" i="9"/>
  <c r="J154" i="9"/>
  <c r="L154" i="9"/>
  <c r="M150" i="9"/>
  <c r="J150" i="9"/>
  <c r="L150" i="9"/>
  <c r="M146" i="9"/>
  <c r="J146" i="9"/>
  <c r="L146" i="9"/>
  <c r="M142" i="9"/>
  <c r="J142" i="9"/>
  <c r="L142" i="9"/>
  <c r="M138" i="9"/>
  <c r="J138" i="9"/>
  <c r="L138" i="9"/>
  <c r="M134" i="9"/>
  <c r="J134" i="9"/>
  <c r="L134" i="9"/>
  <c r="M130" i="9"/>
  <c r="J130" i="9"/>
  <c r="L130" i="9"/>
  <c r="M126" i="9"/>
  <c r="J126" i="9"/>
  <c r="L126" i="9"/>
  <c r="M122" i="9"/>
  <c r="J122" i="9"/>
  <c r="L122" i="9"/>
  <c r="M118" i="9"/>
  <c r="J118" i="9"/>
  <c r="L118" i="9"/>
  <c r="M114" i="9"/>
  <c r="J114" i="9"/>
  <c r="L114" i="9"/>
  <c r="M110" i="9"/>
  <c r="J110" i="9"/>
  <c r="L110" i="9"/>
  <c r="M106" i="9"/>
  <c r="J106" i="9"/>
  <c r="L106" i="9"/>
  <c r="M102" i="9"/>
  <c r="J102" i="9"/>
  <c r="L102" i="9"/>
  <c r="M98" i="9"/>
  <c r="J98" i="9"/>
  <c r="L98" i="9"/>
  <c r="M94" i="9"/>
  <c r="J94" i="9"/>
  <c r="L94" i="9"/>
  <c r="M90" i="9"/>
  <c r="J90" i="9"/>
  <c r="L90" i="9"/>
  <c r="M86" i="9"/>
  <c r="J86" i="9"/>
  <c r="L86" i="9"/>
  <c r="M82" i="9"/>
  <c r="J82" i="9"/>
  <c r="L82" i="9"/>
  <c r="M78" i="9"/>
  <c r="J78" i="9"/>
  <c r="L78" i="9"/>
  <c r="M74" i="9"/>
  <c r="J74" i="9"/>
  <c r="L74" i="9"/>
  <c r="M70" i="9"/>
  <c r="J70" i="9"/>
  <c r="L70" i="9"/>
  <c r="M66" i="9"/>
  <c r="J66" i="9"/>
  <c r="L66" i="9"/>
  <c r="M62" i="9"/>
  <c r="J62" i="9"/>
  <c r="L62" i="9"/>
  <c r="M221" i="9"/>
  <c r="J221" i="9"/>
  <c r="L221" i="9"/>
  <c r="M217" i="9"/>
  <c r="J217" i="9"/>
  <c r="L217" i="9"/>
  <c r="M213" i="9"/>
  <c r="J213" i="9"/>
  <c r="L213" i="9"/>
  <c r="M209" i="9"/>
  <c r="J209" i="9"/>
  <c r="L209" i="9"/>
  <c r="M205" i="9"/>
  <c r="J205" i="9"/>
  <c r="L205" i="9"/>
  <c r="M201" i="9"/>
  <c r="J201" i="9"/>
  <c r="L201" i="9"/>
  <c r="M197" i="9"/>
  <c r="J197" i="9"/>
  <c r="L197" i="9"/>
  <c r="M193" i="9"/>
  <c r="J193" i="9"/>
  <c r="L193" i="9"/>
  <c r="M189" i="9"/>
  <c r="J189" i="9"/>
  <c r="L189" i="9"/>
  <c r="M185" i="9"/>
  <c r="J185" i="9"/>
  <c r="L185" i="9"/>
  <c r="M181" i="9"/>
  <c r="J181" i="9"/>
  <c r="L181" i="9"/>
  <c r="M177" i="9"/>
  <c r="J177" i="9"/>
  <c r="L177" i="9"/>
  <c r="M173" i="9"/>
  <c r="J173" i="9"/>
  <c r="L173" i="9"/>
  <c r="M169" i="9"/>
  <c r="J169" i="9"/>
  <c r="L169" i="9"/>
  <c r="M165" i="9"/>
  <c r="J165" i="9"/>
  <c r="L165" i="9"/>
  <c r="M161" i="9"/>
  <c r="J161" i="9"/>
  <c r="L161" i="9"/>
  <c r="M157" i="9"/>
  <c r="J157" i="9"/>
  <c r="L157" i="9"/>
  <c r="M153" i="9"/>
  <c r="J153" i="9"/>
  <c r="L153" i="9"/>
  <c r="M149" i="9"/>
  <c r="J149" i="9"/>
  <c r="L149" i="9"/>
  <c r="M145" i="9"/>
  <c r="J145" i="9"/>
  <c r="L145" i="9"/>
  <c r="M141" i="9"/>
  <c r="J141" i="9"/>
  <c r="L141" i="9"/>
  <c r="M137" i="9"/>
  <c r="J137" i="9"/>
  <c r="L137" i="9"/>
  <c r="M133" i="9"/>
  <c r="J133" i="9"/>
  <c r="L133" i="9"/>
  <c r="M129" i="9"/>
  <c r="J129" i="9"/>
  <c r="L129" i="9"/>
  <c r="M125" i="9"/>
  <c r="J125" i="9"/>
  <c r="L125" i="9"/>
  <c r="M121" i="9"/>
  <c r="J121" i="9"/>
  <c r="L121" i="9"/>
  <c r="M117" i="9"/>
  <c r="J117" i="9"/>
  <c r="L117" i="9"/>
  <c r="M113" i="9"/>
  <c r="J113" i="9"/>
  <c r="L113" i="9"/>
  <c r="M109" i="9"/>
  <c r="J109" i="9"/>
  <c r="L109" i="9"/>
  <c r="M105" i="9"/>
  <c r="J105" i="9"/>
  <c r="L105" i="9"/>
  <c r="M101" i="9"/>
  <c r="J101" i="9"/>
  <c r="L101" i="9"/>
  <c r="M97" i="9"/>
  <c r="J97" i="9"/>
  <c r="L97" i="9"/>
  <c r="M93" i="9"/>
  <c r="J93" i="9"/>
  <c r="L93" i="9"/>
  <c r="M89" i="9"/>
  <c r="J89" i="9"/>
  <c r="L89" i="9"/>
  <c r="M85" i="9"/>
  <c r="J85" i="9"/>
  <c r="L85" i="9"/>
  <c r="M81" i="9"/>
  <c r="J81" i="9"/>
  <c r="L81" i="9"/>
  <c r="M77" i="9"/>
  <c r="J77" i="9"/>
  <c r="L77" i="9"/>
  <c r="M73" i="9"/>
  <c r="J73" i="9"/>
  <c r="L73" i="9"/>
  <c r="M69" i="9"/>
  <c r="J69" i="9"/>
  <c r="L69" i="9"/>
  <c r="M65" i="9"/>
  <c r="J65" i="9"/>
  <c r="L65" i="9"/>
  <c r="M61" i="9"/>
  <c r="J61" i="9"/>
  <c r="L61" i="9"/>
  <c r="M58" i="9"/>
  <c r="J58" i="9"/>
  <c r="L58" i="9"/>
  <c r="M56" i="9"/>
  <c r="J56" i="9"/>
  <c r="L56" i="9"/>
  <c r="M54" i="9"/>
  <c r="J54" i="9"/>
  <c r="L54" i="9"/>
  <c r="M52" i="9"/>
  <c r="J52" i="9"/>
  <c r="L52" i="9"/>
  <c r="M50" i="9"/>
  <c r="J50" i="9"/>
  <c r="L50" i="9"/>
  <c r="M48" i="9"/>
  <c r="J48" i="9"/>
  <c r="L48" i="9"/>
  <c r="M46" i="9"/>
  <c r="J46" i="9"/>
  <c r="L46" i="9"/>
  <c r="M44" i="9"/>
  <c r="J44" i="9"/>
  <c r="L44" i="9"/>
  <c r="M42" i="9"/>
  <c r="J42" i="9"/>
  <c r="L42" i="9"/>
  <c r="M40" i="9"/>
  <c r="J40" i="9"/>
  <c r="L40" i="9"/>
  <c r="M38" i="9"/>
  <c r="J38" i="9"/>
  <c r="L38" i="9"/>
  <c r="M36" i="9"/>
  <c r="J36" i="9"/>
  <c r="L36" i="9"/>
  <c r="M34" i="9"/>
  <c r="J34" i="9"/>
  <c r="L34" i="9"/>
  <c r="M32" i="9"/>
  <c r="J32" i="9"/>
  <c r="L32" i="9"/>
  <c r="M30" i="9"/>
  <c r="J30" i="9"/>
  <c r="L30" i="9"/>
  <c r="M28" i="9"/>
  <c r="J28" i="9"/>
  <c r="L28" i="9"/>
  <c r="M26" i="9"/>
  <c r="J26" i="9"/>
  <c r="L26" i="9"/>
  <c r="M24" i="9"/>
  <c r="J24" i="9"/>
  <c r="L24" i="9"/>
  <c r="M20" i="9"/>
  <c r="J20" i="9"/>
  <c r="L20" i="9"/>
  <c r="M21" i="9"/>
  <c r="J21" i="9"/>
  <c r="L21" i="9"/>
  <c r="M224" i="9"/>
  <c r="J224" i="9"/>
  <c r="L224" i="9"/>
  <c r="M220" i="9"/>
  <c r="J220" i="9"/>
  <c r="L220" i="9"/>
  <c r="M216" i="9"/>
  <c r="J216" i="9"/>
  <c r="L216" i="9"/>
  <c r="M212" i="9"/>
  <c r="J212" i="9"/>
  <c r="L212" i="9"/>
  <c r="M208" i="9"/>
  <c r="J208" i="9"/>
  <c r="L208" i="9"/>
  <c r="M204" i="9"/>
  <c r="J204" i="9"/>
  <c r="L204" i="9"/>
  <c r="M200" i="9"/>
  <c r="J200" i="9"/>
  <c r="L200" i="9"/>
  <c r="M196" i="9"/>
  <c r="J196" i="9"/>
  <c r="L196" i="9"/>
  <c r="M192" i="9"/>
  <c r="J192" i="9"/>
  <c r="L192" i="9"/>
  <c r="M188" i="9"/>
  <c r="J188" i="9"/>
  <c r="L188" i="9"/>
  <c r="M184" i="9"/>
  <c r="J184" i="9"/>
  <c r="L184" i="9"/>
  <c r="M180" i="9"/>
  <c r="J180" i="9"/>
  <c r="L180" i="9"/>
  <c r="M176" i="9"/>
  <c r="J176" i="9"/>
  <c r="L176" i="9"/>
  <c r="M172" i="9"/>
  <c r="J172" i="9"/>
  <c r="L172" i="9"/>
  <c r="M168" i="9"/>
  <c r="J168" i="9"/>
  <c r="L168" i="9"/>
  <c r="M164" i="9"/>
  <c r="J164" i="9"/>
  <c r="L164" i="9"/>
  <c r="M160" i="9"/>
  <c r="J160" i="9"/>
  <c r="L160" i="9"/>
  <c r="M156" i="9"/>
  <c r="J156" i="9"/>
  <c r="L156" i="9"/>
  <c r="M152" i="9"/>
  <c r="J152" i="9"/>
  <c r="L152" i="9"/>
  <c r="M148" i="9"/>
  <c r="J148" i="9"/>
  <c r="L148" i="9"/>
  <c r="M144" i="9"/>
  <c r="J144" i="9"/>
  <c r="L144" i="9"/>
  <c r="M140" i="9"/>
  <c r="J140" i="9"/>
  <c r="L140" i="9"/>
  <c r="M136" i="9"/>
  <c r="J136" i="9"/>
  <c r="L136" i="9"/>
  <c r="M132" i="9"/>
  <c r="J132" i="9"/>
  <c r="L132" i="9"/>
  <c r="M128" i="9"/>
  <c r="J128" i="9"/>
  <c r="L128" i="9"/>
  <c r="M124" i="9"/>
  <c r="J124" i="9"/>
  <c r="L124" i="9"/>
  <c r="M120" i="9"/>
  <c r="J120" i="9"/>
  <c r="L120" i="9"/>
  <c r="M116" i="9"/>
  <c r="J116" i="9"/>
  <c r="L116" i="9"/>
  <c r="M112" i="9"/>
  <c r="J112" i="9"/>
  <c r="L112" i="9"/>
  <c r="M108" i="9"/>
  <c r="J108" i="9"/>
  <c r="L108" i="9"/>
  <c r="M104" i="9"/>
  <c r="J104" i="9"/>
  <c r="L104" i="9"/>
  <c r="M100" i="9"/>
  <c r="J100" i="9"/>
  <c r="L100" i="9"/>
  <c r="M96" i="9"/>
  <c r="J96" i="9"/>
  <c r="L96" i="9"/>
  <c r="M92" i="9"/>
  <c r="J92" i="9"/>
  <c r="L92" i="9"/>
  <c r="M88" i="9"/>
  <c r="J88" i="9"/>
  <c r="L88" i="9"/>
  <c r="M84" i="9"/>
  <c r="J84" i="9"/>
  <c r="L84" i="9"/>
  <c r="M80" i="9"/>
  <c r="J80" i="9"/>
  <c r="L80" i="9"/>
  <c r="M76" i="9"/>
  <c r="J76" i="9"/>
  <c r="L76" i="9"/>
  <c r="M72" i="9"/>
  <c r="J72" i="9"/>
  <c r="L72" i="9"/>
  <c r="M68" i="9"/>
  <c r="J68" i="9"/>
  <c r="L68" i="9"/>
  <c r="M64" i="9"/>
  <c r="J64" i="9"/>
  <c r="L64" i="9"/>
  <c r="M60" i="9"/>
  <c r="J60" i="9"/>
  <c r="L60" i="9"/>
  <c r="M223" i="9"/>
  <c r="J223" i="9"/>
  <c r="L223" i="9"/>
  <c r="M219" i="9"/>
  <c r="J219" i="9"/>
  <c r="L219" i="9"/>
  <c r="M215" i="9"/>
  <c r="J215" i="9"/>
  <c r="L215" i="9"/>
  <c r="M211" i="9"/>
  <c r="J211" i="9"/>
  <c r="L211" i="9"/>
  <c r="M207" i="9"/>
  <c r="J207" i="9"/>
  <c r="L207" i="9"/>
  <c r="M203" i="9"/>
  <c r="J203" i="9"/>
  <c r="L203" i="9"/>
  <c r="M199" i="9"/>
  <c r="J199" i="9"/>
  <c r="L199" i="9"/>
  <c r="M195" i="9"/>
  <c r="J195" i="9"/>
  <c r="L195" i="9"/>
  <c r="M191" i="9"/>
  <c r="J191" i="9"/>
  <c r="L191" i="9"/>
  <c r="M187" i="9"/>
  <c r="J187" i="9"/>
  <c r="L187" i="9"/>
  <c r="M183" i="9"/>
  <c r="J183" i="9"/>
  <c r="L183" i="9"/>
  <c r="M179" i="9"/>
  <c r="J179" i="9"/>
  <c r="L179" i="9"/>
  <c r="M175" i="9"/>
  <c r="J175" i="9"/>
  <c r="L175" i="9"/>
  <c r="M171" i="9"/>
  <c r="J171" i="9"/>
  <c r="L171" i="9"/>
  <c r="M167" i="9"/>
  <c r="J167" i="9"/>
  <c r="L167" i="9"/>
  <c r="M163" i="9"/>
  <c r="J163" i="9"/>
  <c r="L163" i="9"/>
  <c r="M159" i="9"/>
  <c r="J159" i="9"/>
  <c r="L159" i="9"/>
  <c r="M155" i="9"/>
  <c r="J155" i="9"/>
  <c r="L155" i="9"/>
  <c r="M151" i="9"/>
  <c r="J151" i="9"/>
  <c r="L151" i="9"/>
  <c r="M147" i="9"/>
  <c r="J147" i="9"/>
  <c r="L147" i="9"/>
  <c r="M143" i="9"/>
  <c r="J143" i="9"/>
  <c r="L143" i="9"/>
  <c r="M139" i="9"/>
  <c r="J139" i="9"/>
  <c r="L139" i="9"/>
  <c r="M135" i="9"/>
  <c r="J135" i="9"/>
  <c r="L135" i="9"/>
  <c r="M131" i="9"/>
  <c r="J131" i="9"/>
  <c r="L131" i="9"/>
  <c r="M127" i="9"/>
  <c r="J127" i="9"/>
  <c r="L127" i="9"/>
  <c r="M123" i="9"/>
  <c r="J123" i="9"/>
  <c r="L123" i="9"/>
  <c r="M119" i="9"/>
  <c r="J119" i="9"/>
  <c r="L119" i="9"/>
  <c r="M115" i="9"/>
  <c r="J115" i="9"/>
  <c r="L115" i="9"/>
  <c r="M111" i="9"/>
  <c r="J111" i="9"/>
  <c r="L111" i="9"/>
  <c r="M107" i="9"/>
  <c r="J107" i="9"/>
  <c r="L107" i="9"/>
  <c r="M103" i="9"/>
  <c r="J103" i="9"/>
  <c r="L103" i="9"/>
  <c r="M99" i="9"/>
  <c r="J99" i="9"/>
  <c r="L99" i="9"/>
  <c r="M95" i="9"/>
  <c r="J95" i="9"/>
  <c r="L95" i="9"/>
  <c r="M91" i="9"/>
  <c r="J91" i="9"/>
  <c r="L91" i="9"/>
  <c r="M87" i="9"/>
  <c r="J87" i="9"/>
  <c r="L87" i="9"/>
  <c r="M83" i="9"/>
  <c r="J83" i="9"/>
  <c r="L83" i="9"/>
  <c r="M79" i="9"/>
  <c r="J79" i="9"/>
  <c r="L79" i="9"/>
  <c r="M75" i="9"/>
  <c r="J75" i="9"/>
  <c r="L75" i="9"/>
  <c r="M71" i="9"/>
  <c r="J71" i="9"/>
  <c r="L71" i="9"/>
  <c r="M67" i="9"/>
  <c r="J67" i="9"/>
  <c r="L67" i="9"/>
  <c r="M63" i="9"/>
  <c r="J63" i="9"/>
  <c r="L63" i="9"/>
  <c r="M59" i="9"/>
  <c r="J59" i="9"/>
  <c r="L59" i="9"/>
  <c r="M57" i="9"/>
  <c r="J57" i="9"/>
  <c r="L57" i="9"/>
  <c r="M55" i="9"/>
  <c r="J55" i="9"/>
  <c r="L55" i="9"/>
  <c r="M53" i="9"/>
  <c r="J53" i="9"/>
  <c r="L53" i="9"/>
  <c r="M51" i="9"/>
  <c r="J51" i="9"/>
  <c r="L51" i="9"/>
  <c r="M49" i="9"/>
  <c r="J49" i="9"/>
  <c r="L49" i="9"/>
  <c r="M47" i="9"/>
  <c r="J47" i="9"/>
  <c r="L47" i="9"/>
  <c r="M45" i="9"/>
  <c r="J45" i="9"/>
  <c r="L45" i="9"/>
  <c r="M43" i="9"/>
  <c r="J43" i="9"/>
  <c r="L43" i="9"/>
  <c r="M41" i="9"/>
  <c r="J41" i="9"/>
  <c r="L41" i="9"/>
  <c r="M39" i="9"/>
  <c r="J39" i="9"/>
  <c r="L39" i="9"/>
  <c r="M37" i="9"/>
  <c r="J37" i="9"/>
  <c r="L37" i="9"/>
  <c r="M35" i="9"/>
  <c r="J35" i="9"/>
  <c r="L35" i="9"/>
  <c r="M33" i="9"/>
  <c r="J33" i="9"/>
  <c r="L33" i="9"/>
  <c r="M31" i="9"/>
  <c r="J31" i="9"/>
  <c r="L31" i="9"/>
  <c r="M29" i="9"/>
  <c r="J29" i="9"/>
  <c r="L29" i="9"/>
  <c r="M27" i="9"/>
  <c r="J27" i="9"/>
  <c r="L27" i="9"/>
  <c r="M25" i="9"/>
  <c r="J25" i="9"/>
  <c r="L25" i="9"/>
  <c r="M23" i="9"/>
  <c r="J23" i="9"/>
  <c r="L23" i="9"/>
  <c r="M22" i="9"/>
  <c r="J22" i="9"/>
  <c r="L22" i="9"/>
  <c r="M225" i="8"/>
  <c r="J225" i="8"/>
  <c r="L225" i="8"/>
  <c r="M176" i="8"/>
  <c r="J176" i="8"/>
  <c r="L176" i="8"/>
  <c r="M168" i="8"/>
  <c r="J168" i="8"/>
  <c r="L168" i="8"/>
  <c r="M160" i="8"/>
  <c r="J160" i="8"/>
  <c r="L160" i="8"/>
  <c r="L153" i="8"/>
  <c r="M153" i="8"/>
  <c r="J153" i="8"/>
  <c r="L145" i="8"/>
  <c r="M145" i="8"/>
  <c r="J145" i="8"/>
  <c r="L89" i="8"/>
  <c r="M89" i="8"/>
  <c r="J89" i="8"/>
  <c r="L73" i="8"/>
  <c r="M73" i="8"/>
  <c r="J73" i="8"/>
  <c r="M226" i="8"/>
  <c r="J226" i="8"/>
  <c r="L226" i="8"/>
  <c r="M222" i="8"/>
  <c r="J222" i="8"/>
  <c r="L222" i="8"/>
  <c r="M177" i="8"/>
  <c r="J177" i="8"/>
  <c r="L177" i="8"/>
  <c r="M173" i="8"/>
  <c r="J173" i="8"/>
  <c r="L173" i="8"/>
  <c r="M169" i="8"/>
  <c r="J169" i="8"/>
  <c r="L169" i="8"/>
  <c r="M165" i="8"/>
  <c r="J165" i="8"/>
  <c r="L165" i="8"/>
  <c r="M161" i="8"/>
  <c r="J161" i="8"/>
  <c r="L161" i="8"/>
  <c r="L156" i="8"/>
  <c r="M156" i="8"/>
  <c r="J156" i="8"/>
  <c r="L152" i="8"/>
  <c r="M152" i="8"/>
  <c r="J152" i="8"/>
  <c r="L148" i="8"/>
  <c r="M148" i="8"/>
  <c r="J148" i="8"/>
  <c r="L99" i="8"/>
  <c r="M99" i="8"/>
  <c r="J99" i="8"/>
  <c r="L91" i="8"/>
  <c r="M91" i="8"/>
  <c r="J91" i="8"/>
  <c r="L83" i="8"/>
  <c r="M83" i="8"/>
  <c r="J83" i="8"/>
  <c r="L75" i="8"/>
  <c r="M75" i="8"/>
  <c r="J75" i="8"/>
  <c r="L67" i="8"/>
  <c r="M67" i="8"/>
  <c r="J67" i="8"/>
  <c r="L59" i="8"/>
  <c r="M59" i="8"/>
  <c r="J59" i="8"/>
  <c r="L51" i="8"/>
  <c r="M51" i="8"/>
  <c r="J51" i="8"/>
  <c r="L43" i="8"/>
  <c r="M43" i="8"/>
  <c r="J43" i="8"/>
  <c r="L35" i="8"/>
  <c r="M35" i="8"/>
  <c r="J35" i="8"/>
  <c r="L27" i="8"/>
  <c r="M27" i="8"/>
  <c r="J27" i="8"/>
  <c r="L96" i="8"/>
  <c r="M96" i="8"/>
  <c r="J96" i="8"/>
  <c r="L88" i="8"/>
  <c r="M88" i="8"/>
  <c r="J88" i="8"/>
  <c r="L80" i="8"/>
  <c r="M80" i="8"/>
  <c r="J80" i="8"/>
  <c r="L72" i="8"/>
  <c r="M72" i="8"/>
  <c r="J72" i="8"/>
  <c r="L64" i="8"/>
  <c r="M64" i="8"/>
  <c r="J64" i="8"/>
  <c r="L56" i="8"/>
  <c r="M56" i="8"/>
  <c r="J56" i="8"/>
  <c r="L48" i="8"/>
  <c r="M48" i="8"/>
  <c r="J48" i="8"/>
  <c r="L40" i="8"/>
  <c r="M40" i="8"/>
  <c r="J40" i="8"/>
  <c r="L32" i="8"/>
  <c r="M32" i="8"/>
  <c r="J32" i="8"/>
  <c r="M24" i="8"/>
  <c r="J24" i="8"/>
  <c r="L24" i="8"/>
  <c r="M22" i="8"/>
  <c r="J22" i="8"/>
  <c r="L22" i="8"/>
  <c r="M223" i="8"/>
  <c r="J223" i="8"/>
  <c r="L223" i="8"/>
  <c r="M174" i="8"/>
  <c r="J174" i="8"/>
  <c r="L174" i="8"/>
  <c r="M166" i="8"/>
  <c r="J166" i="8"/>
  <c r="L166" i="8"/>
  <c r="M158" i="8"/>
  <c r="J158" i="8"/>
  <c r="L158" i="8"/>
  <c r="L151" i="8"/>
  <c r="M151" i="8"/>
  <c r="J151" i="8"/>
  <c r="L101" i="8"/>
  <c r="M101" i="8"/>
  <c r="J101" i="8"/>
  <c r="L85" i="8"/>
  <c r="M85" i="8"/>
  <c r="J85" i="8"/>
  <c r="L69" i="8"/>
  <c r="M69" i="8"/>
  <c r="J69" i="8"/>
  <c r="L57" i="8"/>
  <c r="M57" i="8"/>
  <c r="J57" i="8"/>
  <c r="L49" i="8"/>
  <c r="M49" i="8"/>
  <c r="J49" i="8"/>
  <c r="L41" i="8"/>
  <c r="M41" i="8"/>
  <c r="J41" i="8"/>
  <c r="L33" i="8"/>
  <c r="M33" i="8"/>
  <c r="J33" i="8"/>
  <c r="L25" i="8"/>
  <c r="M25" i="8"/>
  <c r="J25" i="8"/>
  <c r="L94" i="8"/>
  <c r="M94" i="8"/>
  <c r="J94" i="8"/>
  <c r="L86" i="8"/>
  <c r="M86" i="8"/>
  <c r="J86" i="8"/>
  <c r="L78" i="8"/>
  <c r="M78" i="8"/>
  <c r="J78" i="8"/>
  <c r="L70" i="8"/>
  <c r="M70" i="8"/>
  <c r="J70" i="8"/>
  <c r="L62" i="8"/>
  <c r="M62" i="8"/>
  <c r="J62" i="8"/>
  <c r="L54" i="8"/>
  <c r="M54" i="8"/>
  <c r="J54" i="8"/>
  <c r="L46" i="8"/>
  <c r="M46" i="8"/>
  <c r="J46" i="8"/>
  <c r="L34" i="8"/>
  <c r="M34" i="8"/>
  <c r="J34" i="8"/>
  <c r="L26" i="8"/>
  <c r="M26" i="8"/>
  <c r="J26" i="8"/>
  <c r="M105" i="8"/>
  <c r="J105" i="8"/>
  <c r="L105" i="8"/>
  <c r="M109" i="8"/>
  <c r="J109" i="8"/>
  <c r="L109" i="8"/>
  <c r="M102" i="8"/>
  <c r="J102" i="8"/>
  <c r="L102" i="8"/>
  <c r="M106" i="8"/>
  <c r="J106" i="8"/>
  <c r="L106" i="8"/>
  <c r="M110" i="8"/>
  <c r="J110" i="8"/>
  <c r="L110" i="8"/>
  <c r="L112" i="8"/>
  <c r="M112" i="8"/>
  <c r="J112" i="8"/>
  <c r="L114" i="8"/>
  <c r="M114" i="8"/>
  <c r="J114" i="8"/>
  <c r="L116" i="8"/>
  <c r="M116" i="8"/>
  <c r="J116" i="8"/>
  <c r="L118" i="8"/>
  <c r="M118" i="8"/>
  <c r="J118" i="8"/>
  <c r="L120" i="8"/>
  <c r="M120" i="8"/>
  <c r="J120" i="8"/>
  <c r="L122" i="8"/>
  <c r="M122" i="8"/>
  <c r="J122" i="8"/>
  <c r="L124" i="8"/>
  <c r="M124" i="8"/>
  <c r="J124" i="8"/>
  <c r="L126" i="8"/>
  <c r="M126" i="8"/>
  <c r="J126" i="8"/>
  <c r="L128" i="8"/>
  <c r="M128" i="8"/>
  <c r="J128" i="8"/>
  <c r="L130" i="8"/>
  <c r="M130" i="8"/>
  <c r="J130" i="8"/>
  <c r="L132" i="8"/>
  <c r="M132" i="8"/>
  <c r="J132" i="8"/>
  <c r="L134" i="8"/>
  <c r="M134" i="8"/>
  <c r="J134" i="8"/>
  <c r="L136" i="8"/>
  <c r="M136" i="8"/>
  <c r="J136" i="8"/>
  <c r="L138" i="8"/>
  <c r="M138" i="8"/>
  <c r="J138" i="8"/>
  <c r="L140" i="8"/>
  <c r="M140" i="8"/>
  <c r="J140" i="8"/>
  <c r="L142" i="8"/>
  <c r="M142" i="8"/>
  <c r="J142" i="8"/>
  <c r="L144" i="8"/>
  <c r="M144" i="8"/>
  <c r="J144" i="8"/>
  <c r="M221" i="8"/>
  <c r="J221" i="8"/>
  <c r="L221" i="8"/>
  <c r="M172" i="8"/>
  <c r="J172" i="8"/>
  <c r="L172" i="8"/>
  <c r="M164" i="8"/>
  <c r="J164" i="8"/>
  <c r="L164" i="8"/>
  <c r="L157" i="8"/>
  <c r="M157" i="8"/>
  <c r="J157" i="8"/>
  <c r="L149" i="8"/>
  <c r="M149" i="8"/>
  <c r="J149" i="8"/>
  <c r="L97" i="8"/>
  <c r="M97" i="8"/>
  <c r="J97" i="8"/>
  <c r="L81" i="8"/>
  <c r="M81" i="8"/>
  <c r="J81" i="8"/>
  <c r="L61" i="8"/>
  <c r="M61" i="8"/>
  <c r="J61" i="8"/>
  <c r="M224" i="8"/>
  <c r="J224" i="8"/>
  <c r="L224" i="8"/>
  <c r="M220" i="8"/>
  <c r="J220" i="8"/>
  <c r="L220" i="8"/>
  <c r="M175" i="8"/>
  <c r="J175" i="8"/>
  <c r="L175" i="8"/>
  <c r="M171" i="8"/>
  <c r="J171" i="8"/>
  <c r="L171" i="8"/>
  <c r="M167" i="8"/>
  <c r="J167" i="8"/>
  <c r="L167" i="8"/>
  <c r="M163" i="8"/>
  <c r="J163" i="8"/>
  <c r="L163" i="8"/>
  <c r="M159" i="8"/>
  <c r="J159" i="8"/>
  <c r="L159" i="8"/>
  <c r="L154" i="8"/>
  <c r="M154" i="8"/>
  <c r="J154" i="8"/>
  <c r="L150" i="8"/>
  <c r="M150" i="8"/>
  <c r="J150" i="8"/>
  <c r="L146" i="8"/>
  <c r="M146" i="8"/>
  <c r="J146" i="8"/>
  <c r="L95" i="8"/>
  <c r="M95" i="8"/>
  <c r="J95" i="8"/>
  <c r="L87" i="8"/>
  <c r="M87" i="8"/>
  <c r="J87" i="8"/>
  <c r="L79" i="8"/>
  <c r="M79" i="8"/>
  <c r="J79" i="8"/>
  <c r="L71" i="8"/>
  <c r="M71" i="8"/>
  <c r="J71" i="8"/>
  <c r="L63" i="8"/>
  <c r="M63" i="8"/>
  <c r="J63" i="8"/>
  <c r="L55" i="8"/>
  <c r="M55" i="8"/>
  <c r="J55" i="8"/>
  <c r="L47" i="8"/>
  <c r="M47" i="8"/>
  <c r="J47" i="8"/>
  <c r="L39" i="8"/>
  <c r="M39" i="8"/>
  <c r="J39" i="8"/>
  <c r="L31" i="8"/>
  <c r="M31" i="8"/>
  <c r="J31" i="8"/>
  <c r="L100" i="8"/>
  <c r="M100" i="8"/>
  <c r="J100" i="8"/>
  <c r="L92" i="8"/>
  <c r="M92" i="8"/>
  <c r="J92" i="8"/>
  <c r="L84" i="8"/>
  <c r="M84" i="8"/>
  <c r="J84" i="8"/>
  <c r="L76" i="8"/>
  <c r="M76" i="8"/>
  <c r="J76" i="8"/>
  <c r="L68" i="8"/>
  <c r="M68" i="8"/>
  <c r="J68" i="8"/>
  <c r="L60" i="8"/>
  <c r="M60" i="8"/>
  <c r="J60" i="8"/>
  <c r="L52" i="8"/>
  <c r="M52" i="8"/>
  <c r="J52" i="8"/>
  <c r="L44" i="8"/>
  <c r="M44" i="8"/>
  <c r="J44" i="8"/>
  <c r="L36" i="8"/>
  <c r="M36" i="8"/>
  <c r="J36" i="8"/>
  <c r="L28" i="8"/>
  <c r="M28" i="8"/>
  <c r="J28" i="8"/>
  <c r="M23" i="8"/>
  <c r="J23" i="8"/>
  <c r="L23" i="8"/>
  <c r="M21" i="8"/>
  <c r="J21" i="8"/>
  <c r="L21" i="8"/>
  <c r="M227" i="8"/>
  <c r="J227" i="8"/>
  <c r="L227" i="8"/>
  <c r="M178" i="8"/>
  <c r="J178" i="8"/>
  <c r="L178" i="8"/>
  <c r="M170" i="8"/>
  <c r="J170" i="8"/>
  <c r="L170" i="8"/>
  <c r="M162" i="8"/>
  <c r="J162" i="8"/>
  <c r="L162" i="8"/>
  <c r="L155" i="8"/>
  <c r="M155" i="8"/>
  <c r="J155" i="8"/>
  <c r="L147" i="8"/>
  <c r="M147" i="8"/>
  <c r="J147" i="8"/>
  <c r="L93" i="8"/>
  <c r="M93" i="8"/>
  <c r="J93" i="8"/>
  <c r="L77" i="8"/>
  <c r="M77" i="8"/>
  <c r="J77" i="8"/>
  <c r="L65" i="8"/>
  <c r="M65" i="8"/>
  <c r="J65" i="8"/>
  <c r="L53" i="8"/>
  <c r="M53" i="8"/>
  <c r="J53" i="8"/>
  <c r="L45" i="8"/>
  <c r="M45" i="8"/>
  <c r="J45" i="8"/>
  <c r="L37" i="8"/>
  <c r="M37" i="8"/>
  <c r="J37" i="8"/>
  <c r="L29" i="8"/>
  <c r="M29" i="8"/>
  <c r="J29" i="8"/>
  <c r="L98" i="8"/>
  <c r="M98" i="8"/>
  <c r="J98" i="8"/>
  <c r="L90" i="8"/>
  <c r="M90" i="8"/>
  <c r="J90" i="8"/>
  <c r="L82" i="8"/>
  <c r="M82" i="8"/>
  <c r="J82" i="8"/>
  <c r="L74" i="8"/>
  <c r="M74" i="8"/>
  <c r="J74" i="8"/>
  <c r="L66" i="8"/>
  <c r="M66" i="8"/>
  <c r="J66" i="8"/>
  <c r="L58" i="8"/>
  <c r="M58" i="8"/>
  <c r="J58" i="8"/>
  <c r="L50" i="8"/>
  <c r="M50" i="8"/>
  <c r="J50" i="8"/>
  <c r="L38" i="8"/>
  <c r="M38" i="8"/>
  <c r="J38" i="8"/>
  <c r="L30" i="8"/>
  <c r="M30" i="8"/>
  <c r="J30" i="8"/>
  <c r="M103" i="8"/>
  <c r="J103" i="8"/>
  <c r="L103" i="8"/>
  <c r="M107" i="8"/>
  <c r="J107" i="8"/>
  <c r="L107" i="8"/>
  <c r="L42" i="8"/>
  <c r="M42" i="8"/>
  <c r="J42" i="8"/>
  <c r="M104" i="8"/>
  <c r="J104" i="8"/>
  <c r="L104" i="8"/>
  <c r="M108" i="8"/>
  <c r="J108" i="8"/>
  <c r="L108" i="8"/>
  <c r="L111" i="8"/>
  <c r="M111" i="8"/>
  <c r="J111" i="8"/>
  <c r="L113" i="8"/>
  <c r="M113" i="8"/>
  <c r="J113" i="8"/>
  <c r="L115" i="8"/>
  <c r="M115" i="8"/>
  <c r="J115" i="8"/>
  <c r="L117" i="8"/>
  <c r="M117" i="8"/>
  <c r="J117" i="8"/>
  <c r="L119" i="8"/>
  <c r="M119" i="8"/>
  <c r="J119" i="8"/>
  <c r="L121" i="8"/>
  <c r="M121" i="8"/>
  <c r="J121" i="8"/>
  <c r="L123" i="8"/>
  <c r="M123" i="8"/>
  <c r="J123" i="8"/>
  <c r="L125" i="8"/>
  <c r="M125" i="8"/>
  <c r="J125" i="8"/>
  <c r="L127" i="8"/>
  <c r="M127" i="8"/>
  <c r="J127" i="8"/>
  <c r="L129" i="8"/>
  <c r="M129" i="8"/>
  <c r="J129" i="8"/>
  <c r="L131" i="8"/>
  <c r="M131" i="8"/>
  <c r="J131" i="8"/>
  <c r="L133" i="8"/>
  <c r="M133" i="8"/>
  <c r="J133" i="8"/>
  <c r="L135" i="8"/>
  <c r="M135" i="8"/>
  <c r="J135" i="8"/>
  <c r="L137" i="8"/>
  <c r="M137" i="8"/>
  <c r="J137" i="8"/>
  <c r="L139" i="8"/>
  <c r="M139" i="8"/>
  <c r="J139" i="8"/>
  <c r="L141" i="8"/>
  <c r="M141" i="8"/>
  <c r="J141" i="8"/>
  <c r="L143" i="8"/>
  <c r="M143" i="8"/>
  <c r="J143" i="8"/>
  <c r="L27" i="7"/>
  <c r="J27" i="7"/>
  <c r="M27" i="7"/>
  <c r="L25" i="7"/>
  <c r="J25" i="7"/>
  <c r="M25" i="7"/>
  <c r="L23" i="7"/>
  <c r="J23" i="7"/>
  <c r="M23" i="7"/>
  <c r="L21" i="7"/>
  <c r="J21" i="7"/>
  <c r="M21" i="7"/>
  <c r="L26" i="7"/>
  <c r="J26" i="7"/>
  <c r="M26" i="7"/>
  <c r="L24" i="7"/>
  <c r="J24" i="7"/>
  <c r="M24" i="7"/>
  <c r="L22" i="7"/>
  <c r="J22" i="7"/>
  <c r="M22" i="7"/>
  <c r="L22" i="6"/>
  <c r="J22" i="6"/>
  <c r="M22" i="6"/>
  <c r="L23" i="6"/>
  <c r="J23" i="6"/>
  <c r="M23" i="6"/>
  <c r="L24" i="6"/>
  <c r="J24" i="6"/>
  <c r="M24" i="6"/>
  <c r="L25" i="6"/>
  <c r="J25" i="6"/>
  <c r="M25" i="6"/>
  <c r="L26" i="6"/>
  <c r="J26" i="6"/>
  <c r="M26" i="6"/>
  <c r="L27" i="6"/>
  <c r="J27" i="6"/>
  <c r="M27" i="6"/>
  <c r="L21" i="6"/>
  <c r="J21" i="6"/>
  <c r="M21" i="6"/>
  <c r="M185" i="7"/>
  <c r="J185" i="7"/>
  <c r="L185" i="7"/>
  <c r="M181" i="7"/>
  <c r="J181" i="7"/>
  <c r="L181" i="7"/>
  <c r="M177" i="7"/>
  <c r="J177" i="7"/>
  <c r="L177" i="7"/>
  <c r="M173" i="7"/>
  <c r="J173" i="7"/>
  <c r="L173" i="7"/>
  <c r="M169" i="7"/>
  <c r="J169" i="7"/>
  <c r="L169" i="7"/>
  <c r="M165" i="7"/>
  <c r="J165" i="7"/>
  <c r="L165" i="7"/>
  <c r="M161" i="7"/>
  <c r="J161" i="7"/>
  <c r="L161" i="7"/>
  <c r="M157" i="7"/>
  <c r="J157" i="7"/>
  <c r="L157" i="7"/>
  <c r="M153" i="7"/>
  <c r="J153" i="7"/>
  <c r="L153" i="7"/>
  <c r="M149" i="7"/>
  <c r="J149" i="7"/>
  <c r="L149" i="7"/>
  <c r="M145" i="7"/>
  <c r="J145" i="7"/>
  <c r="L145" i="7"/>
  <c r="M141" i="7"/>
  <c r="J141" i="7"/>
  <c r="L141" i="7"/>
  <c r="L132" i="7"/>
  <c r="M132" i="7"/>
  <c r="J132" i="7"/>
  <c r="L124" i="7"/>
  <c r="M124" i="7"/>
  <c r="J124" i="7"/>
  <c r="L116" i="7"/>
  <c r="M116" i="7"/>
  <c r="J116" i="7"/>
  <c r="L108" i="7"/>
  <c r="M108" i="7"/>
  <c r="J108" i="7"/>
  <c r="L100" i="7"/>
  <c r="M100" i="7"/>
  <c r="J100" i="7"/>
  <c r="L92" i="7"/>
  <c r="M92" i="7"/>
  <c r="J92" i="7"/>
  <c r="L84" i="7"/>
  <c r="M84" i="7"/>
  <c r="J84" i="7"/>
  <c r="L76" i="7"/>
  <c r="M76" i="7"/>
  <c r="J76" i="7"/>
  <c r="L68" i="7"/>
  <c r="M68" i="7"/>
  <c r="J68" i="7"/>
  <c r="L60" i="7"/>
  <c r="M60" i="7"/>
  <c r="J60" i="7"/>
  <c r="L135" i="7"/>
  <c r="M135" i="7"/>
  <c r="J135" i="7"/>
  <c r="L127" i="7"/>
  <c r="M127" i="7"/>
  <c r="J127" i="7"/>
  <c r="L119" i="7"/>
  <c r="M119" i="7"/>
  <c r="J119" i="7"/>
  <c r="L111" i="7"/>
  <c r="M111" i="7"/>
  <c r="J111" i="7"/>
  <c r="L103" i="7"/>
  <c r="M103" i="7"/>
  <c r="J103" i="7"/>
  <c r="L95" i="7"/>
  <c r="M95" i="7"/>
  <c r="J95" i="7"/>
  <c r="L87" i="7"/>
  <c r="M87" i="7"/>
  <c r="J87" i="7"/>
  <c r="L79" i="7"/>
  <c r="M79" i="7"/>
  <c r="J79" i="7"/>
  <c r="L71" i="7"/>
  <c r="M71" i="7"/>
  <c r="J71" i="7"/>
  <c r="L63" i="7"/>
  <c r="M63" i="7"/>
  <c r="J63" i="7"/>
  <c r="L56" i="7"/>
  <c r="M56" i="7"/>
  <c r="J56" i="7"/>
  <c r="L48" i="7"/>
  <c r="M48" i="7"/>
  <c r="J48" i="7"/>
  <c r="L40" i="7"/>
  <c r="M40" i="7"/>
  <c r="J40" i="7"/>
  <c r="L32" i="7"/>
  <c r="M32" i="7"/>
  <c r="J32" i="7"/>
  <c r="L55" i="7"/>
  <c r="M55" i="7"/>
  <c r="J55" i="7"/>
  <c r="L47" i="7"/>
  <c r="M47" i="7"/>
  <c r="J47" i="7"/>
  <c r="L39" i="7"/>
  <c r="M39" i="7"/>
  <c r="J39" i="7"/>
  <c r="L31" i="7"/>
  <c r="M31" i="7"/>
  <c r="J31" i="7"/>
  <c r="M184" i="7"/>
  <c r="J184" i="7"/>
  <c r="L184" i="7"/>
  <c r="M180" i="7"/>
  <c r="J180" i="7"/>
  <c r="L180" i="7"/>
  <c r="M176" i="7"/>
  <c r="J176" i="7"/>
  <c r="L176" i="7"/>
  <c r="M172" i="7"/>
  <c r="J172" i="7"/>
  <c r="L172" i="7"/>
  <c r="M168" i="7"/>
  <c r="J168" i="7"/>
  <c r="L168" i="7"/>
  <c r="M164" i="7"/>
  <c r="J164" i="7"/>
  <c r="L164" i="7"/>
  <c r="M160" i="7"/>
  <c r="J160" i="7"/>
  <c r="L160" i="7"/>
  <c r="M156" i="7"/>
  <c r="J156" i="7"/>
  <c r="L156" i="7"/>
  <c r="M152" i="7"/>
  <c r="J152" i="7"/>
  <c r="L152" i="7"/>
  <c r="M148" i="7"/>
  <c r="J148" i="7"/>
  <c r="L148" i="7"/>
  <c r="M144" i="7"/>
  <c r="J144" i="7"/>
  <c r="L144" i="7"/>
  <c r="M140" i="7"/>
  <c r="J140" i="7"/>
  <c r="L140" i="7"/>
  <c r="L134" i="7"/>
  <c r="M134" i="7"/>
  <c r="J134" i="7"/>
  <c r="L126" i="7"/>
  <c r="M126" i="7"/>
  <c r="J126" i="7"/>
  <c r="L118" i="7"/>
  <c r="M118" i="7"/>
  <c r="J118" i="7"/>
  <c r="L110" i="7"/>
  <c r="M110" i="7"/>
  <c r="J110" i="7"/>
  <c r="L102" i="7"/>
  <c r="M102" i="7"/>
  <c r="J102" i="7"/>
  <c r="L94" i="7"/>
  <c r="M94" i="7"/>
  <c r="J94" i="7"/>
  <c r="L86" i="7"/>
  <c r="M86" i="7"/>
  <c r="J86" i="7"/>
  <c r="L78" i="7"/>
  <c r="M78" i="7"/>
  <c r="J78" i="7"/>
  <c r="L70" i="7"/>
  <c r="M70" i="7"/>
  <c r="J70" i="7"/>
  <c r="L62" i="7"/>
  <c r="M62" i="7"/>
  <c r="J62" i="7"/>
  <c r="L133" i="7"/>
  <c r="M133" i="7"/>
  <c r="J133" i="7"/>
  <c r="L125" i="7"/>
  <c r="M125" i="7"/>
  <c r="J125" i="7"/>
  <c r="L117" i="7"/>
  <c r="M117" i="7"/>
  <c r="J117" i="7"/>
  <c r="L109" i="7"/>
  <c r="M109" i="7"/>
  <c r="J109" i="7"/>
  <c r="L101" i="7"/>
  <c r="M101" i="7"/>
  <c r="J101" i="7"/>
  <c r="L93" i="7"/>
  <c r="M93" i="7"/>
  <c r="J93" i="7"/>
  <c r="L85" i="7"/>
  <c r="M85" i="7"/>
  <c r="J85" i="7"/>
  <c r="L77" i="7"/>
  <c r="M77" i="7"/>
  <c r="J77" i="7"/>
  <c r="L69" i="7"/>
  <c r="M69" i="7"/>
  <c r="J69" i="7"/>
  <c r="L61" i="7"/>
  <c r="M61" i="7"/>
  <c r="J61" i="7"/>
  <c r="L54" i="7"/>
  <c r="M54" i="7"/>
  <c r="J54" i="7"/>
  <c r="L46" i="7"/>
  <c r="M46" i="7"/>
  <c r="J46" i="7"/>
  <c r="L38" i="7"/>
  <c r="M38" i="7"/>
  <c r="J38" i="7"/>
  <c r="L30" i="7"/>
  <c r="M30" i="7"/>
  <c r="J30" i="7"/>
  <c r="L53" i="7"/>
  <c r="M53" i="7"/>
  <c r="J53" i="7"/>
  <c r="L45" i="7"/>
  <c r="M45" i="7"/>
  <c r="J45" i="7"/>
  <c r="L37" i="7"/>
  <c r="M37" i="7"/>
  <c r="J37" i="7"/>
  <c r="L29" i="7"/>
  <c r="M29" i="7"/>
  <c r="J29" i="7"/>
  <c r="M186" i="7"/>
  <c r="J186" i="7"/>
  <c r="L186" i="7"/>
  <c r="M189" i="7"/>
  <c r="J189" i="7"/>
  <c r="L189" i="7"/>
  <c r="M191" i="7"/>
  <c r="J191" i="7"/>
  <c r="L191" i="7"/>
  <c r="M193" i="7"/>
  <c r="J193" i="7"/>
  <c r="L193" i="7"/>
  <c r="M195" i="7"/>
  <c r="J195" i="7"/>
  <c r="L195" i="7"/>
  <c r="M197" i="7"/>
  <c r="J197" i="7"/>
  <c r="L197" i="7"/>
  <c r="M199" i="7"/>
  <c r="J199" i="7"/>
  <c r="L199" i="7"/>
  <c r="M201" i="7"/>
  <c r="J201" i="7"/>
  <c r="L201" i="7"/>
  <c r="M203" i="7"/>
  <c r="J203" i="7"/>
  <c r="L203" i="7"/>
  <c r="M205" i="7"/>
  <c r="J205" i="7"/>
  <c r="L205" i="7"/>
  <c r="M207" i="7"/>
  <c r="J207" i="7"/>
  <c r="L207" i="7"/>
  <c r="M209" i="7"/>
  <c r="J209" i="7"/>
  <c r="L209" i="7"/>
  <c r="M211" i="7"/>
  <c r="J211" i="7"/>
  <c r="L211" i="7"/>
  <c r="M213" i="7"/>
  <c r="J213" i="7"/>
  <c r="L213" i="7"/>
  <c r="M215" i="7"/>
  <c r="J215" i="7"/>
  <c r="L215" i="7"/>
  <c r="M217" i="7"/>
  <c r="J217" i="7"/>
  <c r="L217" i="7"/>
  <c r="M219" i="7"/>
  <c r="J219" i="7"/>
  <c r="L219" i="7"/>
  <c r="M221" i="7"/>
  <c r="J221" i="7"/>
  <c r="L221" i="7"/>
  <c r="M183" i="7"/>
  <c r="J183" i="7"/>
  <c r="L183" i="7"/>
  <c r="M179" i="7"/>
  <c r="J179" i="7"/>
  <c r="L179" i="7"/>
  <c r="M175" i="7"/>
  <c r="J175" i="7"/>
  <c r="L175" i="7"/>
  <c r="M171" i="7"/>
  <c r="J171" i="7"/>
  <c r="L171" i="7"/>
  <c r="M167" i="7"/>
  <c r="J167" i="7"/>
  <c r="L167" i="7"/>
  <c r="M163" i="7"/>
  <c r="J163" i="7"/>
  <c r="L163" i="7"/>
  <c r="M159" i="7"/>
  <c r="J159" i="7"/>
  <c r="L159" i="7"/>
  <c r="M155" i="7"/>
  <c r="J155" i="7"/>
  <c r="L155" i="7"/>
  <c r="M151" i="7"/>
  <c r="J151" i="7"/>
  <c r="L151" i="7"/>
  <c r="M147" i="7"/>
  <c r="J147" i="7"/>
  <c r="L147" i="7"/>
  <c r="M143" i="7"/>
  <c r="J143" i="7"/>
  <c r="L143" i="7"/>
  <c r="L136" i="7"/>
  <c r="M136" i="7"/>
  <c r="J136" i="7"/>
  <c r="L128" i="7"/>
  <c r="M128" i="7"/>
  <c r="J128" i="7"/>
  <c r="L120" i="7"/>
  <c r="M120" i="7"/>
  <c r="J120" i="7"/>
  <c r="L112" i="7"/>
  <c r="M112" i="7"/>
  <c r="J112" i="7"/>
  <c r="L104" i="7"/>
  <c r="M104" i="7"/>
  <c r="J104" i="7"/>
  <c r="L96" i="7"/>
  <c r="M96" i="7"/>
  <c r="J96" i="7"/>
  <c r="L88" i="7"/>
  <c r="M88" i="7"/>
  <c r="J88" i="7"/>
  <c r="L80" i="7"/>
  <c r="M80" i="7"/>
  <c r="J80" i="7"/>
  <c r="L72" i="7"/>
  <c r="M72" i="7"/>
  <c r="J72" i="7"/>
  <c r="L64" i="7"/>
  <c r="M64" i="7"/>
  <c r="J64" i="7"/>
  <c r="L139" i="7"/>
  <c r="M139" i="7"/>
  <c r="J139" i="7"/>
  <c r="L131" i="7"/>
  <c r="M131" i="7"/>
  <c r="J131" i="7"/>
  <c r="L123" i="7"/>
  <c r="M123" i="7"/>
  <c r="J123" i="7"/>
  <c r="L115" i="7"/>
  <c r="M115" i="7"/>
  <c r="J115" i="7"/>
  <c r="L107" i="7"/>
  <c r="M107" i="7"/>
  <c r="J107" i="7"/>
  <c r="L99" i="7"/>
  <c r="M99" i="7"/>
  <c r="J99" i="7"/>
  <c r="L91" i="7"/>
  <c r="M91" i="7"/>
  <c r="J91" i="7"/>
  <c r="L83" i="7"/>
  <c r="M83" i="7"/>
  <c r="J83" i="7"/>
  <c r="L75" i="7"/>
  <c r="M75" i="7"/>
  <c r="J75" i="7"/>
  <c r="L67" i="7"/>
  <c r="M67" i="7"/>
  <c r="J67" i="7"/>
  <c r="L59" i="7"/>
  <c r="M59" i="7"/>
  <c r="J59" i="7"/>
  <c r="L52" i="7"/>
  <c r="M52" i="7"/>
  <c r="J52" i="7"/>
  <c r="L44" i="7"/>
  <c r="M44" i="7"/>
  <c r="J44" i="7"/>
  <c r="L36" i="7"/>
  <c r="M36" i="7"/>
  <c r="J36" i="7"/>
  <c r="L28" i="7"/>
  <c r="M28" i="7"/>
  <c r="J28" i="7"/>
  <c r="L51" i="7"/>
  <c r="M51" i="7"/>
  <c r="J51" i="7"/>
  <c r="L43" i="7"/>
  <c r="M43" i="7"/>
  <c r="J43" i="7"/>
  <c r="L35" i="7"/>
  <c r="M35" i="7"/>
  <c r="J35" i="7"/>
  <c r="L20" i="7"/>
  <c r="M20" i="7"/>
  <c r="J20" i="7"/>
  <c r="M182" i="7"/>
  <c r="J182" i="7"/>
  <c r="L182" i="7"/>
  <c r="M178" i="7"/>
  <c r="J178" i="7"/>
  <c r="L178" i="7"/>
  <c r="M174" i="7"/>
  <c r="J174" i="7"/>
  <c r="L174" i="7"/>
  <c r="M170" i="7"/>
  <c r="J170" i="7"/>
  <c r="L170" i="7"/>
  <c r="M166" i="7"/>
  <c r="J166" i="7"/>
  <c r="L166" i="7"/>
  <c r="M162" i="7"/>
  <c r="J162" i="7"/>
  <c r="L162" i="7"/>
  <c r="M158" i="7"/>
  <c r="J158" i="7"/>
  <c r="L158" i="7"/>
  <c r="M154" i="7"/>
  <c r="J154" i="7"/>
  <c r="L154" i="7"/>
  <c r="M150" i="7"/>
  <c r="J150" i="7"/>
  <c r="L150" i="7"/>
  <c r="M146" i="7"/>
  <c r="J146" i="7"/>
  <c r="L146" i="7"/>
  <c r="M142" i="7"/>
  <c r="J142" i="7"/>
  <c r="L142" i="7"/>
  <c r="L138" i="7"/>
  <c r="M138" i="7"/>
  <c r="J138" i="7"/>
  <c r="L130" i="7"/>
  <c r="M130" i="7"/>
  <c r="J130" i="7"/>
  <c r="L122" i="7"/>
  <c r="M122" i="7"/>
  <c r="J122" i="7"/>
  <c r="L114" i="7"/>
  <c r="M114" i="7"/>
  <c r="J114" i="7"/>
  <c r="L106" i="7"/>
  <c r="M106" i="7"/>
  <c r="J106" i="7"/>
  <c r="L98" i="7"/>
  <c r="M98" i="7"/>
  <c r="J98" i="7"/>
  <c r="L90" i="7"/>
  <c r="M90" i="7"/>
  <c r="J90" i="7"/>
  <c r="L82" i="7"/>
  <c r="M82" i="7"/>
  <c r="J82" i="7"/>
  <c r="L74" i="7"/>
  <c r="M74" i="7"/>
  <c r="J74" i="7"/>
  <c r="L66" i="7"/>
  <c r="M66" i="7"/>
  <c r="J66" i="7"/>
  <c r="L137" i="7"/>
  <c r="M137" i="7"/>
  <c r="J137" i="7"/>
  <c r="L129" i="7"/>
  <c r="M129" i="7"/>
  <c r="J129" i="7"/>
  <c r="L121" i="7"/>
  <c r="M121" i="7"/>
  <c r="J121" i="7"/>
  <c r="L113" i="7"/>
  <c r="M113" i="7"/>
  <c r="J113" i="7"/>
  <c r="L105" i="7"/>
  <c r="M105" i="7"/>
  <c r="J105" i="7"/>
  <c r="L97" i="7"/>
  <c r="M97" i="7"/>
  <c r="J97" i="7"/>
  <c r="L89" i="7"/>
  <c r="M89" i="7"/>
  <c r="J89" i="7"/>
  <c r="L81" i="7"/>
  <c r="M81" i="7"/>
  <c r="J81" i="7"/>
  <c r="L73" i="7"/>
  <c r="M73" i="7"/>
  <c r="J73" i="7"/>
  <c r="L65" i="7"/>
  <c r="M65" i="7"/>
  <c r="J65" i="7"/>
  <c r="L58" i="7"/>
  <c r="M58" i="7"/>
  <c r="J58" i="7"/>
  <c r="L50" i="7"/>
  <c r="M50" i="7"/>
  <c r="J50" i="7"/>
  <c r="L42" i="7"/>
  <c r="M42" i="7"/>
  <c r="J42" i="7"/>
  <c r="L34" i="7"/>
  <c r="M34" i="7"/>
  <c r="J34" i="7"/>
  <c r="L57" i="7"/>
  <c r="M57" i="7"/>
  <c r="J57" i="7"/>
  <c r="L49" i="7"/>
  <c r="M49" i="7"/>
  <c r="J49" i="7"/>
  <c r="L41" i="7"/>
  <c r="M41" i="7"/>
  <c r="J41" i="7"/>
  <c r="L33" i="7"/>
  <c r="M33" i="7"/>
  <c r="J33" i="7"/>
  <c r="M187" i="7"/>
  <c r="J187" i="7"/>
  <c r="L187" i="7"/>
  <c r="M188" i="7"/>
  <c r="J188" i="7"/>
  <c r="L188" i="7"/>
  <c r="M190" i="7"/>
  <c r="J190" i="7"/>
  <c r="L190" i="7"/>
  <c r="M192" i="7"/>
  <c r="J192" i="7"/>
  <c r="L192" i="7"/>
  <c r="M194" i="7"/>
  <c r="J194" i="7"/>
  <c r="L194" i="7"/>
  <c r="M196" i="7"/>
  <c r="J196" i="7"/>
  <c r="L196" i="7"/>
  <c r="M198" i="7"/>
  <c r="J198" i="7"/>
  <c r="L198" i="7"/>
  <c r="M200" i="7"/>
  <c r="J200" i="7"/>
  <c r="L200" i="7"/>
  <c r="M202" i="7"/>
  <c r="J202" i="7"/>
  <c r="L202" i="7"/>
  <c r="M204" i="7"/>
  <c r="J204" i="7"/>
  <c r="L204" i="7"/>
  <c r="M206" i="7"/>
  <c r="J206" i="7"/>
  <c r="L206" i="7"/>
  <c r="M208" i="7"/>
  <c r="J208" i="7"/>
  <c r="L208" i="7"/>
  <c r="M210" i="7"/>
  <c r="J210" i="7"/>
  <c r="L210" i="7"/>
  <c r="M212" i="7"/>
  <c r="J212" i="7"/>
  <c r="L212" i="7"/>
  <c r="M214" i="7"/>
  <c r="J214" i="7"/>
  <c r="L214" i="7"/>
  <c r="M216" i="7"/>
  <c r="J216" i="7"/>
  <c r="L216" i="7"/>
  <c r="M218" i="7"/>
  <c r="J218" i="7"/>
  <c r="L218" i="7"/>
  <c r="M220" i="7"/>
  <c r="J220" i="7"/>
  <c r="L220" i="7"/>
  <c r="M222" i="7"/>
  <c r="J222" i="7"/>
  <c r="L222" i="7"/>
  <c r="M201" i="6"/>
  <c r="J201" i="6"/>
  <c r="L201" i="6"/>
  <c r="M193" i="6"/>
  <c r="J193" i="6"/>
  <c r="L193" i="6"/>
  <c r="L156" i="6"/>
  <c r="J156" i="6"/>
  <c r="M156" i="6"/>
  <c r="L148" i="6"/>
  <c r="J148" i="6"/>
  <c r="M148" i="6"/>
  <c r="L140" i="6"/>
  <c r="J140" i="6"/>
  <c r="M140" i="6"/>
  <c r="L132" i="6"/>
  <c r="J132" i="6"/>
  <c r="M132" i="6"/>
  <c r="L124" i="6"/>
  <c r="J124" i="6"/>
  <c r="M124" i="6"/>
  <c r="L116" i="6"/>
  <c r="J116" i="6"/>
  <c r="M116" i="6"/>
  <c r="L92" i="6"/>
  <c r="M92" i="6"/>
  <c r="J92" i="6"/>
  <c r="L82" i="6"/>
  <c r="M82" i="6"/>
  <c r="J82" i="6"/>
  <c r="L74" i="6"/>
  <c r="M74" i="6"/>
  <c r="J74" i="6"/>
  <c r="L58" i="6"/>
  <c r="M58" i="6"/>
  <c r="J58" i="6"/>
  <c r="L50" i="6"/>
  <c r="M50" i="6"/>
  <c r="J50" i="6"/>
  <c r="L42" i="6"/>
  <c r="M42" i="6"/>
  <c r="J42" i="6"/>
  <c r="L32" i="6"/>
  <c r="M32" i="6"/>
  <c r="J32" i="6"/>
  <c r="L87" i="6"/>
  <c r="M87" i="6"/>
  <c r="J87" i="6"/>
  <c r="L79" i="6"/>
  <c r="M79" i="6"/>
  <c r="J79" i="6"/>
  <c r="L71" i="6"/>
  <c r="M71" i="6"/>
  <c r="J71" i="6"/>
  <c r="L63" i="6"/>
  <c r="M63" i="6"/>
  <c r="J63" i="6"/>
  <c r="L55" i="6"/>
  <c r="M55" i="6"/>
  <c r="J55" i="6"/>
  <c r="L47" i="6"/>
  <c r="M47" i="6"/>
  <c r="J47" i="6"/>
  <c r="L39" i="6"/>
  <c r="M39" i="6"/>
  <c r="J39" i="6"/>
  <c r="L31" i="6"/>
  <c r="M31" i="6"/>
  <c r="J31" i="6"/>
  <c r="L28" i="6"/>
  <c r="M28" i="6"/>
  <c r="J28" i="6"/>
  <c r="M206" i="6"/>
  <c r="J206" i="6"/>
  <c r="L206" i="6"/>
  <c r="M202" i="6"/>
  <c r="J202" i="6"/>
  <c r="L202" i="6"/>
  <c r="M198" i="6"/>
  <c r="J198" i="6"/>
  <c r="L198" i="6"/>
  <c r="M194" i="6"/>
  <c r="J194" i="6"/>
  <c r="L194" i="6"/>
  <c r="M190" i="6"/>
  <c r="J190" i="6"/>
  <c r="L190" i="6"/>
  <c r="L157" i="6"/>
  <c r="J157" i="6"/>
  <c r="M157" i="6"/>
  <c r="L153" i="6"/>
  <c r="J153" i="6"/>
  <c r="M153" i="6"/>
  <c r="L149" i="6"/>
  <c r="J149" i="6"/>
  <c r="M149" i="6"/>
  <c r="L145" i="6"/>
  <c r="J145" i="6"/>
  <c r="M145" i="6"/>
  <c r="L141" i="6"/>
  <c r="J141" i="6"/>
  <c r="M141" i="6"/>
  <c r="L137" i="6"/>
  <c r="J137" i="6"/>
  <c r="M137" i="6"/>
  <c r="L133" i="6"/>
  <c r="J133" i="6"/>
  <c r="M133" i="6"/>
  <c r="L129" i="6"/>
  <c r="J129" i="6"/>
  <c r="M129" i="6"/>
  <c r="L125" i="6"/>
  <c r="J125" i="6"/>
  <c r="M125" i="6"/>
  <c r="L121" i="6"/>
  <c r="J121" i="6"/>
  <c r="M121" i="6"/>
  <c r="L117" i="6"/>
  <c r="J117" i="6"/>
  <c r="M117" i="6"/>
  <c r="L113" i="6"/>
  <c r="J113" i="6"/>
  <c r="M113" i="6"/>
  <c r="L109" i="6"/>
  <c r="J109" i="6"/>
  <c r="M109" i="6"/>
  <c r="L94" i="6"/>
  <c r="M94" i="6"/>
  <c r="J94" i="6"/>
  <c r="L88" i="6"/>
  <c r="M88" i="6"/>
  <c r="J88" i="6"/>
  <c r="L80" i="6"/>
  <c r="M80" i="6"/>
  <c r="J80" i="6"/>
  <c r="L72" i="6"/>
  <c r="M72" i="6"/>
  <c r="J72" i="6"/>
  <c r="L64" i="6"/>
  <c r="M64" i="6"/>
  <c r="J64" i="6"/>
  <c r="L56" i="6"/>
  <c r="M56" i="6"/>
  <c r="J56" i="6"/>
  <c r="L48" i="6"/>
  <c r="M48" i="6"/>
  <c r="J48" i="6"/>
  <c r="L40" i="6"/>
  <c r="M40" i="6"/>
  <c r="J40" i="6"/>
  <c r="L30" i="6"/>
  <c r="M30" i="6"/>
  <c r="J30" i="6"/>
  <c r="L85" i="6"/>
  <c r="M85" i="6"/>
  <c r="J85" i="6"/>
  <c r="L77" i="6"/>
  <c r="M77" i="6"/>
  <c r="J77" i="6"/>
  <c r="L69" i="6"/>
  <c r="M69" i="6"/>
  <c r="J69" i="6"/>
  <c r="L61" i="6"/>
  <c r="M61" i="6"/>
  <c r="J61" i="6"/>
  <c r="L53" i="6"/>
  <c r="M53" i="6"/>
  <c r="J53" i="6"/>
  <c r="L45" i="6"/>
  <c r="M45" i="6"/>
  <c r="J45" i="6"/>
  <c r="L37" i="6"/>
  <c r="M37" i="6"/>
  <c r="J37" i="6"/>
  <c r="L29" i="6"/>
  <c r="M29" i="6"/>
  <c r="J29" i="6"/>
  <c r="L96" i="6"/>
  <c r="M96" i="6"/>
  <c r="J96" i="6"/>
  <c r="L98" i="6"/>
  <c r="M98" i="6"/>
  <c r="J98" i="6"/>
  <c r="L100" i="6"/>
  <c r="M100" i="6"/>
  <c r="J100" i="6"/>
  <c r="L102" i="6"/>
  <c r="M102" i="6"/>
  <c r="J102" i="6"/>
  <c r="L104" i="6"/>
  <c r="M104" i="6"/>
  <c r="J104" i="6"/>
  <c r="M159" i="6"/>
  <c r="J159" i="6"/>
  <c r="L159" i="6"/>
  <c r="M161" i="6"/>
  <c r="J161" i="6"/>
  <c r="L161" i="6"/>
  <c r="M163" i="6"/>
  <c r="J163" i="6"/>
  <c r="L163" i="6"/>
  <c r="M165" i="6"/>
  <c r="J165" i="6"/>
  <c r="L165" i="6"/>
  <c r="M167" i="6"/>
  <c r="J167" i="6"/>
  <c r="L167" i="6"/>
  <c r="M169" i="6"/>
  <c r="J169" i="6"/>
  <c r="L169" i="6"/>
  <c r="M171" i="6"/>
  <c r="J171" i="6"/>
  <c r="L171" i="6"/>
  <c r="M173" i="6"/>
  <c r="J173" i="6"/>
  <c r="L173" i="6"/>
  <c r="M175" i="6"/>
  <c r="J175" i="6"/>
  <c r="L175" i="6"/>
  <c r="M177" i="6"/>
  <c r="J177" i="6"/>
  <c r="L177" i="6"/>
  <c r="M179" i="6"/>
  <c r="J179" i="6"/>
  <c r="L179" i="6"/>
  <c r="M181" i="6"/>
  <c r="J181" i="6"/>
  <c r="L181" i="6"/>
  <c r="M183" i="6"/>
  <c r="J183" i="6"/>
  <c r="L183" i="6"/>
  <c r="M185" i="6"/>
  <c r="J185" i="6"/>
  <c r="L185" i="6"/>
  <c r="M187" i="6"/>
  <c r="J187" i="6"/>
  <c r="L187" i="6"/>
  <c r="M211" i="6"/>
  <c r="J211" i="6"/>
  <c r="L211" i="6"/>
  <c r="M213" i="6"/>
  <c r="J213" i="6"/>
  <c r="L213" i="6"/>
  <c r="M215" i="6"/>
  <c r="J215" i="6"/>
  <c r="L215" i="6"/>
  <c r="M217" i="6"/>
  <c r="J217" i="6"/>
  <c r="L217" i="6"/>
  <c r="M219" i="6"/>
  <c r="J219" i="6"/>
  <c r="L219" i="6"/>
  <c r="M221" i="6"/>
  <c r="J221" i="6"/>
  <c r="L221" i="6"/>
  <c r="M223" i="6"/>
  <c r="J223" i="6"/>
  <c r="L223" i="6"/>
  <c r="M225" i="6"/>
  <c r="J225" i="6"/>
  <c r="L225" i="6"/>
  <c r="M227" i="6"/>
  <c r="J227" i="6"/>
  <c r="L227" i="6"/>
  <c r="M229" i="6"/>
  <c r="J229" i="6"/>
  <c r="L229" i="6"/>
  <c r="M209" i="6"/>
  <c r="J209" i="6"/>
  <c r="L209" i="6"/>
  <c r="M205" i="6"/>
  <c r="J205" i="6"/>
  <c r="L205" i="6"/>
  <c r="M197" i="6"/>
  <c r="J197" i="6"/>
  <c r="L197" i="6"/>
  <c r="M189" i="6"/>
  <c r="J189" i="6"/>
  <c r="L189" i="6"/>
  <c r="L152" i="6"/>
  <c r="J152" i="6"/>
  <c r="M152" i="6"/>
  <c r="L144" i="6"/>
  <c r="J144" i="6"/>
  <c r="M144" i="6"/>
  <c r="L136" i="6"/>
  <c r="J136" i="6"/>
  <c r="M136" i="6"/>
  <c r="L128" i="6"/>
  <c r="J128" i="6"/>
  <c r="M128" i="6"/>
  <c r="L120" i="6"/>
  <c r="J120" i="6"/>
  <c r="M120" i="6"/>
  <c r="L112" i="6"/>
  <c r="J112" i="6"/>
  <c r="M112" i="6"/>
  <c r="L108" i="6"/>
  <c r="J108" i="6"/>
  <c r="M108" i="6"/>
  <c r="L90" i="6"/>
  <c r="M90" i="6"/>
  <c r="J90" i="6"/>
  <c r="L66" i="6"/>
  <c r="M66" i="6"/>
  <c r="J66" i="6"/>
  <c r="M207" i="6"/>
  <c r="J207" i="6"/>
  <c r="L207" i="6"/>
  <c r="M203" i="6"/>
  <c r="J203" i="6"/>
  <c r="L203" i="6"/>
  <c r="M199" i="6"/>
  <c r="J199" i="6"/>
  <c r="L199" i="6"/>
  <c r="M195" i="6"/>
  <c r="J195" i="6"/>
  <c r="L195" i="6"/>
  <c r="M191" i="6"/>
  <c r="J191" i="6"/>
  <c r="L191" i="6"/>
  <c r="M158" i="6"/>
  <c r="L158" i="6"/>
  <c r="J158" i="6"/>
  <c r="L154" i="6"/>
  <c r="J154" i="6"/>
  <c r="M154" i="6"/>
  <c r="L150" i="6"/>
  <c r="J150" i="6"/>
  <c r="M150" i="6"/>
  <c r="L146" i="6"/>
  <c r="J146" i="6"/>
  <c r="M146" i="6"/>
  <c r="L142" i="6"/>
  <c r="J142" i="6"/>
  <c r="M142" i="6"/>
  <c r="L138" i="6"/>
  <c r="J138" i="6"/>
  <c r="M138" i="6"/>
  <c r="L134" i="6"/>
  <c r="J134" i="6"/>
  <c r="M134" i="6"/>
  <c r="L130" i="6"/>
  <c r="J130" i="6"/>
  <c r="M130" i="6"/>
  <c r="L126" i="6"/>
  <c r="J126" i="6"/>
  <c r="M126" i="6"/>
  <c r="L122" i="6"/>
  <c r="J122" i="6"/>
  <c r="M122" i="6"/>
  <c r="L118" i="6"/>
  <c r="J118" i="6"/>
  <c r="M118" i="6"/>
  <c r="L114" i="6"/>
  <c r="J114" i="6"/>
  <c r="M114" i="6"/>
  <c r="L110" i="6"/>
  <c r="J110" i="6"/>
  <c r="M110" i="6"/>
  <c r="L106" i="6"/>
  <c r="J106" i="6"/>
  <c r="M106" i="6"/>
  <c r="L93" i="6"/>
  <c r="M93" i="6"/>
  <c r="J93" i="6"/>
  <c r="L86" i="6"/>
  <c r="M86" i="6"/>
  <c r="J86" i="6"/>
  <c r="L78" i="6"/>
  <c r="M78" i="6"/>
  <c r="J78" i="6"/>
  <c r="L70" i="6"/>
  <c r="M70" i="6"/>
  <c r="J70" i="6"/>
  <c r="L62" i="6"/>
  <c r="M62" i="6"/>
  <c r="J62" i="6"/>
  <c r="L54" i="6"/>
  <c r="M54" i="6"/>
  <c r="J54" i="6"/>
  <c r="L46" i="6"/>
  <c r="M46" i="6"/>
  <c r="J46" i="6"/>
  <c r="L38" i="6"/>
  <c r="M38" i="6"/>
  <c r="J38" i="6"/>
  <c r="M91" i="6"/>
  <c r="L91" i="6"/>
  <c r="J91" i="6"/>
  <c r="L83" i="6"/>
  <c r="M83" i="6"/>
  <c r="J83" i="6"/>
  <c r="L75" i="6"/>
  <c r="M75" i="6"/>
  <c r="J75" i="6"/>
  <c r="L67" i="6"/>
  <c r="M67" i="6"/>
  <c r="J67" i="6"/>
  <c r="L59" i="6"/>
  <c r="M59" i="6"/>
  <c r="J59" i="6"/>
  <c r="L51" i="6"/>
  <c r="M51" i="6"/>
  <c r="J51" i="6"/>
  <c r="L43" i="6"/>
  <c r="M43" i="6"/>
  <c r="J43" i="6"/>
  <c r="L35" i="6"/>
  <c r="M35" i="6"/>
  <c r="J35" i="6"/>
  <c r="L20" i="6"/>
  <c r="M20" i="6"/>
  <c r="J20" i="6"/>
  <c r="M208" i="6"/>
  <c r="J208" i="6"/>
  <c r="L208" i="6"/>
  <c r="M204" i="6"/>
  <c r="J204" i="6"/>
  <c r="L204" i="6"/>
  <c r="M200" i="6"/>
  <c r="J200" i="6"/>
  <c r="L200" i="6"/>
  <c r="M196" i="6"/>
  <c r="J196" i="6"/>
  <c r="L196" i="6"/>
  <c r="M192" i="6"/>
  <c r="J192" i="6"/>
  <c r="L192" i="6"/>
  <c r="M188" i="6"/>
  <c r="J188" i="6"/>
  <c r="L188" i="6"/>
  <c r="L155" i="6"/>
  <c r="J155" i="6"/>
  <c r="M155" i="6"/>
  <c r="L151" i="6"/>
  <c r="J151" i="6"/>
  <c r="M151" i="6"/>
  <c r="L147" i="6"/>
  <c r="J147" i="6"/>
  <c r="M147" i="6"/>
  <c r="L143" i="6"/>
  <c r="J143" i="6"/>
  <c r="M143" i="6"/>
  <c r="L139" i="6"/>
  <c r="J139" i="6"/>
  <c r="M139" i="6"/>
  <c r="L135" i="6"/>
  <c r="J135" i="6"/>
  <c r="M135" i="6"/>
  <c r="L131" i="6"/>
  <c r="J131" i="6"/>
  <c r="M131" i="6"/>
  <c r="L127" i="6"/>
  <c r="J127" i="6"/>
  <c r="M127" i="6"/>
  <c r="L123" i="6"/>
  <c r="J123" i="6"/>
  <c r="M123" i="6"/>
  <c r="L119" i="6"/>
  <c r="J119" i="6"/>
  <c r="M119" i="6"/>
  <c r="L115" i="6"/>
  <c r="J115" i="6"/>
  <c r="M115" i="6"/>
  <c r="L111" i="6"/>
  <c r="J111" i="6"/>
  <c r="M111" i="6"/>
  <c r="L107" i="6"/>
  <c r="J107" i="6"/>
  <c r="M107" i="6"/>
  <c r="L95" i="6"/>
  <c r="M95" i="6"/>
  <c r="J95" i="6"/>
  <c r="L84" i="6"/>
  <c r="M84" i="6"/>
  <c r="J84" i="6"/>
  <c r="L76" i="6"/>
  <c r="M76" i="6"/>
  <c r="J76" i="6"/>
  <c r="L68" i="6"/>
  <c r="M68" i="6"/>
  <c r="J68" i="6"/>
  <c r="L60" i="6"/>
  <c r="M60" i="6"/>
  <c r="J60" i="6"/>
  <c r="L52" i="6"/>
  <c r="M52" i="6"/>
  <c r="J52" i="6"/>
  <c r="L44" i="6"/>
  <c r="M44" i="6"/>
  <c r="J44" i="6"/>
  <c r="L36" i="6"/>
  <c r="M36" i="6"/>
  <c r="J36" i="6"/>
  <c r="L89" i="6"/>
  <c r="M89" i="6"/>
  <c r="J89" i="6"/>
  <c r="L81" i="6"/>
  <c r="M81" i="6"/>
  <c r="J81" i="6"/>
  <c r="L73" i="6"/>
  <c r="M73" i="6"/>
  <c r="J73" i="6"/>
  <c r="L65" i="6"/>
  <c r="M65" i="6"/>
  <c r="J65" i="6"/>
  <c r="L57" i="6"/>
  <c r="M57" i="6"/>
  <c r="J57" i="6"/>
  <c r="L49" i="6"/>
  <c r="M49" i="6"/>
  <c r="J49" i="6"/>
  <c r="L41" i="6"/>
  <c r="M41" i="6"/>
  <c r="J41" i="6"/>
  <c r="L33" i="6"/>
  <c r="M33" i="6"/>
  <c r="J33" i="6"/>
  <c r="L34" i="6"/>
  <c r="M34" i="6"/>
  <c r="J34" i="6"/>
  <c r="L97" i="6"/>
  <c r="M97" i="6"/>
  <c r="J97" i="6"/>
  <c r="L99" i="6"/>
  <c r="M99" i="6"/>
  <c r="J99" i="6"/>
  <c r="L101" i="6"/>
  <c r="M101" i="6"/>
  <c r="J101" i="6"/>
  <c r="L103" i="6"/>
  <c r="M103" i="6"/>
  <c r="J103" i="6"/>
  <c r="L105" i="6"/>
  <c r="M105" i="6"/>
  <c r="J105" i="6"/>
  <c r="M160" i="6"/>
  <c r="J160" i="6"/>
  <c r="L160" i="6"/>
  <c r="M162" i="6"/>
  <c r="J162" i="6"/>
  <c r="L162" i="6"/>
  <c r="M164" i="6"/>
  <c r="J164" i="6"/>
  <c r="L164" i="6"/>
  <c r="M166" i="6"/>
  <c r="J166" i="6"/>
  <c r="L166" i="6"/>
  <c r="M168" i="6"/>
  <c r="J168" i="6"/>
  <c r="L168" i="6"/>
  <c r="M170" i="6"/>
  <c r="J170" i="6"/>
  <c r="L170" i="6"/>
  <c r="M172" i="6"/>
  <c r="J172" i="6"/>
  <c r="L172" i="6"/>
  <c r="M174" i="6"/>
  <c r="J174" i="6"/>
  <c r="L174" i="6"/>
  <c r="M176" i="6"/>
  <c r="J176" i="6"/>
  <c r="L176" i="6"/>
  <c r="M178" i="6"/>
  <c r="J178" i="6"/>
  <c r="L178" i="6"/>
  <c r="M180" i="6"/>
  <c r="J180" i="6"/>
  <c r="L180" i="6"/>
  <c r="M182" i="6"/>
  <c r="J182" i="6"/>
  <c r="L182" i="6"/>
  <c r="M184" i="6"/>
  <c r="J184" i="6"/>
  <c r="L184" i="6"/>
  <c r="M186" i="6"/>
  <c r="J186" i="6"/>
  <c r="L186" i="6"/>
  <c r="M210" i="6"/>
  <c r="J210" i="6"/>
  <c r="L210" i="6"/>
  <c r="M212" i="6"/>
  <c r="J212" i="6"/>
  <c r="L212" i="6"/>
  <c r="M214" i="6"/>
  <c r="J214" i="6"/>
  <c r="L214" i="6"/>
  <c r="M216" i="6"/>
  <c r="J216" i="6"/>
  <c r="L216" i="6"/>
  <c r="M218" i="6"/>
  <c r="J218" i="6"/>
  <c r="L218" i="6"/>
  <c r="M220" i="6"/>
  <c r="J220" i="6"/>
  <c r="L220" i="6"/>
  <c r="M222" i="6"/>
  <c r="J222" i="6"/>
  <c r="L222" i="6"/>
  <c r="M224" i="6"/>
  <c r="J224" i="6"/>
  <c r="L224" i="6"/>
  <c r="M226" i="6"/>
  <c r="J226" i="6"/>
  <c r="L226" i="6"/>
  <c r="M228" i="6"/>
  <c r="J228" i="6"/>
  <c r="L228" i="6"/>
  <c r="I127" i="4"/>
  <c r="I125" i="4"/>
  <c r="I123" i="4"/>
  <c r="I121" i="4"/>
  <c r="I119" i="4"/>
  <c r="I117" i="4"/>
  <c r="I115" i="4"/>
  <c r="I113" i="4"/>
  <c r="I111" i="4"/>
  <c r="I128" i="4"/>
  <c r="I126" i="4"/>
  <c r="I124" i="4"/>
  <c r="I122" i="4"/>
  <c r="I120" i="4"/>
  <c r="I118" i="4"/>
  <c r="I116" i="4"/>
  <c r="I114" i="4"/>
  <c r="I112" i="4"/>
  <c r="N15" i="4"/>
  <c r="I43" i="4"/>
  <c r="I42" i="4"/>
  <c r="I41" i="4"/>
  <c r="I40" i="4"/>
  <c r="I39" i="4"/>
  <c r="I38" i="4"/>
  <c r="I37" i="4"/>
  <c r="I36" i="4"/>
  <c r="I35" i="4"/>
  <c r="I33" i="4"/>
  <c r="I31" i="4"/>
  <c r="I30" i="4"/>
  <c r="I29" i="4"/>
  <c r="I28" i="4"/>
  <c r="I27" i="4"/>
  <c r="I26" i="4"/>
  <c r="I25" i="4"/>
  <c r="I23" i="4"/>
  <c r="I22" i="4"/>
  <c r="I34" i="4"/>
  <c r="I32" i="4"/>
  <c r="I24" i="4"/>
  <c r="I21" i="4"/>
  <c r="I20" i="4"/>
  <c r="J16" i="4"/>
  <c r="I130" i="4"/>
  <c r="I132" i="4"/>
  <c r="I134" i="4"/>
  <c r="I136" i="4"/>
  <c r="I138" i="4"/>
  <c r="I140" i="4"/>
  <c r="I142" i="4"/>
  <c r="I144" i="4"/>
  <c r="I146" i="4"/>
  <c r="I148" i="4"/>
  <c r="I150" i="4"/>
  <c r="I152" i="4"/>
  <c r="I154" i="4"/>
  <c r="I156" i="4"/>
  <c r="I158" i="4"/>
  <c r="I160" i="4"/>
  <c r="I162" i="4"/>
  <c r="I164" i="4"/>
  <c r="I166" i="4"/>
  <c r="I168" i="4"/>
  <c r="I170" i="4"/>
  <c r="I172" i="4"/>
  <c r="I174" i="4"/>
  <c r="I176" i="4"/>
  <c r="I178" i="4"/>
  <c r="I46" i="4"/>
  <c r="I48" i="4"/>
  <c r="I50" i="4"/>
  <c r="I52" i="4"/>
  <c r="I54" i="4"/>
  <c r="I56" i="4"/>
  <c r="I58" i="4"/>
  <c r="I60" i="4"/>
  <c r="I62" i="4"/>
  <c r="I64" i="4"/>
  <c r="I66" i="4"/>
  <c r="I68" i="4"/>
  <c r="I70" i="4"/>
  <c r="I72" i="4"/>
  <c r="I74" i="4"/>
  <c r="I76" i="4"/>
  <c r="I78" i="4"/>
  <c r="I80" i="4"/>
  <c r="I82" i="4"/>
  <c r="I84" i="4"/>
  <c r="I86" i="4"/>
  <c r="I88" i="4"/>
  <c r="I90" i="4"/>
  <c r="I92" i="4"/>
  <c r="I94" i="4"/>
  <c r="I96" i="4"/>
  <c r="I98" i="4"/>
  <c r="I100" i="4"/>
  <c r="I102" i="4"/>
  <c r="I104" i="4"/>
  <c r="I106" i="4"/>
  <c r="I108" i="4"/>
  <c r="I110" i="4"/>
  <c r="I44" i="4"/>
  <c r="I181" i="4"/>
  <c r="I183" i="4"/>
  <c r="I185" i="4"/>
  <c r="I187" i="4"/>
  <c r="I189" i="4"/>
  <c r="I191" i="4"/>
  <c r="I193" i="4"/>
  <c r="I195" i="4"/>
  <c r="I197" i="4"/>
  <c r="I199" i="4"/>
  <c r="I201" i="4"/>
  <c r="I203" i="4"/>
  <c r="I205" i="4"/>
  <c r="I207" i="4"/>
  <c r="I209" i="4"/>
  <c r="I211" i="4"/>
  <c r="I213" i="4"/>
  <c r="I215" i="4"/>
  <c r="I217" i="4"/>
  <c r="I219" i="4"/>
  <c r="I221" i="4"/>
  <c r="I45" i="4"/>
  <c r="I47" i="4"/>
  <c r="I49" i="4"/>
  <c r="I51" i="4"/>
  <c r="I53" i="4"/>
  <c r="I55" i="4"/>
  <c r="I57" i="4"/>
  <c r="I59" i="4"/>
  <c r="I61" i="4"/>
  <c r="I63" i="4"/>
  <c r="I65" i="4"/>
  <c r="I67" i="4"/>
  <c r="I69" i="4"/>
  <c r="I71" i="4"/>
  <c r="I73" i="4"/>
  <c r="I75" i="4"/>
  <c r="I77" i="4"/>
  <c r="I79" i="4"/>
  <c r="I81" i="4"/>
  <c r="I83" i="4"/>
  <c r="I85" i="4"/>
  <c r="I87" i="4"/>
  <c r="I89" i="4"/>
  <c r="I91" i="4"/>
  <c r="I93" i="4"/>
  <c r="I95" i="4"/>
  <c r="I97" i="4"/>
  <c r="I99" i="4"/>
  <c r="I101" i="4"/>
  <c r="I103" i="4"/>
  <c r="I105" i="4"/>
  <c r="I107" i="4"/>
  <c r="I109" i="4"/>
  <c r="I129" i="4"/>
  <c r="I131" i="4"/>
  <c r="I133" i="4"/>
  <c r="I135" i="4"/>
  <c r="I137" i="4"/>
  <c r="I139" i="4"/>
  <c r="I141" i="4"/>
  <c r="I143" i="4"/>
  <c r="I145" i="4"/>
  <c r="I147" i="4"/>
  <c r="I149" i="4"/>
  <c r="I151" i="4"/>
  <c r="I153" i="4"/>
  <c r="I155" i="4"/>
  <c r="I157" i="4"/>
  <c r="I159" i="4"/>
  <c r="I161" i="4"/>
  <c r="I163" i="4"/>
  <c r="I165" i="4"/>
  <c r="I167" i="4"/>
  <c r="I169" i="4"/>
  <c r="I171" i="4"/>
  <c r="I173" i="4"/>
  <c r="I175" i="4"/>
  <c r="I177" i="4"/>
  <c r="I179" i="4"/>
  <c r="I180" i="4"/>
  <c r="I182" i="4"/>
  <c r="I184" i="4"/>
  <c r="I186" i="4"/>
  <c r="I188" i="4"/>
  <c r="I190" i="4"/>
  <c r="I192" i="4"/>
  <c r="I194" i="4"/>
  <c r="I196" i="4"/>
  <c r="I198" i="4"/>
  <c r="I200" i="4"/>
  <c r="I202" i="4"/>
  <c r="I204" i="4"/>
  <c r="I206" i="4"/>
  <c r="I208" i="4"/>
  <c r="I210" i="4"/>
  <c r="I212" i="4"/>
  <c r="I214" i="4"/>
  <c r="I216" i="4"/>
  <c r="I218" i="4"/>
  <c r="I220" i="4"/>
  <c r="I222" i="4"/>
  <c r="S20" i="8" l="1"/>
  <c r="O20" i="8"/>
  <c r="N20" i="8"/>
  <c r="R20" i="8"/>
  <c r="S180" i="8"/>
  <c r="O180" i="8"/>
  <c r="N180" i="8"/>
  <c r="R180" i="8"/>
  <c r="S184" i="8"/>
  <c r="O184" i="8"/>
  <c r="N184" i="8"/>
  <c r="R184" i="8"/>
  <c r="S188" i="8"/>
  <c r="O188" i="8"/>
  <c r="N188" i="8"/>
  <c r="R188" i="8"/>
  <c r="S192" i="8"/>
  <c r="O192" i="8"/>
  <c r="N192" i="8"/>
  <c r="R192" i="8"/>
  <c r="S196" i="8"/>
  <c r="O196" i="8"/>
  <c r="N196" i="8"/>
  <c r="R196" i="8"/>
  <c r="S200" i="8"/>
  <c r="O200" i="8"/>
  <c r="N200" i="8"/>
  <c r="R200" i="8"/>
  <c r="S204" i="8"/>
  <c r="O204" i="8"/>
  <c r="N204" i="8"/>
  <c r="R204" i="8"/>
  <c r="S208" i="8"/>
  <c r="O208" i="8"/>
  <c r="N208" i="8"/>
  <c r="R208" i="8"/>
  <c r="S212" i="8"/>
  <c r="O212" i="8"/>
  <c r="N212" i="8"/>
  <c r="R212" i="8"/>
  <c r="S216" i="8"/>
  <c r="O216" i="8"/>
  <c r="N216" i="8"/>
  <c r="R216" i="8"/>
  <c r="S179" i="8"/>
  <c r="O179" i="8"/>
  <c r="N179" i="8"/>
  <c r="R179" i="8"/>
  <c r="S183" i="8"/>
  <c r="O183" i="8"/>
  <c r="N183" i="8"/>
  <c r="R183" i="8"/>
  <c r="S187" i="8"/>
  <c r="O187" i="8"/>
  <c r="N187" i="8"/>
  <c r="R187" i="8"/>
  <c r="S191" i="8"/>
  <c r="O191" i="8"/>
  <c r="N191" i="8"/>
  <c r="R191" i="8"/>
  <c r="S195" i="8"/>
  <c r="O195" i="8"/>
  <c r="N195" i="8"/>
  <c r="R195" i="8"/>
  <c r="S199" i="8"/>
  <c r="O199" i="8"/>
  <c r="N199" i="8"/>
  <c r="R199" i="8"/>
  <c r="S203" i="8"/>
  <c r="O203" i="8"/>
  <c r="N203" i="8"/>
  <c r="R203" i="8"/>
  <c r="S207" i="8"/>
  <c r="O207" i="8"/>
  <c r="N207" i="8"/>
  <c r="R207" i="8"/>
  <c r="S211" i="8"/>
  <c r="O211" i="8"/>
  <c r="N211" i="8"/>
  <c r="R211" i="8"/>
  <c r="S215" i="8"/>
  <c r="O215" i="8"/>
  <c r="N215" i="8"/>
  <c r="R215" i="8"/>
  <c r="S219" i="8"/>
  <c r="O219" i="8"/>
  <c r="N219" i="8"/>
  <c r="R219" i="8"/>
  <c r="S182" i="8"/>
  <c r="O182" i="8"/>
  <c r="N182" i="8"/>
  <c r="R182" i="8"/>
  <c r="S186" i="8"/>
  <c r="O186" i="8"/>
  <c r="N186" i="8"/>
  <c r="R186" i="8"/>
  <c r="S190" i="8"/>
  <c r="O190" i="8"/>
  <c r="N190" i="8"/>
  <c r="R190" i="8"/>
  <c r="S194" i="8"/>
  <c r="O194" i="8"/>
  <c r="N194" i="8"/>
  <c r="R194" i="8"/>
  <c r="S198" i="8"/>
  <c r="O198" i="8"/>
  <c r="N198" i="8"/>
  <c r="R198" i="8"/>
  <c r="S202" i="8"/>
  <c r="O202" i="8"/>
  <c r="N202" i="8"/>
  <c r="R202" i="8"/>
  <c r="S206" i="8"/>
  <c r="O206" i="8"/>
  <c r="N206" i="8"/>
  <c r="R206" i="8"/>
  <c r="S210" i="8"/>
  <c r="O210" i="8"/>
  <c r="N210" i="8"/>
  <c r="R210" i="8"/>
  <c r="S214" i="8"/>
  <c r="O214" i="8"/>
  <c r="N214" i="8"/>
  <c r="R214" i="8"/>
  <c r="S218" i="8"/>
  <c r="O218" i="8"/>
  <c r="N218" i="8"/>
  <c r="R218" i="8"/>
  <c r="S181" i="8"/>
  <c r="O181" i="8"/>
  <c r="N181" i="8"/>
  <c r="R181" i="8"/>
  <c r="S185" i="8"/>
  <c r="O185" i="8"/>
  <c r="N185" i="8"/>
  <c r="R185" i="8"/>
  <c r="S189" i="8"/>
  <c r="O189" i="8"/>
  <c r="N189" i="8"/>
  <c r="R189" i="8"/>
  <c r="S193" i="8"/>
  <c r="O193" i="8"/>
  <c r="N193" i="8"/>
  <c r="R193" i="8"/>
  <c r="S197" i="8"/>
  <c r="O197" i="8"/>
  <c r="N197" i="8"/>
  <c r="R197" i="8"/>
  <c r="S201" i="8"/>
  <c r="O201" i="8"/>
  <c r="N201" i="8"/>
  <c r="R201" i="8"/>
  <c r="S205" i="8"/>
  <c r="O205" i="8"/>
  <c r="N205" i="8"/>
  <c r="R205" i="8"/>
  <c r="S209" i="8"/>
  <c r="O209" i="8"/>
  <c r="N209" i="8"/>
  <c r="R209" i="8"/>
  <c r="S213" i="8"/>
  <c r="O213" i="8"/>
  <c r="N213" i="8"/>
  <c r="R213" i="8"/>
  <c r="S217" i="8"/>
  <c r="O217" i="8"/>
  <c r="N217" i="8"/>
  <c r="R217" i="8"/>
  <c r="N23" i="20"/>
  <c r="R23" i="20"/>
  <c r="S31" i="20"/>
  <c r="O31" i="20"/>
  <c r="N39" i="20"/>
  <c r="R39" i="20"/>
  <c r="S47" i="20"/>
  <c r="O47" i="20"/>
  <c r="N55" i="20"/>
  <c r="R55" i="20"/>
  <c r="S63" i="20"/>
  <c r="O63" i="20"/>
  <c r="N26" i="20"/>
  <c r="R26" i="20"/>
  <c r="S34" i="20"/>
  <c r="O34" i="20"/>
  <c r="N42" i="20"/>
  <c r="R42" i="20"/>
  <c r="S50" i="20"/>
  <c r="O50" i="20"/>
  <c r="N58" i="20"/>
  <c r="R58" i="20"/>
  <c r="S65" i="20"/>
  <c r="O65" i="20"/>
  <c r="N73" i="20"/>
  <c r="R73" i="20"/>
  <c r="S81" i="20"/>
  <c r="O81" i="20"/>
  <c r="N89" i="20"/>
  <c r="R89" i="20"/>
  <c r="S97" i="20"/>
  <c r="O97" i="20"/>
  <c r="N105" i="20"/>
  <c r="R105" i="20"/>
  <c r="S113" i="20"/>
  <c r="O113" i="20"/>
  <c r="N121" i="20"/>
  <c r="R121" i="20"/>
  <c r="S129" i="20"/>
  <c r="O129" i="20"/>
  <c r="N137" i="20"/>
  <c r="R137" i="20"/>
  <c r="S66" i="20"/>
  <c r="O66" i="20"/>
  <c r="N74" i="20"/>
  <c r="R74" i="20"/>
  <c r="S82" i="20"/>
  <c r="O82" i="20"/>
  <c r="N90" i="20"/>
  <c r="R90" i="20"/>
  <c r="S98" i="20"/>
  <c r="O98" i="20"/>
  <c r="N106" i="20"/>
  <c r="R106" i="20"/>
  <c r="S114" i="20"/>
  <c r="O114" i="20"/>
  <c r="N122" i="20"/>
  <c r="R122" i="20"/>
  <c r="S130" i="20"/>
  <c r="O130" i="20"/>
  <c r="N138" i="20"/>
  <c r="R138" i="20"/>
  <c r="N25" i="20"/>
  <c r="R25" i="20"/>
  <c r="S33" i="20"/>
  <c r="O33" i="20"/>
  <c r="N41" i="20"/>
  <c r="R41" i="20"/>
  <c r="S49" i="20"/>
  <c r="O49" i="20"/>
  <c r="N57" i="20"/>
  <c r="R57" i="20"/>
  <c r="S20" i="20"/>
  <c r="O20" i="20"/>
  <c r="N28" i="20"/>
  <c r="R28" i="20"/>
  <c r="S36" i="20"/>
  <c r="O36" i="20"/>
  <c r="N44" i="20"/>
  <c r="R44" i="20"/>
  <c r="S52" i="20"/>
  <c r="O52" i="20"/>
  <c r="N60" i="20"/>
  <c r="R60" i="20"/>
  <c r="S67" i="20"/>
  <c r="O67" i="20"/>
  <c r="N75" i="20"/>
  <c r="R75" i="20"/>
  <c r="S83" i="20"/>
  <c r="O83" i="20"/>
  <c r="N91" i="20"/>
  <c r="R91" i="20"/>
  <c r="S99" i="20"/>
  <c r="O99" i="20"/>
  <c r="N107" i="20"/>
  <c r="R107" i="20"/>
  <c r="S115" i="20"/>
  <c r="O115" i="20"/>
  <c r="N123" i="20"/>
  <c r="R123" i="20"/>
  <c r="S131" i="20"/>
  <c r="O131" i="20"/>
  <c r="N139" i="20"/>
  <c r="R139" i="20"/>
  <c r="S68" i="20"/>
  <c r="O68" i="20"/>
  <c r="N76" i="20"/>
  <c r="R76" i="20"/>
  <c r="S84" i="20"/>
  <c r="O84" i="20"/>
  <c r="N92" i="20"/>
  <c r="R92" i="20"/>
  <c r="S100" i="20"/>
  <c r="O100" i="20"/>
  <c r="N108" i="20"/>
  <c r="R108" i="20"/>
  <c r="S116" i="20"/>
  <c r="O116" i="20"/>
  <c r="N124" i="20"/>
  <c r="R124" i="20"/>
  <c r="S132" i="20"/>
  <c r="O132" i="20"/>
  <c r="N27" i="20"/>
  <c r="R27" i="20"/>
  <c r="S35" i="20"/>
  <c r="O35" i="20"/>
  <c r="N43" i="20"/>
  <c r="R43" i="20"/>
  <c r="S51" i="20"/>
  <c r="O51" i="20"/>
  <c r="N59" i="20"/>
  <c r="R59" i="20"/>
  <c r="S22" i="20"/>
  <c r="O22" i="20"/>
  <c r="N30" i="20"/>
  <c r="R30" i="20"/>
  <c r="S38" i="20"/>
  <c r="O38" i="20"/>
  <c r="N46" i="20"/>
  <c r="R46" i="20"/>
  <c r="S54" i="20"/>
  <c r="O54" i="20"/>
  <c r="N62" i="20"/>
  <c r="R62" i="20"/>
  <c r="S69" i="20"/>
  <c r="O69" i="20"/>
  <c r="N77" i="20"/>
  <c r="R77" i="20"/>
  <c r="S85" i="20"/>
  <c r="O85" i="20"/>
  <c r="N93" i="20"/>
  <c r="R93" i="20"/>
  <c r="S101" i="20"/>
  <c r="O101" i="20"/>
  <c r="N109" i="20"/>
  <c r="R109" i="20"/>
  <c r="S117" i="20"/>
  <c r="O117" i="20"/>
  <c r="N125" i="20"/>
  <c r="R125" i="20"/>
  <c r="S133" i="20"/>
  <c r="O133" i="20"/>
  <c r="S70" i="20"/>
  <c r="O70" i="20"/>
  <c r="N78" i="20"/>
  <c r="R78" i="20"/>
  <c r="S86" i="20"/>
  <c r="O86" i="20"/>
  <c r="N94" i="20"/>
  <c r="R94" i="20"/>
  <c r="S102" i="20"/>
  <c r="O102" i="20"/>
  <c r="N110" i="20"/>
  <c r="R110" i="20"/>
  <c r="S118" i="20"/>
  <c r="O118" i="20"/>
  <c r="N126" i="20"/>
  <c r="R126" i="20"/>
  <c r="S134" i="20"/>
  <c r="O134" i="20"/>
  <c r="S21" i="20"/>
  <c r="O21" i="20"/>
  <c r="N29" i="20"/>
  <c r="R29" i="20"/>
  <c r="S37" i="20"/>
  <c r="O37" i="20"/>
  <c r="N45" i="20"/>
  <c r="R45" i="20"/>
  <c r="S53" i="20"/>
  <c r="O53" i="20"/>
  <c r="N61" i="20"/>
  <c r="R61" i="20"/>
  <c r="S24" i="20"/>
  <c r="O24" i="20"/>
  <c r="N32" i="20"/>
  <c r="R32" i="20"/>
  <c r="S40" i="20"/>
  <c r="O40" i="20"/>
  <c r="N48" i="20"/>
  <c r="R48" i="20"/>
  <c r="S56" i="20"/>
  <c r="O56" i="20"/>
  <c r="N64" i="20"/>
  <c r="R64" i="20"/>
  <c r="S71" i="20"/>
  <c r="O71" i="20"/>
  <c r="N79" i="20"/>
  <c r="R79" i="20"/>
  <c r="S87" i="20"/>
  <c r="O87" i="20"/>
  <c r="N95" i="20"/>
  <c r="R95" i="20"/>
  <c r="S103" i="20"/>
  <c r="O103" i="20"/>
  <c r="N111" i="20"/>
  <c r="R111" i="20"/>
  <c r="S119" i="20"/>
  <c r="O119" i="20"/>
  <c r="N127" i="20"/>
  <c r="R127" i="20"/>
  <c r="S135" i="20"/>
  <c r="O135" i="20"/>
  <c r="S72" i="20"/>
  <c r="O72" i="20"/>
  <c r="N80" i="20"/>
  <c r="R80" i="20"/>
  <c r="S88" i="20"/>
  <c r="O88" i="20"/>
  <c r="N96" i="20"/>
  <c r="R96" i="20"/>
  <c r="S104" i="20"/>
  <c r="O104" i="20"/>
  <c r="N112" i="20"/>
  <c r="R112" i="20"/>
  <c r="S120" i="20"/>
  <c r="O120" i="20"/>
  <c r="N128" i="20"/>
  <c r="R128" i="20"/>
  <c r="S136" i="20"/>
  <c r="O136" i="20"/>
  <c r="S23" i="20"/>
  <c r="O23" i="20"/>
  <c r="N31" i="20"/>
  <c r="P31" i="20" s="1"/>
  <c r="R31" i="20"/>
  <c r="S39" i="20"/>
  <c r="O39" i="20"/>
  <c r="N47" i="20"/>
  <c r="P47" i="20" s="1"/>
  <c r="R47" i="20"/>
  <c r="S55" i="20"/>
  <c r="O55" i="20"/>
  <c r="N63" i="20"/>
  <c r="P63" i="20" s="1"/>
  <c r="R63" i="20"/>
  <c r="S26" i="20"/>
  <c r="O26" i="20"/>
  <c r="N34" i="20"/>
  <c r="P34" i="20" s="1"/>
  <c r="R34" i="20"/>
  <c r="S42" i="20"/>
  <c r="O42" i="20"/>
  <c r="N50" i="20"/>
  <c r="P50" i="20" s="1"/>
  <c r="R50" i="20"/>
  <c r="S58" i="20"/>
  <c r="O58" i="20"/>
  <c r="N65" i="20"/>
  <c r="P65" i="20" s="1"/>
  <c r="R65" i="20"/>
  <c r="S73" i="20"/>
  <c r="O73" i="20"/>
  <c r="N81" i="20"/>
  <c r="P81" i="20" s="1"/>
  <c r="R81" i="20"/>
  <c r="S89" i="20"/>
  <c r="O89" i="20"/>
  <c r="N97" i="20"/>
  <c r="P97" i="20" s="1"/>
  <c r="R97" i="20"/>
  <c r="S105" i="20"/>
  <c r="O105" i="20"/>
  <c r="N113" i="20"/>
  <c r="P113" i="20" s="1"/>
  <c r="R113" i="20"/>
  <c r="S121" i="20"/>
  <c r="O121" i="20"/>
  <c r="N129" i="20"/>
  <c r="P129" i="20" s="1"/>
  <c r="R129" i="20"/>
  <c r="S137" i="20"/>
  <c r="O137" i="20"/>
  <c r="N66" i="20"/>
  <c r="P66" i="20" s="1"/>
  <c r="R66" i="20"/>
  <c r="S74" i="20"/>
  <c r="O74" i="20"/>
  <c r="N82" i="20"/>
  <c r="P82" i="20" s="1"/>
  <c r="R82" i="20"/>
  <c r="S90" i="20"/>
  <c r="O90" i="20"/>
  <c r="N98" i="20"/>
  <c r="P98" i="20" s="1"/>
  <c r="R98" i="20"/>
  <c r="S106" i="20"/>
  <c r="O106" i="20"/>
  <c r="N114" i="20"/>
  <c r="P114" i="20" s="1"/>
  <c r="R114" i="20"/>
  <c r="S122" i="20"/>
  <c r="O122" i="20"/>
  <c r="N130" i="20"/>
  <c r="P130" i="20" s="1"/>
  <c r="R130" i="20"/>
  <c r="S138" i="20"/>
  <c r="O138" i="20"/>
  <c r="S25" i="20"/>
  <c r="O25" i="20"/>
  <c r="N33" i="20"/>
  <c r="P33" i="20" s="1"/>
  <c r="R33" i="20"/>
  <c r="S41" i="20"/>
  <c r="O41" i="20"/>
  <c r="N49" i="20"/>
  <c r="P49" i="20" s="1"/>
  <c r="R49" i="20"/>
  <c r="S57" i="20"/>
  <c r="O57" i="20"/>
  <c r="N20" i="20"/>
  <c r="P20" i="20" s="1"/>
  <c r="R20" i="20"/>
  <c r="S28" i="20"/>
  <c r="O28" i="20"/>
  <c r="N36" i="20"/>
  <c r="P36" i="20" s="1"/>
  <c r="R36" i="20"/>
  <c r="S44" i="20"/>
  <c r="O44" i="20"/>
  <c r="N52" i="20"/>
  <c r="P52" i="20" s="1"/>
  <c r="R52" i="20"/>
  <c r="S60" i="20"/>
  <c r="O60" i="20"/>
  <c r="N67" i="20"/>
  <c r="P67" i="20" s="1"/>
  <c r="R67" i="20"/>
  <c r="S75" i="20"/>
  <c r="O75" i="20"/>
  <c r="N83" i="20"/>
  <c r="P83" i="20" s="1"/>
  <c r="R83" i="20"/>
  <c r="S91" i="20"/>
  <c r="O91" i="20"/>
  <c r="N99" i="20"/>
  <c r="P99" i="20" s="1"/>
  <c r="R99" i="20"/>
  <c r="S107" i="20"/>
  <c r="O107" i="20"/>
  <c r="N115" i="20"/>
  <c r="P115" i="20" s="1"/>
  <c r="R115" i="20"/>
  <c r="S123" i="20"/>
  <c r="O123" i="20"/>
  <c r="N131" i="20"/>
  <c r="P131" i="20" s="1"/>
  <c r="R131" i="20"/>
  <c r="S139" i="20"/>
  <c r="O139" i="20"/>
  <c r="N68" i="20"/>
  <c r="P68" i="20" s="1"/>
  <c r="R68" i="20"/>
  <c r="S76" i="20"/>
  <c r="O76" i="20"/>
  <c r="N84" i="20"/>
  <c r="P84" i="20" s="1"/>
  <c r="R84" i="20"/>
  <c r="S92" i="20"/>
  <c r="O92" i="20"/>
  <c r="N100" i="20"/>
  <c r="P100" i="20" s="1"/>
  <c r="R100" i="20"/>
  <c r="S108" i="20"/>
  <c r="O108" i="20"/>
  <c r="N116" i="20"/>
  <c r="P116" i="20" s="1"/>
  <c r="R116" i="20"/>
  <c r="S124" i="20"/>
  <c r="O124" i="20"/>
  <c r="N132" i="20"/>
  <c r="P132" i="20" s="1"/>
  <c r="R132" i="20"/>
  <c r="S27" i="20"/>
  <c r="O27" i="20"/>
  <c r="N35" i="20"/>
  <c r="P35" i="20" s="1"/>
  <c r="R35" i="20"/>
  <c r="S43" i="20"/>
  <c r="O43" i="20"/>
  <c r="N51" i="20"/>
  <c r="P51" i="20" s="1"/>
  <c r="R51" i="20"/>
  <c r="S59" i="20"/>
  <c r="O59" i="20"/>
  <c r="N22" i="20"/>
  <c r="P22" i="20" s="1"/>
  <c r="R22" i="20"/>
  <c r="S30" i="20"/>
  <c r="O30" i="20"/>
  <c r="N38" i="20"/>
  <c r="P38" i="20" s="1"/>
  <c r="R38" i="20"/>
  <c r="S46" i="20"/>
  <c r="O46" i="20"/>
  <c r="N54" i="20"/>
  <c r="P54" i="20" s="1"/>
  <c r="R54" i="20"/>
  <c r="S62" i="20"/>
  <c r="O62" i="20"/>
  <c r="N69" i="20"/>
  <c r="P69" i="20" s="1"/>
  <c r="R69" i="20"/>
  <c r="S77" i="20"/>
  <c r="O77" i="20"/>
  <c r="N85" i="20"/>
  <c r="P85" i="20" s="1"/>
  <c r="R85" i="20"/>
  <c r="S93" i="20"/>
  <c r="O93" i="20"/>
  <c r="N101" i="20"/>
  <c r="P101" i="20" s="1"/>
  <c r="R101" i="20"/>
  <c r="S109" i="20"/>
  <c r="O109" i="20"/>
  <c r="N117" i="20"/>
  <c r="P117" i="20" s="1"/>
  <c r="R117" i="20"/>
  <c r="S125" i="20"/>
  <c r="O125" i="20"/>
  <c r="N133" i="20"/>
  <c r="P133" i="20" s="1"/>
  <c r="R133" i="20"/>
  <c r="N70" i="20"/>
  <c r="P70" i="20" s="1"/>
  <c r="R70" i="20"/>
  <c r="S78" i="20"/>
  <c r="O78" i="20"/>
  <c r="N86" i="20"/>
  <c r="P86" i="20" s="1"/>
  <c r="R86" i="20"/>
  <c r="S94" i="20"/>
  <c r="O94" i="20"/>
  <c r="N102" i="20"/>
  <c r="P102" i="20" s="1"/>
  <c r="R102" i="20"/>
  <c r="S110" i="20"/>
  <c r="O110" i="20"/>
  <c r="N118" i="20"/>
  <c r="P118" i="20" s="1"/>
  <c r="R118" i="20"/>
  <c r="S126" i="20"/>
  <c r="O126" i="20"/>
  <c r="N134" i="20"/>
  <c r="P134" i="20" s="1"/>
  <c r="R134" i="20"/>
  <c r="N21" i="20"/>
  <c r="P21" i="20" s="1"/>
  <c r="R21" i="20"/>
  <c r="S29" i="20"/>
  <c r="O29" i="20"/>
  <c r="N37" i="20"/>
  <c r="P37" i="20" s="1"/>
  <c r="R37" i="20"/>
  <c r="S45" i="20"/>
  <c r="O45" i="20"/>
  <c r="N53" i="20"/>
  <c r="P53" i="20" s="1"/>
  <c r="R53" i="20"/>
  <c r="S61" i="20"/>
  <c r="O61" i="20"/>
  <c r="N24" i="20"/>
  <c r="P24" i="20" s="1"/>
  <c r="R24" i="20"/>
  <c r="S32" i="20"/>
  <c r="O32" i="20"/>
  <c r="N40" i="20"/>
  <c r="P40" i="20" s="1"/>
  <c r="R40" i="20"/>
  <c r="S48" i="20"/>
  <c r="O48" i="20"/>
  <c r="N56" i="20"/>
  <c r="P56" i="20" s="1"/>
  <c r="R56" i="20"/>
  <c r="S64" i="20"/>
  <c r="O64" i="20"/>
  <c r="N71" i="20"/>
  <c r="P71" i="20" s="1"/>
  <c r="R71" i="20"/>
  <c r="S79" i="20"/>
  <c r="O79" i="20"/>
  <c r="N87" i="20"/>
  <c r="P87" i="20" s="1"/>
  <c r="R87" i="20"/>
  <c r="S95" i="20"/>
  <c r="O95" i="20"/>
  <c r="N103" i="20"/>
  <c r="P103" i="20" s="1"/>
  <c r="R103" i="20"/>
  <c r="S111" i="20"/>
  <c r="O111" i="20"/>
  <c r="N119" i="20"/>
  <c r="P119" i="20" s="1"/>
  <c r="R119" i="20"/>
  <c r="S127" i="20"/>
  <c r="O127" i="20"/>
  <c r="N135" i="20"/>
  <c r="P135" i="20" s="1"/>
  <c r="R135" i="20"/>
  <c r="N72" i="20"/>
  <c r="P72" i="20" s="1"/>
  <c r="R72" i="20"/>
  <c r="S80" i="20"/>
  <c r="O80" i="20"/>
  <c r="N88" i="20"/>
  <c r="P88" i="20" s="1"/>
  <c r="R88" i="20"/>
  <c r="S96" i="20"/>
  <c r="O96" i="20"/>
  <c r="N104" i="20"/>
  <c r="P104" i="20" s="1"/>
  <c r="R104" i="20"/>
  <c r="S112" i="20"/>
  <c r="O112" i="20"/>
  <c r="N120" i="20"/>
  <c r="P120" i="20" s="1"/>
  <c r="R120" i="20"/>
  <c r="S128" i="20"/>
  <c r="O128" i="20"/>
  <c r="N136" i="20"/>
  <c r="P136" i="20" s="1"/>
  <c r="R136" i="20"/>
  <c r="R22" i="19"/>
  <c r="N22" i="19"/>
  <c r="O22" i="19"/>
  <c r="S22" i="19"/>
  <c r="R26" i="19"/>
  <c r="N26" i="19"/>
  <c r="O26" i="19"/>
  <c r="S26" i="19"/>
  <c r="R30" i="19"/>
  <c r="N30" i="19"/>
  <c r="O30" i="19"/>
  <c r="S30" i="19"/>
  <c r="R34" i="19"/>
  <c r="N34" i="19"/>
  <c r="O34" i="19"/>
  <c r="S34" i="19"/>
  <c r="R38" i="19"/>
  <c r="N38" i="19"/>
  <c r="O38" i="19"/>
  <c r="S38" i="19"/>
  <c r="R42" i="19"/>
  <c r="N42" i="19"/>
  <c r="O42" i="19"/>
  <c r="S42" i="19"/>
  <c r="R46" i="19"/>
  <c r="N46" i="19"/>
  <c r="O46" i="19"/>
  <c r="S46" i="19"/>
  <c r="R50" i="19"/>
  <c r="N50" i="19"/>
  <c r="O50" i="19"/>
  <c r="S50" i="19"/>
  <c r="R54" i="19"/>
  <c r="N54" i="19"/>
  <c r="O54" i="19"/>
  <c r="S54" i="19"/>
  <c r="R58" i="19"/>
  <c r="N58" i="19"/>
  <c r="S58" i="19"/>
  <c r="O58" i="19"/>
  <c r="R67" i="19"/>
  <c r="N67" i="19"/>
  <c r="O67" i="19"/>
  <c r="S67" i="19"/>
  <c r="R75" i="19"/>
  <c r="N75" i="19"/>
  <c r="O75" i="19"/>
  <c r="S75" i="19"/>
  <c r="R83" i="19"/>
  <c r="N83" i="19"/>
  <c r="O83" i="19"/>
  <c r="S83" i="19"/>
  <c r="R91" i="19"/>
  <c r="N91" i="19"/>
  <c r="O91" i="19"/>
  <c r="S91" i="19"/>
  <c r="R99" i="19"/>
  <c r="N99" i="19"/>
  <c r="O99" i="19"/>
  <c r="S99" i="19"/>
  <c r="R107" i="19"/>
  <c r="N107" i="19"/>
  <c r="O107" i="19"/>
  <c r="S107" i="19"/>
  <c r="R115" i="19"/>
  <c r="N115" i="19"/>
  <c r="O115" i="19"/>
  <c r="S115" i="19"/>
  <c r="R123" i="19"/>
  <c r="N123" i="19"/>
  <c r="O123" i="19"/>
  <c r="S123" i="19"/>
  <c r="R64" i="19"/>
  <c r="N64" i="19"/>
  <c r="O64" i="19"/>
  <c r="S64" i="19"/>
  <c r="R72" i="19"/>
  <c r="N72" i="19"/>
  <c r="O72" i="19"/>
  <c r="S72" i="19"/>
  <c r="R80" i="19"/>
  <c r="N80" i="19"/>
  <c r="O80" i="19"/>
  <c r="S80" i="19"/>
  <c r="R88" i="19"/>
  <c r="N88" i="19"/>
  <c r="O88" i="19"/>
  <c r="S88" i="19"/>
  <c r="R96" i="19"/>
  <c r="N96" i="19"/>
  <c r="O96" i="19"/>
  <c r="S96" i="19"/>
  <c r="R104" i="19"/>
  <c r="N104" i="19"/>
  <c r="O104" i="19"/>
  <c r="S104" i="19"/>
  <c r="R112" i="19"/>
  <c r="N112" i="19"/>
  <c r="O112" i="19"/>
  <c r="S112" i="19"/>
  <c r="R120" i="19"/>
  <c r="N120" i="19"/>
  <c r="O120" i="19"/>
  <c r="S120" i="19"/>
  <c r="R59" i="19"/>
  <c r="N59" i="19"/>
  <c r="O59" i="19"/>
  <c r="S59" i="19"/>
  <c r="R23" i="19"/>
  <c r="N23" i="19"/>
  <c r="O23" i="19"/>
  <c r="S23" i="19"/>
  <c r="R27" i="19"/>
  <c r="N27" i="19"/>
  <c r="O27" i="19"/>
  <c r="S27" i="19"/>
  <c r="R31" i="19"/>
  <c r="N31" i="19"/>
  <c r="O31" i="19"/>
  <c r="S31" i="19"/>
  <c r="R35" i="19"/>
  <c r="N35" i="19"/>
  <c r="O35" i="19"/>
  <c r="S35" i="19"/>
  <c r="R39" i="19"/>
  <c r="N39" i="19"/>
  <c r="O39" i="19"/>
  <c r="S39" i="19"/>
  <c r="R43" i="19"/>
  <c r="N43" i="19"/>
  <c r="O43" i="19"/>
  <c r="S43" i="19"/>
  <c r="R47" i="19"/>
  <c r="N47" i="19"/>
  <c r="O47" i="19"/>
  <c r="S47" i="19"/>
  <c r="R51" i="19"/>
  <c r="N51" i="19"/>
  <c r="O51" i="19"/>
  <c r="S51" i="19"/>
  <c r="R55" i="19"/>
  <c r="N55" i="19"/>
  <c r="O55" i="19"/>
  <c r="S55" i="19"/>
  <c r="R61" i="19"/>
  <c r="N61" i="19"/>
  <c r="O61" i="19"/>
  <c r="S61" i="19"/>
  <c r="R69" i="19"/>
  <c r="N69" i="19"/>
  <c r="O69" i="19"/>
  <c r="S69" i="19"/>
  <c r="R77" i="19"/>
  <c r="N77" i="19"/>
  <c r="O77" i="19"/>
  <c r="S77" i="19"/>
  <c r="R85" i="19"/>
  <c r="N85" i="19"/>
  <c r="O85" i="19"/>
  <c r="S85" i="19"/>
  <c r="R93" i="19"/>
  <c r="N93" i="19"/>
  <c r="O93" i="19"/>
  <c r="S93" i="19"/>
  <c r="R101" i="19"/>
  <c r="N101" i="19"/>
  <c r="O101" i="19"/>
  <c r="S101" i="19"/>
  <c r="R109" i="19"/>
  <c r="N109" i="19"/>
  <c r="O109" i="19"/>
  <c r="S109" i="19"/>
  <c r="R117" i="19"/>
  <c r="N117" i="19"/>
  <c r="O117" i="19"/>
  <c r="S117" i="19"/>
  <c r="R125" i="19"/>
  <c r="N125" i="19"/>
  <c r="O125" i="19"/>
  <c r="S125" i="19"/>
  <c r="R66" i="19"/>
  <c r="N66" i="19"/>
  <c r="O66" i="19"/>
  <c r="S66" i="19"/>
  <c r="R74" i="19"/>
  <c r="N74" i="19"/>
  <c r="O74" i="19"/>
  <c r="S74" i="19"/>
  <c r="R82" i="19"/>
  <c r="N82" i="19"/>
  <c r="O82" i="19"/>
  <c r="S82" i="19"/>
  <c r="R90" i="19"/>
  <c r="N90" i="19"/>
  <c r="O90" i="19"/>
  <c r="S90" i="19"/>
  <c r="R98" i="19"/>
  <c r="N98" i="19"/>
  <c r="O98" i="19"/>
  <c r="S98" i="19"/>
  <c r="R106" i="19"/>
  <c r="N106" i="19"/>
  <c r="O106" i="19"/>
  <c r="S106" i="19"/>
  <c r="R114" i="19"/>
  <c r="N114" i="19"/>
  <c r="O114" i="19"/>
  <c r="S114" i="19"/>
  <c r="R122" i="19"/>
  <c r="N122" i="19"/>
  <c r="O122" i="19"/>
  <c r="S122" i="19"/>
  <c r="R20" i="19"/>
  <c r="N20" i="19"/>
  <c r="O20" i="19"/>
  <c r="S20" i="19"/>
  <c r="R24" i="19"/>
  <c r="N24" i="19"/>
  <c r="O24" i="19"/>
  <c r="S24" i="19"/>
  <c r="R28" i="19"/>
  <c r="N28" i="19"/>
  <c r="O28" i="19"/>
  <c r="S28" i="19"/>
  <c r="R32" i="19"/>
  <c r="N32" i="19"/>
  <c r="O32" i="19"/>
  <c r="S32" i="19"/>
  <c r="R36" i="19"/>
  <c r="N36" i="19"/>
  <c r="O36" i="19"/>
  <c r="S36" i="19"/>
  <c r="R40" i="19"/>
  <c r="N40" i="19"/>
  <c r="O40" i="19"/>
  <c r="S40" i="19"/>
  <c r="R44" i="19"/>
  <c r="N44" i="19"/>
  <c r="O44" i="19"/>
  <c r="S44" i="19"/>
  <c r="R48" i="19"/>
  <c r="N48" i="19"/>
  <c r="O48" i="19"/>
  <c r="S48" i="19"/>
  <c r="R52" i="19"/>
  <c r="N52" i="19"/>
  <c r="O52" i="19"/>
  <c r="S52" i="19"/>
  <c r="R56" i="19"/>
  <c r="N56" i="19"/>
  <c r="O56" i="19"/>
  <c r="S56" i="19"/>
  <c r="R63" i="19"/>
  <c r="N63" i="19"/>
  <c r="O63" i="19"/>
  <c r="S63" i="19"/>
  <c r="R71" i="19"/>
  <c r="N71" i="19"/>
  <c r="O71" i="19"/>
  <c r="S71" i="19"/>
  <c r="R79" i="19"/>
  <c r="N79" i="19"/>
  <c r="O79" i="19"/>
  <c r="S79" i="19"/>
  <c r="R87" i="19"/>
  <c r="N87" i="19"/>
  <c r="O87" i="19"/>
  <c r="S87" i="19"/>
  <c r="R95" i="19"/>
  <c r="N95" i="19"/>
  <c r="O95" i="19"/>
  <c r="S95" i="19"/>
  <c r="R103" i="19"/>
  <c r="N103" i="19"/>
  <c r="O103" i="19"/>
  <c r="S103" i="19"/>
  <c r="R111" i="19"/>
  <c r="N111" i="19"/>
  <c r="O111" i="19"/>
  <c r="S111" i="19"/>
  <c r="R119" i="19"/>
  <c r="N119" i="19"/>
  <c r="O119" i="19"/>
  <c r="S119" i="19"/>
  <c r="R60" i="19"/>
  <c r="N60" i="19"/>
  <c r="O60" i="19"/>
  <c r="S60" i="19"/>
  <c r="R68" i="19"/>
  <c r="N68" i="19"/>
  <c r="O68" i="19"/>
  <c r="S68" i="19"/>
  <c r="R76" i="19"/>
  <c r="N76" i="19"/>
  <c r="O76" i="19"/>
  <c r="S76" i="19"/>
  <c r="R84" i="19"/>
  <c r="N84" i="19"/>
  <c r="O84" i="19"/>
  <c r="S84" i="19"/>
  <c r="R92" i="19"/>
  <c r="N92" i="19"/>
  <c r="O92" i="19"/>
  <c r="S92" i="19"/>
  <c r="R100" i="19"/>
  <c r="N100" i="19"/>
  <c r="O100" i="19"/>
  <c r="S100" i="19"/>
  <c r="R108" i="19"/>
  <c r="N108" i="19"/>
  <c r="O108" i="19"/>
  <c r="S108" i="19"/>
  <c r="R116" i="19"/>
  <c r="N116" i="19"/>
  <c r="O116" i="19"/>
  <c r="S116" i="19"/>
  <c r="R124" i="19"/>
  <c r="N124" i="19"/>
  <c r="O124" i="19"/>
  <c r="S124" i="19"/>
  <c r="R21" i="19"/>
  <c r="N21" i="19"/>
  <c r="O21" i="19"/>
  <c r="S21" i="19"/>
  <c r="R25" i="19"/>
  <c r="N25" i="19"/>
  <c r="O25" i="19"/>
  <c r="S25" i="19"/>
  <c r="R29" i="19"/>
  <c r="N29" i="19"/>
  <c r="O29" i="19"/>
  <c r="S29" i="19"/>
  <c r="R33" i="19"/>
  <c r="N33" i="19"/>
  <c r="O33" i="19"/>
  <c r="S33" i="19"/>
  <c r="R37" i="19"/>
  <c r="N37" i="19"/>
  <c r="O37" i="19"/>
  <c r="S37" i="19"/>
  <c r="R41" i="19"/>
  <c r="N41" i="19"/>
  <c r="O41" i="19"/>
  <c r="S41" i="19"/>
  <c r="R45" i="19"/>
  <c r="N45" i="19"/>
  <c r="O45" i="19"/>
  <c r="S45" i="19"/>
  <c r="R49" i="19"/>
  <c r="N49" i="19"/>
  <c r="O49" i="19"/>
  <c r="S49" i="19"/>
  <c r="R53" i="19"/>
  <c r="N53" i="19"/>
  <c r="O53" i="19"/>
  <c r="S53" i="19"/>
  <c r="R57" i="19"/>
  <c r="N57" i="19"/>
  <c r="O57" i="19"/>
  <c r="S57" i="19"/>
  <c r="R65" i="19"/>
  <c r="N65" i="19"/>
  <c r="O65" i="19"/>
  <c r="S65" i="19"/>
  <c r="R73" i="19"/>
  <c r="N73" i="19"/>
  <c r="O73" i="19"/>
  <c r="S73" i="19"/>
  <c r="R81" i="19"/>
  <c r="N81" i="19"/>
  <c r="O81" i="19"/>
  <c r="S81" i="19"/>
  <c r="R89" i="19"/>
  <c r="N89" i="19"/>
  <c r="O89" i="19"/>
  <c r="S89" i="19"/>
  <c r="R97" i="19"/>
  <c r="N97" i="19"/>
  <c r="O97" i="19"/>
  <c r="S97" i="19"/>
  <c r="R105" i="19"/>
  <c r="N105" i="19"/>
  <c r="O105" i="19"/>
  <c r="S105" i="19"/>
  <c r="R113" i="19"/>
  <c r="N113" i="19"/>
  <c r="O113" i="19"/>
  <c r="S113" i="19"/>
  <c r="R121" i="19"/>
  <c r="N121" i="19"/>
  <c r="O121" i="19"/>
  <c r="S121" i="19"/>
  <c r="R62" i="19"/>
  <c r="N62" i="19"/>
  <c r="O62" i="19"/>
  <c r="S62" i="19"/>
  <c r="R70" i="19"/>
  <c r="N70" i="19"/>
  <c r="O70" i="19"/>
  <c r="S70" i="19"/>
  <c r="R78" i="19"/>
  <c r="N78" i="19"/>
  <c r="O78" i="19"/>
  <c r="S78" i="19"/>
  <c r="R86" i="19"/>
  <c r="N86" i="19"/>
  <c r="O86" i="19"/>
  <c r="S86" i="19"/>
  <c r="R94" i="19"/>
  <c r="N94" i="19"/>
  <c r="O94" i="19"/>
  <c r="S94" i="19"/>
  <c r="R102" i="19"/>
  <c r="N102" i="19"/>
  <c r="O102" i="19"/>
  <c r="S102" i="19"/>
  <c r="R110" i="19"/>
  <c r="N110" i="19"/>
  <c r="O110" i="19"/>
  <c r="S110" i="19"/>
  <c r="R118" i="19"/>
  <c r="N118" i="19"/>
  <c r="O118" i="19"/>
  <c r="S118" i="19"/>
  <c r="N36" i="18"/>
  <c r="R36" i="18"/>
  <c r="S34" i="18"/>
  <c r="O34" i="18"/>
  <c r="N32" i="18"/>
  <c r="R32" i="18"/>
  <c r="S30" i="18"/>
  <c r="O30" i="18"/>
  <c r="N28" i="18"/>
  <c r="R28" i="18"/>
  <c r="S26" i="18"/>
  <c r="O26" i="18"/>
  <c r="N24" i="18"/>
  <c r="R24" i="18"/>
  <c r="S22" i="18"/>
  <c r="O22" i="18"/>
  <c r="N20" i="18"/>
  <c r="R20" i="18"/>
  <c r="S41" i="18"/>
  <c r="O41" i="18"/>
  <c r="N45" i="18"/>
  <c r="R45" i="18"/>
  <c r="S49" i="18"/>
  <c r="O49" i="18"/>
  <c r="N53" i="18"/>
  <c r="R53" i="18"/>
  <c r="S57" i="18"/>
  <c r="O57" i="18"/>
  <c r="N61" i="18"/>
  <c r="R61" i="18"/>
  <c r="S65" i="18"/>
  <c r="O65" i="18"/>
  <c r="N69" i="18"/>
  <c r="R69" i="18"/>
  <c r="S73" i="18"/>
  <c r="O73" i="18"/>
  <c r="N77" i="18"/>
  <c r="R77" i="18"/>
  <c r="S81" i="18"/>
  <c r="O81" i="18"/>
  <c r="N85" i="18"/>
  <c r="R85" i="18"/>
  <c r="S91" i="18"/>
  <c r="O91" i="18"/>
  <c r="N91" i="18"/>
  <c r="P91" i="18" s="1"/>
  <c r="R91" i="18"/>
  <c r="S99" i="18"/>
  <c r="O99" i="18"/>
  <c r="N99" i="18"/>
  <c r="P99" i="18" s="1"/>
  <c r="R99" i="18"/>
  <c r="S107" i="18"/>
  <c r="O107" i="18"/>
  <c r="N107" i="18"/>
  <c r="P107" i="18" s="1"/>
  <c r="R107" i="18"/>
  <c r="S115" i="18"/>
  <c r="O115" i="18"/>
  <c r="N115" i="18"/>
  <c r="P115" i="18" s="1"/>
  <c r="R115" i="18"/>
  <c r="S123" i="18"/>
  <c r="O123" i="18"/>
  <c r="N123" i="18"/>
  <c r="P123" i="18" s="1"/>
  <c r="R123" i="18"/>
  <c r="S131" i="18"/>
  <c r="O131" i="18"/>
  <c r="N131" i="18"/>
  <c r="P131" i="18" s="1"/>
  <c r="R131" i="18"/>
  <c r="N40" i="18"/>
  <c r="R40" i="18"/>
  <c r="S44" i="18"/>
  <c r="O44" i="18"/>
  <c r="N48" i="18"/>
  <c r="R48" i="18"/>
  <c r="S52" i="18"/>
  <c r="O52" i="18"/>
  <c r="N56" i="18"/>
  <c r="R56" i="18"/>
  <c r="S60" i="18"/>
  <c r="O60" i="18"/>
  <c r="N64" i="18"/>
  <c r="R64" i="18"/>
  <c r="S68" i="18"/>
  <c r="O68" i="18"/>
  <c r="N72" i="18"/>
  <c r="R72" i="18"/>
  <c r="S76" i="18"/>
  <c r="O76" i="18"/>
  <c r="N80" i="18"/>
  <c r="R80" i="18"/>
  <c r="S84" i="18"/>
  <c r="O84" i="18"/>
  <c r="S86" i="18"/>
  <c r="O86" i="18"/>
  <c r="N86" i="18"/>
  <c r="P86" i="18" s="1"/>
  <c r="R86" i="18"/>
  <c r="S98" i="18"/>
  <c r="O98" i="18"/>
  <c r="N98" i="18"/>
  <c r="P98" i="18" s="1"/>
  <c r="R98" i="18"/>
  <c r="S106" i="18"/>
  <c r="O106" i="18"/>
  <c r="N106" i="18"/>
  <c r="P106" i="18" s="1"/>
  <c r="R106" i="18"/>
  <c r="S114" i="18"/>
  <c r="O114" i="18"/>
  <c r="N114" i="18"/>
  <c r="P114" i="18" s="1"/>
  <c r="R114" i="18"/>
  <c r="S122" i="18"/>
  <c r="O122" i="18"/>
  <c r="N122" i="18"/>
  <c r="P122" i="18" s="1"/>
  <c r="R122" i="18"/>
  <c r="S130" i="18"/>
  <c r="O130" i="18"/>
  <c r="N130" i="18"/>
  <c r="P130" i="18" s="1"/>
  <c r="R130" i="18"/>
  <c r="N37" i="18"/>
  <c r="R37" i="18"/>
  <c r="S35" i="18"/>
  <c r="O35" i="18"/>
  <c r="N33" i="18"/>
  <c r="R33" i="18"/>
  <c r="S31" i="18"/>
  <c r="O31" i="18"/>
  <c r="N29" i="18"/>
  <c r="R29" i="18"/>
  <c r="S27" i="18"/>
  <c r="O27" i="18"/>
  <c r="N25" i="18"/>
  <c r="R25" i="18"/>
  <c r="S23" i="18"/>
  <c r="O23" i="18"/>
  <c r="N21" i="18"/>
  <c r="R21" i="18"/>
  <c r="S39" i="18"/>
  <c r="O39" i="18"/>
  <c r="N43" i="18"/>
  <c r="R43" i="18"/>
  <c r="S47" i="18"/>
  <c r="O47" i="18"/>
  <c r="N51" i="18"/>
  <c r="R51" i="18"/>
  <c r="S55" i="18"/>
  <c r="O55" i="18"/>
  <c r="N59" i="18"/>
  <c r="R59" i="18"/>
  <c r="S63" i="18"/>
  <c r="O63" i="18"/>
  <c r="N67" i="18"/>
  <c r="R67" i="18"/>
  <c r="S71" i="18"/>
  <c r="O71" i="18"/>
  <c r="N75" i="18"/>
  <c r="R75" i="18"/>
  <c r="S79" i="18"/>
  <c r="O79" i="18"/>
  <c r="N83" i="18"/>
  <c r="R83" i="18"/>
  <c r="S89" i="18"/>
  <c r="O89" i="18"/>
  <c r="N89" i="18"/>
  <c r="P89" i="18" s="1"/>
  <c r="R89" i="18"/>
  <c r="S97" i="18"/>
  <c r="O97" i="18"/>
  <c r="N97" i="18"/>
  <c r="P97" i="18" s="1"/>
  <c r="R97" i="18"/>
  <c r="S105" i="18"/>
  <c r="O105" i="18"/>
  <c r="N105" i="18"/>
  <c r="P105" i="18" s="1"/>
  <c r="R105" i="18"/>
  <c r="S113" i="18"/>
  <c r="O113" i="18"/>
  <c r="N113" i="18"/>
  <c r="P113" i="18" s="1"/>
  <c r="R113" i="18"/>
  <c r="S121" i="18"/>
  <c r="O121" i="18"/>
  <c r="N121" i="18"/>
  <c r="P121" i="18" s="1"/>
  <c r="R121" i="18"/>
  <c r="S129" i="18"/>
  <c r="O129" i="18"/>
  <c r="N129" i="18"/>
  <c r="P129" i="18" s="1"/>
  <c r="R129" i="18"/>
  <c r="N38" i="18"/>
  <c r="R38" i="18"/>
  <c r="S42" i="18"/>
  <c r="O42" i="18"/>
  <c r="N46" i="18"/>
  <c r="R46" i="18"/>
  <c r="S50" i="18"/>
  <c r="O50" i="18"/>
  <c r="N54" i="18"/>
  <c r="R54" i="18"/>
  <c r="S58" i="18"/>
  <c r="O58" i="18"/>
  <c r="N62" i="18"/>
  <c r="R62" i="18"/>
  <c r="S66" i="18"/>
  <c r="O66" i="18"/>
  <c r="N70" i="18"/>
  <c r="R70" i="18"/>
  <c r="S74" i="18"/>
  <c r="O74" i="18"/>
  <c r="N78" i="18"/>
  <c r="R78" i="18"/>
  <c r="S82" i="18"/>
  <c r="O82" i="18"/>
  <c r="S92" i="18"/>
  <c r="O92" i="18"/>
  <c r="N92" i="18"/>
  <c r="P92" i="18" s="1"/>
  <c r="R92" i="18"/>
  <c r="S100" i="18"/>
  <c r="O100" i="18"/>
  <c r="N100" i="18"/>
  <c r="P100" i="18" s="1"/>
  <c r="R100" i="18"/>
  <c r="S108" i="18"/>
  <c r="O108" i="18"/>
  <c r="N108" i="18"/>
  <c r="P108" i="18" s="1"/>
  <c r="R108" i="18"/>
  <c r="S116" i="18"/>
  <c r="O116" i="18"/>
  <c r="N116" i="18"/>
  <c r="P116" i="18" s="1"/>
  <c r="R116" i="18"/>
  <c r="S124" i="18"/>
  <c r="O124" i="18"/>
  <c r="N124" i="18"/>
  <c r="P124" i="18" s="1"/>
  <c r="R124" i="18"/>
  <c r="S90" i="18"/>
  <c r="O90" i="18"/>
  <c r="N90" i="18"/>
  <c r="P90" i="18" s="1"/>
  <c r="R90" i="18"/>
  <c r="S36" i="18"/>
  <c r="O36" i="18"/>
  <c r="N34" i="18"/>
  <c r="P34" i="18" s="1"/>
  <c r="R34" i="18"/>
  <c r="S32" i="18"/>
  <c r="O32" i="18"/>
  <c r="N30" i="18"/>
  <c r="P30" i="18" s="1"/>
  <c r="R30" i="18"/>
  <c r="S28" i="18"/>
  <c r="O28" i="18"/>
  <c r="N26" i="18"/>
  <c r="P26" i="18" s="1"/>
  <c r="R26" i="18"/>
  <c r="S24" i="18"/>
  <c r="O24" i="18"/>
  <c r="N22" i="18"/>
  <c r="P22" i="18" s="1"/>
  <c r="R22" i="18"/>
  <c r="S20" i="18"/>
  <c r="O20" i="18"/>
  <c r="N41" i="18"/>
  <c r="P41" i="18" s="1"/>
  <c r="R41" i="18"/>
  <c r="S45" i="18"/>
  <c r="O45" i="18"/>
  <c r="N49" i="18"/>
  <c r="P49" i="18" s="1"/>
  <c r="R49" i="18"/>
  <c r="S53" i="18"/>
  <c r="O53" i="18"/>
  <c r="N57" i="18"/>
  <c r="P57" i="18" s="1"/>
  <c r="R57" i="18"/>
  <c r="S61" i="18"/>
  <c r="O61" i="18"/>
  <c r="N65" i="18"/>
  <c r="P65" i="18" s="1"/>
  <c r="R65" i="18"/>
  <c r="S69" i="18"/>
  <c r="O69" i="18"/>
  <c r="N73" i="18"/>
  <c r="P73" i="18" s="1"/>
  <c r="R73" i="18"/>
  <c r="S77" i="18"/>
  <c r="O77" i="18"/>
  <c r="N81" i="18"/>
  <c r="P81" i="18" s="1"/>
  <c r="R81" i="18"/>
  <c r="S85" i="18"/>
  <c r="O85" i="18"/>
  <c r="S87" i="18"/>
  <c r="O87" i="18"/>
  <c r="N87" i="18"/>
  <c r="P87" i="18" s="1"/>
  <c r="R87" i="18"/>
  <c r="S95" i="18"/>
  <c r="O95" i="18"/>
  <c r="N95" i="18"/>
  <c r="P95" i="18" s="1"/>
  <c r="R95" i="18"/>
  <c r="S103" i="18"/>
  <c r="O103" i="18"/>
  <c r="N103" i="18"/>
  <c r="P103" i="18" s="1"/>
  <c r="R103" i="18"/>
  <c r="S111" i="18"/>
  <c r="O111" i="18"/>
  <c r="N111" i="18"/>
  <c r="P111" i="18" s="1"/>
  <c r="R111" i="18"/>
  <c r="S119" i="18"/>
  <c r="O119" i="18"/>
  <c r="N119" i="18"/>
  <c r="P119" i="18" s="1"/>
  <c r="R119" i="18"/>
  <c r="S127" i="18"/>
  <c r="O127" i="18"/>
  <c r="N127" i="18"/>
  <c r="P127" i="18" s="1"/>
  <c r="R127" i="18"/>
  <c r="S40" i="18"/>
  <c r="O40" i="18"/>
  <c r="N44" i="18"/>
  <c r="P44" i="18" s="1"/>
  <c r="R44" i="18"/>
  <c r="S48" i="18"/>
  <c r="O48" i="18"/>
  <c r="N52" i="18"/>
  <c r="P52" i="18" s="1"/>
  <c r="R52" i="18"/>
  <c r="S56" i="18"/>
  <c r="O56" i="18"/>
  <c r="N60" i="18"/>
  <c r="P60" i="18" s="1"/>
  <c r="R60" i="18"/>
  <c r="S64" i="18"/>
  <c r="O64" i="18"/>
  <c r="N68" i="18"/>
  <c r="P68" i="18" s="1"/>
  <c r="R68" i="18"/>
  <c r="S72" i="18"/>
  <c r="O72" i="18"/>
  <c r="N76" i="18"/>
  <c r="P76" i="18" s="1"/>
  <c r="R76" i="18"/>
  <c r="S80" i="18"/>
  <c r="O80" i="18"/>
  <c r="N84" i="18"/>
  <c r="P84" i="18" s="1"/>
  <c r="R84" i="18"/>
  <c r="S94" i="18"/>
  <c r="O94" i="18"/>
  <c r="N94" i="18"/>
  <c r="P94" i="18" s="1"/>
  <c r="R94" i="18"/>
  <c r="S102" i="18"/>
  <c r="O102" i="18"/>
  <c r="N102" i="18"/>
  <c r="P102" i="18" s="1"/>
  <c r="R102" i="18"/>
  <c r="S110" i="18"/>
  <c r="O110" i="18"/>
  <c r="N110" i="18"/>
  <c r="P110" i="18" s="1"/>
  <c r="R110" i="18"/>
  <c r="S118" i="18"/>
  <c r="O118" i="18"/>
  <c r="N118" i="18"/>
  <c r="P118" i="18" s="1"/>
  <c r="R118" i="18"/>
  <c r="S126" i="18"/>
  <c r="O126" i="18"/>
  <c r="N126" i="18"/>
  <c r="P126" i="18" s="1"/>
  <c r="R126" i="18"/>
  <c r="S37" i="18"/>
  <c r="O37" i="18"/>
  <c r="N35" i="18"/>
  <c r="P35" i="18" s="1"/>
  <c r="R35" i="18"/>
  <c r="S33" i="18"/>
  <c r="O33" i="18"/>
  <c r="N31" i="18"/>
  <c r="P31" i="18" s="1"/>
  <c r="R31" i="18"/>
  <c r="S29" i="18"/>
  <c r="O29" i="18"/>
  <c r="N27" i="18"/>
  <c r="P27" i="18" s="1"/>
  <c r="R27" i="18"/>
  <c r="S25" i="18"/>
  <c r="O25" i="18"/>
  <c r="N23" i="18"/>
  <c r="P23" i="18" s="1"/>
  <c r="R23" i="18"/>
  <c r="S21" i="18"/>
  <c r="O21" i="18"/>
  <c r="N39" i="18"/>
  <c r="P39" i="18" s="1"/>
  <c r="R39" i="18"/>
  <c r="S43" i="18"/>
  <c r="O43" i="18"/>
  <c r="N47" i="18"/>
  <c r="P47" i="18" s="1"/>
  <c r="R47" i="18"/>
  <c r="S51" i="18"/>
  <c r="O51" i="18"/>
  <c r="N55" i="18"/>
  <c r="P55" i="18" s="1"/>
  <c r="R55" i="18"/>
  <c r="S59" i="18"/>
  <c r="O59" i="18"/>
  <c r="N63" i="18"/>
  <c r="P63" i="18" s="1"/>
  <c r="R63" i="18"/>
  <c r="S67" i="18"/>
  <c r="O67" i="18"/>
  <c r="N71" i="18"/>
  <c r="P71" i="18" s="1"/>
  <c r="R71" i="18"/>
  <c r="S75" i="18"/>
  <c r="O75" i="18"/>
  <c r="N79" i="18"/>
  <c r="P79" i="18" s="1"/>
  <c r="R79" i="18"/>
  <c r="S83" i="18"/>
  <c r="O83" i="18"/>
  <c r="S93" i="18"/>
  <c r="O93" i="18"/>
  <c r="N93" i="18"/>
  <c r="P93" i="18" s="1"/>
  <c r="R93" i="18"/>
  <c r="S101" i="18"/>
  <c r="O101" i="18"/>
  <c r="N101" i="18"/>
  <c r="P101" i="18" s="1"/>
  <c r="R101" i="18"/>
  <c r="S109" i="18"/>
  <c r="O109" i="18"/>
  <c r="N109" i="18"/>
  <c r="P109" i="18" s="1"/>
  <c r="R109" i="18"/>
  <c r="S117" i="18"/>
  <c r="O117" i="18"/>
  <c r="N117" i="18"/>
  <c r="P117" i="18" s="1"/>
  <c r="R117" i="18"/>
  <c r="S125" i="18"/>
  <c r="O125" i="18"/>
  <c r="N125" i="18"/>
  <c r="P125" i="18" s="1"/>
  <c r="R125" i="18"/>
  <c r="S38" i="18"/>
  <c r="O38" i="18"/>
  <c r="N42" i="18"/>
  <c r="P42" i="18" s="1"/>
  <c r="R42" i="18"/>
  <c r="S46" i="18"/>
  <c r="O46" i="18"/>
  <c r="N50" i="18"/>
  <c r="P50" i="18" s="1"/>
  <c r="R50" i="18"/>
  <c r="S54" i="18"/>
  <c r="O54" i="18"/>
  <c r="N58" i="18"/>
  <c r="P58" i="18" s="1"/>
  <c r="R58" i="18"/>
  <c r="S62" i="18"/>
  <c r="O62" i="18"/>
  <c r="N66" i="18"/>
  <c r="P66" i="18" s="1"/>
  <c r="R66" i="18"/>
  <c r="S70" i="18"/>
  <c r="O70" i="18"/>
  <c r="N74" i="18"/>
  <c r="P74" i="18" s="1"/>
  <c r="R74" i="18"/>
  <c r="S78" i="18"/>
  <c r="O78" i="18"/>
  <c r="N82" i="18"/>
  <c r="P82" i="18" s="1"/>
  <c r="R82" i="18"/>
  <c r="S88" i="18"/>
  <c r="O88" i="18"/>
  <c r="N88" i="18"/>
  <c r="P88" i="18" s="1"/>
  <c r="R88" i="18"/>
  <c r="S96" i="18"/>
  <c r="O96" i="18"/>
  <c r="N96" i="18"/>
  <c r="P96" i="18" s="1"/>
  <c r="R96" i="18"/>
  <c r="S104" i="18"/>
  <c r="O104" i="18"/>
  <c r="N104" i="18"/>
  <c r="P104" i="18" s="1"/>
  <c r="R104" i="18"/>
  <c r="S112" i="18"/>
  <c r="O112" i="18"/>
  <c r="N112" i="18"/>
  <c r="P112" i="18" s="1"/>
  <c r="R112" i="18"/>
  <c r="S120" i="18"/>
  <c r="O120" i="18"/>
  <c r="N120" i="18"/>
  <c r="P120" i="18" s="1"/>
  <c r="R120" i="18"/>
  <c r="S128" i="18"/>
  <c r="O128" i="18"/>
  <c r="N128" i="18"/>
  <c r="P128" i="18" s="1"/>
  <c r="R128" i="18"/>
  <c r="N129" i="17"/>
  <c r="R129" i="17"/>
  <c r="S127" i="17"/>
  <c r="O127" i="17"/>
  <c r="N125" i="17"/>
  <c r="R125" i="17"/>
  <c r="S123" i="17"/>
  <c r="O123" i="17"/>
  <c r="N121" i="17"/>
  <c r="R121" i="17"/>
  <c r="S119" i="17"/>
  <c r="O119" i="17"/>
  <c r="N117" i="17"/>
  <c r="R117" i="17"/>
  <c r="S115" i="17"/>
  <c r="O115" i="17"/>
  <c r="N76" i="17"/>
  <c r="R76" i="17"/>
  <c r="S74" i="17"/>
  <c r="O74" i="17"/>
  <c r="N71" i="17"/>
  <c r="R71" i="17"/>
  <c r="S69" i="17"/>
  <c r="O69" i="17"/>
  <c r="N67" i="17"/>
  <c r="R67" i="17"/>
  <c r="R23" i="17"/>
  <c r="N23" i="17"/>
  <c r="O23" i="17"/>
  <c r="S23" i="17"/>
  <c r="R27" i="17"/>
  <c r="N27" i="17"/>
  <c r="O27" i="17"/>
  <c r="S27" i="17"/>
  <c r="R31" i="17"/>
  <c r="N31" i="17"/>
  <c r="O31" i="17"/>
  <c r="S31" i="17"/>
  <c r="R35" i="17"/>
  <c r="N35" i="17"/>
  <c r="O35" i="17"/>
  <c r="S35" i="17"/>
  <c r="R39" i="17"/>
  <c r="N39" i="17"/>
  <c r="O39" i="17"/>
  <c r="S39" i="17"/>
  <c r="R43" i="17"/>
  <c r="N43" i="17"/>
  <c r="O43" i="17"/>
  <c r="S43" i="17"/>
  <c r="R47" i="17"/>
  <c r="N47" i="17"/>
  <c r="O47" i="17"/>
  <c r="S47" i="17"/>
  <c r="R51" i="17"/>
  <c r="N51" i="17"/>
  <c r="O51" i="17"/>
  <c r="S51" i="17"/>
  <c r="R55" i="17"/>
  <c r="N55" i="17"/>
  <c r="O55" i="17"/>
  <c r="S55" i="17"/>
  <c r="N61" i="17"/>
  <c r="R61" i="17"/>
  <c r="S77" i="17"/>
  <c r="O77" i="17"/>
  <c r="N85" i="17"/>
  <c r="R85" i="17"/>
  <c r="S93" i="17"/>
  <c r="O93" i="17"/>
  <c r="N101" i="17"/>
  <c r="R101" i="17"/>
  <c r="S109" i="17"/>
  <c r="O109" i="17"/>
  <c r="N60" i="17"/>
  <c r="R60" i="17"/>
  <c r="S72" i="17"/>
  <c r="O72" i="17"/>
  <c r="N88" i="17"/>
  <c r="R88" i="17"/>
  <c r="S96" i="17"/>
  <c r="O96" i="17"/>
  <c r="N104" i="17"/>
  <c r="R104" i="17"/>
  <c r="S112" i="17"/>
  <c r="O112" i="17"/>
  <c r="N59" i="17"/>
  <c r="R59" i="17"/>
  <c r="S79" i="17"/>
  <c r="O79" i="17"/>
  <c r="N87" i="17"/>
  <c r="R87" i="17"/>
  <c r="S95" i="17"/>
  <c r="O95" i="17"/>
  <c r="N103" i="17"/>
  <c r="R103" i="17"/>
  <c r="S111" i="17"/>
  <c r="O111" i="17"/>
  <c r="N66" i="17"/>
  <c r="R66" i="17"/>
  <c r="S82" i="17"/>
  <c r="O82" i="17"/>
  <c r="N90" i="17"/>
  <c r="R90" i="17"/>
  <c r="S98" i="17"/>
  <c r="O98" i="17"/>
  <c r="N106" i="17"/>
  <c r="R106" i="17"/>
  <c r="S114" i="17"/>
  <c r="O114" i="17"/>
  <c r="S130" i="17"/>
  <c r="O130" i="17"/>
  <c r="N128" i="17"/>
  <c r="R128" i="17"/>
  <c r="S126" i="17"/>
  <c r="O126" i="17"/>
  <c r="N124" i="17"/>
  <c r="R124" i="17"/>
  <c r="S122" i="17"/>
  <c r="O122" i="17"/>
  <c r="N120" i="17"/>
  <c r="R120" i="17"/>
  <c r="S118" i="17"/>
  <c r="O118" i="17"/>
  <c r="N116" i="17"/>
  <c r="R116" i="17"/>
  <c r="S84" i="17"/>
  <c r="O84" i="17"/>
  <c r="N75" i="17"/>
  <c r="R75" i="17"/>
  <c r="S73" i="17"/>
  <c r="O73" i="17"/>
  <c r="N70" i="17"/>
  <c r="R70" i="17"/>
  <c r="S68" i="17"/>
  <c r="O68" i="17"/>
  <c r="R20" i="17"/>
  <c r="N20" i="17"/>
  <c r="O20" i="17"/>
  <c r="S20" i="17"/>
  <c r="R24" i="17"/>
  <c r="N24" i="17"/>
  <c r="O24" i="17"/>
  <c r="S24" i="17"/>
  <c r="R28" i="17"/>
  <c r="N28" i="17"/>
  <c r="O28" i="17"/>
  <c r="S28" i="17"/>
  <c r="R32" i="17"/>
  <c r="N32" i="17"/>
  <c r="O32" i="17"/>
  <c r="S32" i="17"/>
  <c r="R36" i="17"/>
  <c r="N36" i="17"/>
  <c r="O36" i="17"/>
  <c r="S36" i="17"/>
  <c r="R40" i="17"/>
  <c r="N40" i="17"/>
  <c r="O40" i="17"/>
  <c r="S40" i="17"/>
  <c r="R44" i="17"/>
  <c r="N44" i="17"/>
  <c r="O44" i="17"/>
  <c r="S44" i="17"/>
  <c r="R48" i="17"/>
  <c r="N48" i="17"/>
  <c r="O48" i="17"/>
  <c r="S48" i="17"/>
  <c r="R52" i="17"/>
  <c r="N52" i="17"/>
  <c r="O52" i="17"/>
  <c r="S52" i="17"/>
  <c r="R56" i="17"/>
  <c r="N56" i="17"/>
  <c r="O56" i="17"/>
  <c r="S56" i="17"/>
  <c r="N65" i="17"/>
  <c r="R65" i="17"/>
  <c r="S81" i="17"/>
  <c r="O81" i="17"/>
  <c r="N89" i="17"/>
  <c r="R89" i="17"/>
  <c r="S97" i="17"/>
  <c r="O97" i="17"/>
  <c r="N105" i="17"/>
  <c r="R105" i="17"/>
  <c r="S113" i="17"/>
  <c r="O113" i="17"/>
  <c r="N64" i="17"/>
  <c r="R64" i="17"/>
  <c r="S80" i="17"/>
  <c r="O80" i="17"/>
  <c r="N92" i="17"/>
  <c r="R92" i="17"/>
  <c r="S100" i="17"/>
  <c r="O100" i="17"/>
  <c r="N108" i="17"/>
  <c r="R108" i="17"/>
  <c r="N63" i="17"/>
  <c r="R63" i="17"/>
  <c r="S83" i="17"/>
  <c r="O83" i="17"/>
  <c r="N91" i="17"/>
  <c r="R91" i="17"/>
  <c r="S99" i="17"/>
  <c r="O99" i="17"/>
  <c r="N107" i="17"/>
  <c r="R107" i="17"/>
  <c r="S62" i="17"/>
  <c r="O62" i="17"/>
  <c r="N78" i="17"/>
  <c r="R78" i="17"/>
  <c r="S86" i="17"/>
  <c r="O86" i="17"/>
  <c r="N94" i="17"/>
  <c r="R94" i="17"/>
  <c r="S102" i="17"/>
  <c r="O102" i="17"/>
  <c r="N110" i="17"/>
  <c r="R110" i="17"/>
  <c r="S129" i="17"/>
  <c r="O129" i="17"/>
  <c r="N127" i="17"/>
  <c r="P127" i="17" s="1"/>
  <c r="R127" i="17"/>
  <c r="S125" i="17"/>
  <c r="O125" i="17"/>
  <c r="N123" i="17"/>
  <c r="P123" i="17" s="1"/>
  <c r="R123" i="17"/>
  <c r="S121" i="17"/>
  <c r="O121" i="17"/>
  <c r="N119" i="17"/>
  <c r="P119" i="17" s="1"/>
  <c r="R119" i="17"/>
  <c r="S117" i="17"/>
  <c r="O117" i="17"/>
  <c r="N115" i="17"/>
  <c r="P115" i="17" s="1"/>
  <c r="R115" i="17"/>
  <c r="S76" i="17"/>
  <c r="O76" i="17"/>
  <c r="N74" i="17"/>
  <c r="P74" i="17" s="1"/>
  <c r="R74" i="17"/>
  <c r="S71" i="17"/>
  <c r="O71" i="17"/>
  <c r="N69" i="17"/>
  <c r="P69" i="17" s="1"/>
  <c r="R69" i="17"/>
  <c r="S67" i="17"/>
  <c r="O67" i="17"/>
  <c r="R21" i="17"/>
  <c r="N21" i="17"/>
  <c r="O21" i="17"/>
  <c r="S21" i="17"/>
  <c r="R25" i="17"/>
  <c r="N25" i="17"/>
  <c r="O25" i="17"/>
  <c r="S25" i="17"/>
  <c r="R29" i="17"/>
  <c r="N29" i="17"/>
  <c r="O29" i="17"/>
  <c r="S29" i="17"/>
  <c r="R33" i="17"/>
  <c r="N33" i="17"/>
  <c r="O33" i="17"/>
  <c r="S33" i="17"/>
  <c r="R37" i="17"/>
  <c r="N37" i="17"/>
  <c r="O37" i="17"/>
  <c r="S37" i="17"/>
  <c r="R41" i="17"/>
  <c r="N41" i="17"/>
  <c r="O41" i="17"/>
  <c r="S41" i="17"/>
  <c r="R45" i="17"/>
  <c r="N45" i="17"/>
  <c r="O45" i="17"/>
  <c r="S45" i="17"/>
  <c r="R49" i="17"/>
  <c r="N49" i="17"/>
  <c r="O49" i="17"/>
  <c r="S49" i="17"/>
  <c r="R53" i="17"/>
  <c r="N53" i="17"/>
  <c r="O53" i="17"/>
  <c r="S53" i="17"/>
  <c r="R57" i="17"/>
  <c r="N57" i="17"/>
  <c r="O57" i="17"/>
  <c r="S57" i="17"/>
  <c r="S61" i="17"/>
  <c r="O61" i="17"/>
  <c r="N77" i="17"/>
  <c r="P77" i="17" s="1"/>
  <c r="R77" i="17"/>
  <c r="S85" i="17"/>
  <c r="O85" i="17"/>
  <c r="N93" i="17"/>
  <c r="P93" i="17" s="1"/>
  <c r="R93" i="17"/>
  <c r="S101" i="17"/>
  <c r="O101" i="17"/>
  <c r="N109" i="17"/>
  <c r="P109" i="17" s="1"/>
  <c r="R109" i="17"/>
  <c r="S60" i="17"/>
  <c r="O60" i="17"/>
  <c r="N72" i="17"/>
  <c r="P72" i="17" s="1"/>
  <c r="R72" i="17"/>
  <c r="S88" i="17"/>
  <c r="O88" i="17"/>
  <c r="N96" i="17"/>
  <c r="P96" i="17" s="1"/>
  <c r="R96" i="17"/>
  <c r="S104" i="17"/>
  <c r="O104" i="17"/>
  <c r="N112" i="17"/>
  <c r="P112" i="17" s="1"/>
  <c r="R112" i="17"/>
  <c r="S59" i="17"/>
  <c r="O59" i="17"/>
  <c r="N79" i="17"/>
  <c r="P79" i="17" s="1"/>
  <c r="R79" i="17"/>
  <c r="S87" i="17"/>
  <c r="O87" i="17"/>
  <c r="N95" i="17"/>
  <c r="P95" i="17" s="1"/>
  <c r="R95" i="17"/>
  <c r="S103" i="17"/>
  <c r="O103" i="17"/>
  <c r="N111" i="17"/>
  <c r="P111" i="17" s="1"/>
  <c r="R111" i="17"/>
  <c r="S66" i="17"/>
  <c r="O66" i="17"/>
  <c r="N82" i="17"/>
  <c r="P82" i="17" s="1"/>
  <c r="R82" i="17"/>
  <c r="S90" i="17"/>
  <c r="O90" i="17"/>
  <c r="N98" i="17"/>
  <c r="P98" i="17" s="1"/>
  <c r="R98" i="17"/>
  <c r="S106" i="17"/>
  <c r="O106" i="17"/>
  <c r="N114" i="17"/>
  <c r="P114" i="17" s="1"/>
  <c r="R114" i="17"/>
  <c r="N130" i="17"/>
  <c r="P130" i="17" s="1"/>
  <c r="R130" i="17"/>
  <c r="S128" i="17"/>
  <c r="O128" i="17"/>
  <c r="N126" i="17"/>
  <c r="P126" i="17" s="1"/>
  <c r="R126" i="17"/>
  <c r="S124" i="17"/>
  <c r="O124" i="17"/>
  <c r="N122" i="17"/>
  <c r="P122" i="17" s="1"/>
  <c r="R122" i="17"/>
  <c r="S120" i="17"/>
  <c r="O120" i="17"/>
  <c r="N118" i="17"/>
  <c r="P118" i="17" s="1"/>
  <c r="R118" i="17"/>
  <c r="S116" i="17"/>
  <c r="O116" i="17"/>
  <c r="N84" i="17"/>
  <c r="P84" i="17" s="1"/>
  <c r="R84" i="17"/>
  <c r="S75" i="17"/>
  <c r="O75" i="17"/>
  <c r="N73" i="17"/>
  <c r="P73" i="17" s="1"/>
  <c r="R73" i="17"/>
  <c r="S70" i="17"/>
  <c r="O70" i="17"/>
  <c r="N68" i="17"/>
  <c r="P68" i="17" s="1"/>
  <c r="R68" i="17"/>
  <c r="R22" i="17"/>
  <c r="N22" i="17"/>
  <c r="O22" i="17"/>
  <c r="S22" i="17"/>
  <c r="R26" i="17"/>
  <c r="N26" i="17"/>
  <c r="O26" i="17"/>
  <c r="S26" i="17"/>
  <c r="R30" i="17"/>
  <c r="N30" i="17"/>
  <c r="O30" i="17"/>
  <c r="S30" i="17"/>
  <c r="R34" i="17"/>
  <c r="N34" i="17"/>
  <c r="O34" i="17"/>
  <c r="S34" i="17"/>
  <c r="R38" i="17"/>
  <c r="N38" i="17"/>
  <c r="O38" i="17"/>
  <c r="S38" i="17"/>
  <c r="R42" i="17"/>
  <c r="N42" i="17"/>
  <c r="O42" i="17"/>
  <c r="S42" i="17"/>
  <c r="R46" i="17"/>
  <c r="N46" i="17"/>
  <c r="O46" i="17"/>
  <c r="S46" i="17"/>
  <c r="R50" i="17"/>
  <c r="N50" i="17"/>
  <c r="O50" i="17"/>
  <c r="S50" i="17"/>
  <c r="R54" i="17"/>
  <c r="N54" i="17"/>
  <c r="O54" i="17"/>
  <c r="S54" i="17"/>
  <c r="R58" i="17"/>
  <c r="N58" i="17"/>
  <c r="S58" i="17"/>
  <c r="O58" i="17"/>
  <c r="S65" i="17"/>
  <c r="O65" i="17"/>
  <c r="N81" i="17"/>
  <c r="P81" i="17" s="1"/>
  <c r="R81" i="17"/>
  <c r="S89" i="17"/>
  <c r="O89" i="17"/>
  <c r="N97" i="17"/>
  <c r="P97" i="17" s="1"/>
  <c r="R97" i="17"/>
  <c r="S105" i="17"/>
  <c r="O105" i="17"/>
  <c r="N113" i="17"/>
  <c r="P113" i="17" s="1"/>
  <c r="R113" i="17"/>
  <c r="S64" i="17"/>
  <c r="O64" i="17"/>
  <c r="N80" i="17"/>
  <c r="P80" i="17" s="1"/>
  <c r="R80" i="17"/>
  <c r="S92" i="17"/>
  <c r="O92" i="17"/>
  <c r="N100" i="17"/>
  <c r="P100" i="17" s="1"/>
  <c r="R100" i="17"/>
  <c r="S108" i="17"/>
  <c r="O108" i="17"/>
  <c r="S63" i="17"/>
  <c r="O63" i="17"/>
  <c r="N83" i="17"/>
  <c r="P83" i="17" s="1"/>
  <c r="R83" i="17"/>
  <c r="S91" i="17"/>
  <c r="O91" i="17"/>
  <c r="N99" i="17"/>
  <c r="P99" i="17" s="1"/>
  <c r="R99" i="17"/>
  <c r="S107" i="17"/>
  <c r="O107" i="17"/>
  <c r="N62" i="17"/>
  <c r="P62" i="17" s="1"/>
  <c r="R62" i="17"/>
  <c r="S78" i="17"/>
  <c r="O78" i="17"/>
  <c r="N86" i="17"/>
  <c r="P86" i="17" s="1"/>
  <c r="R86" i="17"/>
  <c r="S94" i="17"/>
  <c r="O94" i="17"/>
  <c r="N102" i="17"/>
  <c r="P102" i="17" s="1"/>
  <c r="R102" i="17"/>
  <c r="S110" i="17"/>
  <c r="O110" i="17"/>
  <c r="S129" i="16"/>
  <c r="O129" i="16"/>
  <c r="N127" i="16"/>
  <c r="R127" i="16"/>
  <c r="S125" i="16"/>
  <c r="O125" i="16"/>
  <c r="N123" i="16"/>
  <c r="R123" i="16"/>
  <c r="S121" i="16"/>
  <c r="O121" i="16"/>
  <c r="N119" i="16"/>
  <c r="R119" i="16"/>
  <c r="S117" i="16"/>
  <c r="O117" i="16"/>
  <c r="N115" i="16"/>
  <c r="R115" i="16"/>
  <c r="S113" i="16"/>
  <c r="O113" i="16"/>
  <c r="N111" i="16"/>
  <c r="R111" i="16"/>
  <c r="S109" i="16"/>
  <c r="O109" i="16"/>
  <c r="N107" i="16"/>
  <c r="R107" i="16"/>
  <c r="S105" i="16"/>
  <c r="O105" i="16"/>
  <c r="N103" i="16"/>
  <c r="R103" i="16"/>
  <c r="S101" i="16"/>
  <c r="O101" i="16"/>
  <c r="N99" i="16"/>
  <c r="R99" i="16"/>
  <c r="S97" i="16"/>
  <c r="O97" i="16"/>
  <c r="N95" i="16"/>
  <c r="R95" i="16"/>
  <c r="S93" i="16"/>
  <c r="O93" i="16"/>
  <c r="N91" i="16"/>
  <c r="R91" i="16"/>
  <c r="S89" i="16"/>
  <c r="O89" i="16"/>
  <c r="N87" i="16"/>
  <c r="R87" i="16"/>
  <c r="S85" i="16"/>
  <c r="O85" i="16"/>
  <c r="N83" i="16"/>
  <c r="R83" i="16"/>
  <c r="S81" i="16"/>
  <c r="O81" i="16"/>
  <c r="N79" i="16"/>
  <c r="R79" i="16"/>
  <c r="S77" i="16"/>
  <c r="O77" i="16"/>
  <c r="N75" i="16"/>
  <c r="R75" i="16"/>
  <c r="S73" i="16"/>
  <c r="O73" i="16"/>
  <c r="N71" i="16"/>
  <c r="R71" i="16"/>
  <c r="S69" i="16"/>
  <c r="O69" i="16"/>
  <c r="N67" i="16"/>
  <c r="R67" i="16"/>
  <c r="S65" i="16"/>
  <c r="O65" i="16"/>
  <c r="N63" i="16"/>
  <c r="R63" i="16"/>
  <c r="S61" i="16"/>
  <c r="O61" i="16"/>
  <c r="N59" i="16"/>
  <c r="R59" i="16"/>
  <c r="S27" i="16"/>
  <c r="O27" i="16"/>
  <c r="N35" i="16"/>
  <c r="R35" i="16"/>
  <c r="S43" i="16"/>
  <c r="O43" i="16"/>
  <c r="N51" i="16"/>
  <c r="R51" i="16"/>
  <c r="S22" i="16"/>
  <c r="O22" i="16"/>
  <c r="N30" i="16"/>
  <c r="R30" i="16"/>
  <c r="S38" i="16"/>
  <c r="O38" i="16"/>
  <c r="N46" i="16"/>
  <c r="R46" i="16"/>
  <c r="S54" i="16"/>
  <c r="O54" i="16"/>
  <c r="N135" i="16"/>
  <c r="R135" i="16"/>
  <c r="S134" i="16"/>
  <c r="O134" i="16"/>
  <c r="S25" i="16"/>
  <c r="O25" i="16"/>
  <c r="N33" i="16"/>
  <c r="R33" i="16"/>
  <c r="S41" i="16"/>
  <c r="O41" i="16"/>
  <c r="N49" i="16"/>
  <c r="R49" i="16"/>
  <c r="S20" i="16"/>
  <c r="O20" i="16"/>
  <c r="N28" i="16"/>
  <c r="R28" i="16"/>
  <c r="S36" i="16"/>
  <c r="O36" i="16"/>
  <c r="N44" i="16"/>
  <c r="R44" i="16"/>
  <c r="S52" i="16"/>
  <c r="O52" i="16"/>
  <c r="N133" i="16"/>
  <c r="R133" i="16"/>
  <c r="S132" i="16"/>
  <c r="O132" i="16"/>
  <c r="S130" i="16"/>
  <c r="O130" i="16"/>
  <c r="N128" i="16"/>
  <c r="R128" i="16"/>
  <c r="S126" i="16"/>
  <c r="O126" i="16"/>
  <c r="N124" i="16"/>
  <c r="R124" i="16"/>
  <c r="S122" i="16"/>
  <c r="O122" i="16"/>
  <c r="N120" i="16"/>
  <c r="R120" i="16"/>
  <c r="S118" i="16"/>
  <c r="O118" i="16"/>
  <c r="N116" i="16"/>
  <c r="R116" i="16"/>
  <c r="S114" i="16"/>
  <c r="O114" i="16"/>
  <c r="N112" i="16"/>
  <c r="R112" i="16"/>
  <c r="S110" i="16"/>
  <c r="O110" i="16"/>
  <c r="N108" i="16"/>
  <c r="R108" i="16"/>
  <c r="S106" i="16"/>
  <c r="O106" i="16"/>
  <c r="N104" i="16"/>
  <c r="R104" i="16"/>
  <c r="S102" i="16"/>
  <c r="O102" i="16"/>
  <c r="N100" i="16"/>
  <c r="R100" i="16"/>
  <c r="S98" i="16"/>
  <c r="O98" i="16"/>
  <c r="N96" i="16"/>
  <c r="R96" i="16"/>
  <c r="S94" i="16"/>
  <c r="O94" i="16"/>
  <c r="N92" i="16"/>
  <c r="R92" i="16"/>
  <c r="S90" i="16"/>
  <c r="O90" i="16"/>
  <c r="N88" i="16"/>
  <c r="R88" i="16"/>
  <c r="S86" i="16"/>
  <c r="O86" i="16"/>
  <c r="N84" i="16"/>
  <c r="R84" i="16"/>
  <c r="S82" i="16"/>
  <c r="O82" i="16"/>
  <c r="N80" i="16"/>
  <c r="R80" i="16"/>
  <c r="S78" i="16"/>
  <c r="O78" i="16"/>
  <c r="N76" i="16"/>
  <c r="R76" i="16"/>
  <c r="S74" i="16"/>
  <c r="O74" i="16"/>
  <c r="N72" i="16"/>
  <c r="R72" i="16"/>
  <c r="S70" i="16"/>
  <c r="O70" i="16"/>
  <c r="N68" i="16"/>
  <c r="R68" i="16"/>
  <c r="S66" i="16"/>
  <c r="O66" i="16"/>
  <c r="N64" i="16"/>
  <c r="R64" i="16"/>
  <c r="S62" i="16"/>
  <c r="O62" i="16"/>
  <c r="N60" i="16"/>
  <c r="R60" i="16"/>
  <c r="R58" i="16"/>
  <c r="N58" i="16"/>
  <c r="S58" i="16"/>
  <c r="O58" i="16"/>
  <c r="S23" i="16"/>
  <c r="O23" i="16"/>
  <c r="N31" i="16"/>
  <c r="R31" i="16"/>
  <c r="S39" i="16"/>
  <c r="O39" i="16"/>
  <c r="N47" i="16"/>
  <c r="R47" i="16"/>
  <c r="S55" i="16"/>
  <c r="O55" i="16"/>
  <c r="N26" i="16"/>
  <c r="R26" i="16"/>
  <c r="S34" i="16"/>
  <c r="O34" i="16"/>
  <c r="N42" i="16"/>
  <c r="R42" i="16"/>
  <c r="S50" i="16"/>
  <c r="O50" i="16"/>
  <c r="N131" i="16"/>
  <c r="R131" i="16"/>
  <c r="S21" i="16"/>
  <c r="O21" i="16"/>
  <c r="N29" i="16"/>
  <c r="R29" i="16"/>
  <c r="S37" i="16"/>
  <c r="O37" i="16"/>
  <c r="N45" i="16"/>
  <c r="R45" i="16"/>
  <c r="S53" i="16"/>
  <c r="O53" i="16"/>
  <c r="N24" i="16"/>
  <c r="R24" i="16"/>
  <c r="S32" i="16"/>
  <c r="O32" i="16"/>
  <c r="N40" i="16"/>
  <c r="R40" i="16"/>
  <c r="S48" i="16"/>
  <c r="O48" i="16"/>
  <c r="R56" i="16"/>
  <c r="N56" i="16"/>
  <c r="N129" i="16"/>
  <c r="R129" i="16"/>
  <c r="S127" i="16"/>
  <c r="O127" i="16"/>
  <c r="N125" i="16"/>
  <c r="R125" i="16"/>
  <c r="S123" i="16"/>
  <c r="O123" i="16"/>
  <c r="N121" i="16"/>
  <c r="R121" i="16"/>
  <c r="S119" i="16"/>
  <c r="O119" i="16"/>
  <c r="N117" i="16"/>
  <c r="R117" i="16"/>
  <c r="S115" i="16"/>
  <c r="O115" i="16"/>
  <c r="N113" i="16"/>
  <c r="R113" i="16"/>
  <c r="S111" i="16"/>
  <c r="O111" i="16"/>
  <c r="N109" i="16"/>
  <c r="R109" i="16"/>
  <c r="S107" i="16"/>
  <c r="O107" i="16"/>
  <c r="N105" i="16"/>
  <c r="R105" i="16"/>
  <c r="S103" i="16"/>
  <c r="O103" i="16"/>
  <c r="N101" i="16"/>
  <c r="R101" i="16"/>
  <c r="S99" i="16"/>
  <c r="O99" i="16"/>
  <c r="N97" i="16"/>
  <c r="R97" i="16"/>
  <c r="S95" i="16"/>
  <c r="O95" i="16"/>
  <c r="N93" i="16"/>
  <c r="R93" i="16"/>
  <c r="S91" i="16"/>
  <c r="O91" i="16"/>
  <c r="N89" i="16"/>
  <c r="R89" i="16"/>
  <c r="S87" i="16"/>
  <c r="O87" i="16"/>
  <c r="N85" i="16"/>
  <c r="R85" i="16"/>
  <c r="S83" i="16"/>
  <c r="O83" i="16"/>
  <c r="N81" i="16"/>
  <c r="R81" i="16"/>
  <c r="S79" i="16"/>
  <c r="O79" i="16"/>
  <c r="N77" i="16"/>
  <c r="R77" i="16"/>
  <c r="S75" i="16"/>
  <c r="O75" i="16"/>
  <c r="N73" i="16"/>
  <c r="R73" i="16"/>
  <c r="S71" i="16"/>
  <c r="O71" i="16"/>
  <c r="N69" i="16"/>
  <c r="R69" i="16"/>
  <c r="S67" i="16"/>
  <c r="O67" i="16"/>
  <c r="N65" i="16"/>
  <c r="R65" i="16"/>
  <c r="S63" i="16"/>
  <c r="O63" i="16"/>
  <c r="N61" i="16"/>
  <c r="R61" i="16"/>
  <c r="S59" i="16"/>
  <c r="O59" i="16"/>
  <c r="N27" i="16"/>
  <c r="R27" i="16"/>
  <c r="S35" i="16"/>
  <c r="O35" i="16"/>
  <c r="N43" i="16"/>
  <c r="R43" i="16"/>
  <c r="S51" i="16"/>
  <c r="O51" i="16"/>
  <c r="N22" i="16"/>
  <c r="R22" i="16"/>
  <c r="S30" i="16"/>
  <c r="O30" i="16"/>
  <c r="N38" i="16"/>
  <c r="R38" i="16"/>
  <c r="S46" i="16"/>
  <c r="O46" i="16"/>
  <c r="N54" i="16"/>
  <c r="R54" i="16"/>
  <c r="S135" i="16"/>
  <c r="O135" i="16"/>
  <c r="N134" i="16"/>
  <c r="R134" i="16"/>
  <c r="N25" i="16"/>
  <c r="R25" i="16"/>
  <c r="S33" i="16"/>
  <c r="O33" i="16"/>
  <c r="N41" i="16"/>
  <c r="R41" i="16"/>
  <c r="S49" i="16"/>
  <c r="O49" i="16"/>
  <c r="N20" i="16"/>
  <c r="R20" i="16"/>
  <c r="S28" i="16"/>
  <c r="O28" i="16"/>
  <c r="N36" i="16"/>
  <c r="R36" i="16"/>
  <c r="S44" i="16"/>
  <c r="O44" i="16"/>
  <c r="N52" i="16"/>
  <c r="R52" i="16"/>
  <c r="S133" i="16"/>
  <c r="O133" i="16"/>
  <c r="N132" i="16"/>
  <c r="R132" i="16"/>
  <c r="N130" i="16"/>
  <c r="R130" i="16"/>
  <c r="S128" i="16"/>
  <c r="O128" i="16"/>
  <c r="N126" i="16"/>
  <c r="R126" i="16"/>
  <c r="S124" i="16"/>
  <c r="O124" i="16"/>
  <c r="N122" i="16"/>
  <c r="R122" i="16"/>
  <c r="S120" i="16"/>
  <c r="O120" i="16"/>
  <c r="N118" i="16"/>
  <c r="R118" i="16"/>
  <c r="S116" i="16"/>
  <c r="O116" i="16"/>
  <c r="N114" i="16"/>
  <c r="R114" i="16"/>
  <c r="S112" i="16"/>
  <c r="O112" i="16"/>
  <c r="N110" i="16"/>
  <c r="R110" i="16"/>
  <c r="S108" i="16"/>
  <c r="O108" i="16"/>
  <c r="N106" i="16"/>
  <c r="R106" i="16"/>
  <c r="S104" i="16"/>
  <c r="O104" i="16"/>
  <c r="N102" i="16"/>
  <c r="R102" i="16"/>
  <c r="S100" i="16"/>
  <c r="O100" i="16"/>
  <c r="N98" i="16"/>
  <c r="R98" i="16"/>
  <c r="S96" i="16"/>
  <c r="O96" i="16"/>
  <c r="N94" i="16"/>
  <c r="R94" i="16"/>
  <c r="S92" i="16"/>
  <c r="O92" i="16"/>
  <c r="N90" i="16"/>
  <c r="R90" i="16"/>
  <c r="S88" i="16"/>
  <c r="O88" i="16"/>
  <c r="N86" i="16"/>
  <c r="R86" i="16"/>
  <c r="S84" i="16"/>
  <c r="O84" i="16"/>
  <c r="N82" i="16"/>
  <c r="R82" i="16"/>
  <c r="S80" i="16"/>
  <c r="O80" i="16"/>
  <c r="N78" i="16"/>
  <c r="R78" i="16"/>
  <c r="S76" i="16"/>
  <c r="O76" i="16"/>
  <c r="N74" i="16"/>
  <c r="R74" i="16"/>
  <c r="S72" i="16"/>
  <c r="O72" i="16"/>
  <c r="N70" i="16"/>
  <c r="R70" i="16"/>
  <c r="S68" i="16"/>
  <c r="O68" i="16"/>
  <c r="N66" i="16"/>
  <c r="R66" i="16"/>
  <c r="S64" i="16"/>
  <c r="O64" i="16"/>
  <c r="N62" i="16"/>
  <c r="R62" i="16"/>
  <c r="S60" i="16"/>
  <c r="O60" i="16"/>
  <c r="R57" i="16"/>
  <c r="N57" i="16"/>
  <c r="O57" i="16"/>
  <c r="S57" i="16"/>
  <c r="N23" i="16"/>
  <c r="R23" i="16"/>
  <c r="S31" i="16"/>
  <c r="O31" i="16"/>
  <c r="N39" i="16"/>
  <c r="R39" i="16"/>
  <c r="S47" i="16"/>
  <c r="O47" i="16"/>
  <c r="N55" i="16"/>
  <c r="R55" i="16"/>
  <c r="S26" i="16"/>
  <c r="O26" i="16"/>
  <c r="N34" i="16"/>
  <c r="R34" i="16"/>
  <c r="S42" i="16"/>
  <c r="O42" i="16"/>
  <c r="N50" i="16"/>
  <c r="R50" i="16"/>
  <c r="S131" i="16"/>
  <c r="O131" i="16"/>
  <c r="N21" i="16"/>
  <c r="R21" i="16"/>
  <c r="S29" i="16"/>
  <c r="O29" i="16"/>
  <c r="N37" i="16"/>
  <c r="R37" i="16"/>
  <c r="S45" i="16"/>
  <c r="O45" i="16"/>
  <c r="N53" i="16"/>
  <c r="R53" i="16"/>
  <c r="S24" i="16"/>
  <c r="O24" i="16"/>
  <c r="N32" i="16"/>
  <c r="R32" i="16"/>
  <c r="S40" i="16"/>
  <c r="O40" i="16"/>
  <c r="N48" i="16"/>
  <c r="R48" i="16"/>
  <c r="S56" i="16"/>
  <c r="O56" i="16"/>
  <c r="S163" i="15"/>
  <c r="O163" i="15"/>
  <c r="N161" i="15"/>
  <c r="R161" i="15"/>
  <c r="S159" i="15"/>
  <c r="O159" i="15"/>
  <c r="N157" i="15"/>
  <c r="R157" i="15"/>
  <c r="S155" i="15"/>
  <c r="O155" i="15"/>
  <c r="N153" i="15"/>
  <c r="R153" i="15"/>
  <c r="S151" i="15"/>
  <c r="O151" i="15"/>
  <c r="N149" i="15"/>
  <c r="R149" i="15"/>
  <c r="R20" i="15"/>
  <c r="N20" i="15"/>
  <c r="O20" i="15"/>
  <c r="S20" i="15"/>
  <c r="R24" i="15"/>
  <c r="N24" i="15"/>
  <c r="O24" i="15"/>
  <c r="S24" i="15"/>
  <c r="R28" i="15"/>
  <c r="N28" i="15"/>
  <c r="O28" i="15"/>
  <c r="S28" i="15"/>
  <c r="R32" i="15"/>
  <c r="N32" i="15"/>
  <c r="O32" i="15"/>
  <c r="S32" i="15"/>
  <c r="R36" i="15"/>
  <c r="N36" i="15"/>
  <c r="O36" i="15"/>
  <c r="S36" i="15"/>
  <c r="R40" i="15"/>
  <c r="N40" i="15"/>
  <c r="O40" i="15"/>
  <c r="S40" i="15"/>
  <c r="R44" i="15"/>
  <c r="N44" i="15"/>
  <c r="O44" i="15"/>
  <c r="S44" i="15"/>
  <c r="R48" i="15"/>
  <c r="N48" i="15"/>
  <c r="O48" i="15"/>
  <c r="S48" i="15"/>
  <c r="R52" i="15"/>
  <c r="N52" i="15"/>
  <c r="O52" i="15"/>
  <c r="S52" i="15"/>
  <c r="R56" i="15"/>
  <c r="N56" i="15"/>
  <c r="O56" i="15"/>
  <c r="S56" i="15"/>
  <c r="R60" i="15"/>
  <c r="N60" i="15"/>
  <c r="O60" i="15"/>
  <c r="S60" i="15"/>
  <c r="R64" i="15"/>
  <c r="N64" i="15"/>
  <c r="O64" i="15"/>
  <c r="S64" i="15"/>
  <c r="R70" i="15"/>
  <c r="N70" i="15"/>
  <c r="O70" i="15"/>
  <c r="S70" i="15"/>
  <c r="R78" i="15"/>
  <c r="N78" i="15"/>
  <c r="O78" i="15"/>
  <c r="S78" i="15"/>
  <c r="R88" i="15"/>
  <c r="N88" i="15"/>
  <c r="O88" i="15"/>
  <c r="S88" i="15"/>
  <c r="R96" i="15"/>
  <c r="N96" i="15"/>
  <c r="O96" i="15"/>
  <c r="S96" i="15"/>
  <c r="R104" i="15"/>
  <c r="N104" i="15"/>
  <c r="O104" i="15"/>
  <c r="S104" i="15"/>
  <c r="R112" i="15"/>
  <c r="N112" i="15"/>
  <c r="O112" i="15"/>
  <c r="S112" i="15"/>
  <c r="R120" i="15"/>
  <c r="N120" i="15"/>
  <c r="O120" i="15"/>
  <c r="S120" i="15"/>
  <c r="R128" i="15"/>
  <c r="N128" i="15"/>
  <c r="O128" i="15"/>
  <c r="S128" i="15"/>
  <c r="R136" i="15"/>
  <c r="N136" i="15"/>
  <c r="O136" i="15"/>
  <c r="S136" i="15"/>
  <c r="R144" i="15"/>
  <c r="N144" i="15"/>
  <c r="O144" i="15"/>
  <c r="S144" i="15"/>
  <c r="S165" i="15"/>
  <c r="O165" i="15"/>
  <c r="N173" i="15"/>
  <c r="R173" i="15"/>
  <c r="N166" i="15"/>
  <c r="R166" i="15"/>
  <c r="S174" i="15"/>
  <c r="O174" i="15"/>
  <c r="S68" i="15"/>
  <c r="O68" i="15"/>
  <c r="N68" i="15"/>
  <c r="R68" i="15"/>
  <c r="R77" i="15"/>
  <c r="N77" i="15"/>
  <c r="O77" i="15"/>
  <c r="S77" i="15"/>
  <c r="R87" i="15"/>
  <c r="N87" i="15"/>
  <c r="O87" i="15"/>
  <c r="S87" i="15"/>
  <c r="R95" i="15"/>
  <c r="N95" i="15"/>
  <c r="O95" i="15"/>
  <c r="S95" i="15"/>
  <c r="R103" i="15"/>
  <c r="N103" i="15"/>
  <c r="O103" i="15"/>
  <c r="S103" i="15"/>
  <c r="R111" i="15"/>
  <c r="N111" i="15"/>
  <c r="O111" i="15"/>
  <c r="S111" i="15"/>
  <c r="R119" i="15"/>
  <c r="N119" i="15"/>
  <c r="O119" i="15"/>
  <c r="S119" i="15"/>
  <c r="R127" i="15"/>
  <c r="N127" i="15"/>
  <c r="O127" i="15"/>
  <c r="S127" i="15"/>
  <c r="R135" i="15"/>
  <c r="N135" i="15"/>
  <c r="O135" i="15"/>
  <c r="S135" i="15"/>
  <c r="R143" i="15"/>
  <c r="N143" i="15"/>
  <c r="O143" i="15"/>
  <c r="S143" i="15"/>
  <c r="S167" i="15"/>
  <c r="O167" i="15"/>
  <c r="N175" i="15"/>
  <c r="R175" i="15"/>
  <c r="R147" i="15"/>
  <c r="N147" i="15"/>
  <c r="O147" i="15"/>
  <c r="S147" i="15"/>
  <c r="S172" i="15"/>
  <c r="O172" i="15"/>
  <c r="N164" i="15"/>
  <c r="R164" i="15"/>
  <c r="S162" i="15"/>
  <c r="O162" i="15"/>
  <c r="N160" i="15"/>
  <c r="R160" i="15"/>
  <c r="S158" i="15"/>
  <c r="O158" i="15"/>
  <c r="N156" i="15"/>
  <c r="R156" i="15"/>
  <c r="S154" i="15"/>
  <c r="O154" i="15"/>
  <c r="N152" i="15"/>
  <c r="R152" i="15"/>
  <c r="S150" i="15"/>
  <c r="O150" i="15"/>
  <c r="N148" i="15"/>
  <c r="R148" i="15"/>
  <c r="R21" i="15"/>
  <c r="N21" i="15"/>
  <c r="O21" i="15"/>
  <c r="S21" i="15"/>
  <c r="R25" i="15"/>
  <c r="N25" i="15"/>
  <c r="O25" i="15"/>
  <c r="S25" i="15"/>
  <c r="R29" i="15"/>
  <c r="N29" i="15"/>
  <c r="O29" i="15"/>
  <c r="S29" i="15"/>
  <c r="R33" i="15"/>
  <c r="N33" i="15"/>
  <c r="O33" i="15"/>
  <c r="S33" i="15"/>
  <c r="R37" i="15"/>
  <c r="N37" i="15"/>
  <c r="O37" i="15"/>
  <c r="S37" i="15"/>
  <c r="R41" i="15"/>
  <c r="N41" i="15"/>
  <c r="O41" i="15"/>
  <c r="S41" i="15"/>
  <c r="R45" i="15"/>
  <c r="N45" i="15"/>
  <c r="O45" i="15"/>
  <c r="S45" i="15"/>
  <c r="R49" i="15"/>
  <c r="N49" i="15"/>
  <c r="O49" i="15"/>
  <c r="S49" i="15"/>
  <c r="R53" i="15"/>
  <c r="N53" i="15"/>
  <c r="O53" i="15"/>
  <c r="S53" i="15"/>
  <c r="R57" i="15"/>
  <c r="N57" i="15"/>
  <c r="O57" i="15"/>
  <c r="S57" i="15"/>
  <c r="R61" i="15"/>
  <c r="N61" i="15"/>
  <c r="O61" i="15"/>
  <c r="S61" i="15"/>
  <c r="R65" i="15"/>
  <c r="N65" i="15"/>
  <c r="S65" i="15"/>
  <c r="O65" i="15"/>
  <c r="R72" i="15"/>
  <c r="N72" i="15"/>
  <c r="O72" i="15"/>
  <c r="S72" i="15"/>
  <c r="R80" i="15"/>
  <c r="N80" i="15"/>
  <c r="O80" i="15"/>
  <c r="S80" i="15"/>
  <c r="R90" i="15"/>
  <c r="N90" i="15"/>
  <c r="O90" i="15"/>
  <c r="S90" i="15"/>
  <c r="R98" i="15"/>
  <c r="N98" i="15"/>
  <c r="O98" i="15"/>
  <c r="S98" i="15"/>
  <c r="R106" i="15"/>
  <c r="N106" i="15"/>
  <c r="O106" i="15"/>
  <c r="S106" i="15"/>
  <c r="R114" i="15"/>
  <c r="N114" i="15"/>
  <c r="O114" i="15"/>
  <c r="S114" i="15"/>
  <c r="R122" i="15"/>
  <c r="N122" i="15"/>
  <c r="O122" i="15"/>
  <c r="S122" i="15"/>
  <c r="R130" i="15"/>
  <c r="N130" i="15"/>
  <c r="O130" i="15"/>
  <c r="S130" i="15"/>
  <c r="R138" i="15"/>
  <c r="N138" i="15"/>
  <c r="O138" i="15"/>
  <c r="S138" i="15"/>
  <c r="R146" i="15"/>
  <c r="N146" i="15"/>
  <c r="O146" i="15"/>
  <c r="S146" i="15"/>
  <c r="S169" i="15"/>
  <c r="O169" i="15"/>
  <c r="N170" i="15"/>
  <c r="R170" i="15"/>
  <c r="R71" i="15"/>
  <c r="N71" i="15"/>
  <c r="O71" i="15"/>
  <c r="S71" i="15"/>
  <c r="R79" i="15"/>
  <c r="N79" i="15"/>
  <c r="O79" i="15"/>
  <c r="S79" i="15"/>
  <c r="R89" i="15"/>
  <c r="N89" i="15"/>
  <c r="O89" i="15"/>
  <c r="S89" i="15"/>
  <c r="R97" i="15"/>
  <c r="N97" i="15"/>
  <c r="O97" i="15"/>
  <c r="S97" i="15"/>
  <c r="R105" i="15"/>
  <c r="N105" i="15"/>
  <c r="O105" i="15"/>
  <c r="S105" i="15"/>
  <c r="R113" i="15"/>
  <c r="N113" i="15"/>
  <c r="O113" i="15"/>
  <c r="S113" i="15"/>
  <c r="R121" i="15"/>
  <c r="N121" i="15"/>
  <c r="O121" i="15"/>
  <c r="S121" i="15"/>
  <c r="R129" i="15"/>
  <c r="N129" i="15"/>
  <c r="O129" i="15"/>
  <c r="S129" i="15"/>
  <c r="R137" i="15"/>
  <c r="N137" i="15"/>
  <c r="O137" i="15"/>
  <c r="S137" i="15"/>
  <c r="R145" i="15"/>
  <c r="N145" i="15"/>
  <c r="O145" i="15"/>
  <c r="S145" i="15"/>
  <c r="S171" i="15"/>
  <c r="O171" i="15"/>
  <c r="N168" i="15"/>
  <c r="R168" i="15"/>
  <c r="N163" i="15"/>
  <c r="R163" i="15"/>
  <c r="S161" i="15"/>
  <c r="O161" i="15"/>
  <c r="N159" i="15"/>
  <c r="R159" i="15"/>
  <c r="S157" i="15"/>
  <c r="O157" i="15"/>
  <c r="N155" i="15"/>
  <c r="R155" i="15"/>
  <c r="S153" i="15"/>
  <c r="O153" i="15"/>
  <c r="N151" i="15"/>
  <c r="R151" i="15"/>
  <c r="S149" i="15"/>
  <c r="O149" i="15"/>
  <c r="R82" i="15"/>
  <c r="N82" i="15"/>
  <c r="O82" i="15"/>
  <c r="S82" i="15"/>
  <c r="R22" i="15"/>
  <c r="N22" i="15"/>
  <c r="O22" i="15"/>
  <c r="S22" i="15"/>
  <c r="R26" i="15"/>
  <c r="N26" i="15"/>
  <c r="O26" i="15"/>
  <c r="S26" i="15"/>
  <c r="R30" i="15"/>
  <c r="N30" i="15"/>
  <c r="O30" i="15"/>
  <c r="S30" i="15"/>
  <c r="R34" i="15"/>
  <c r="N34" i="15"/>
  <c r="O34" i="15"/>
  <c r="S34" i="15"/>
  <c r="R38" i="15"/>
  <c r="N38" i="15"/>
  <c r="O38" i="15"/>
  <c r="S38" i="15"/>
  <c r="R42" i="15"/>
  <c r="N42" i="15"/>
  <c r="O42" i="15"/>
  <c r="S42" i="15"/>
  <c r="R46" i="15"/>
  <c r="N46" i="15"/>
  <c r="O46" i="15"/>
  <c r="S46" i="15"/>
  <c r="R50" i="15"/>
  <c r="N50" i="15"/>
  <c r="O50" i="15"/>
  <c r="S50" i="15"/>
  <c r="R54" i="15"/>
  <c r="N54" i="15"/>
  <c r="O54" i="15"/>
  <c r="S54" i="15"/>
  <c r="R58" i="15"/>
  <c r="N58" i="15"/>
  <c r="O58" i="15"/>
  <c r="S58" i="15"/>
  <c r="R62" i="15"/>
  <c r="N62" i="15"/>
  <c r="O62" i="15"/>
  <c r="S62" i="15"/>
  <c r="S67" i="15"/>
  <c r="O67" i="15"/>
  <c r="N67" i="15"/>
  <c r="R67" i="15"/>
  <c r="R74" i="15"/>
  <c r="N74" i="15"/>
  <c r="O74" i="15"/>
  <c r="S74" i="15"/>
  <c r="R84" i="15"/>
  <c r="N84" i="15"/>
  <c r="O84" i="15"/>
  <c r="S84" i="15"/>
  <c r="R92" i="15"/>
  <c r="N92" i="15"/>
  <c r="O92" i="15"/>
  <c r="S92" i="15"/>
  <c r="R100" i="15"/>
  <c r="N100" i="15"/>
  <c r="O100" i="15"/>
  <c r="S100" i="15"/>
  <c r="R108" i="15"/>
  <c r="N108" i="15"/>
  <c r="O108" i="15"/>
  <c r="S108" i="15"/>
  <c r="R116" i="15"/>
  <c r="N116" i="15"/>
  <c r="O116" i="15"/>
  <c r="S116" i="15"/>
  <c r="R124" i="15"/>
  <c r="N124" i="15"/>
  <c r="O124" i="15"/>
  <c r="S124" i="15"/>
  <c r="R132" i="15"/>
  <c r="N132" i="15"/>
  <c r="O132" i="15"/>
  <c r="S132" i="15"/>
  <c r="R140" i="15"/>
  <c r="N140" i="15"/>
  <c r="O140" i="15"/>
  <c r="S140" i="15"/>
  <c r="N165" i="15"/>
  <c r="R165" i="15"/>
  <c r="S173" i="15"/>
  <c r="O173" i="15"/>
  <c r="S166" i="15"/>
  <c r="O166" i="15"/>
  <c r="N174" i="15"/>
  <c r="R174" i="15"/>
  <c r="R73" i="15"/>
  <c r="N73" i="15"/>
  <c r="O73" i="15"/>
  <c r="S73" i="15"/>
  <c r="R83" i="15"/>
  <c r="N83" i="15"/>
  <c r="O83" i="15"/>
  <c r="S83" i="15"/>
  <c r="R91" i="15"/>
  <c r="N91" i="15"/>
  <c r="O91" i="15"/>
  <c r="S91" i="15"/>
  <c r="R99" i="15"/>
  <c r="N99" i="15"/>
  <c r="O99" i="15"/>
  <c r="S99" i="15"/>
  <c r="R107" i="15"/>
  <c r="N107" i="15"/>
  <c r="O107" i="15"/>
  <c r="S107" i="15"/>
  <c r="R115" i="15"/>
  <c r="N115" i="15"/>
  <c r="O115" i="15"/>
  <c r="S115" i="15"/>
  <c r="R123" i="15"/>
  <c r="N123" i="15"/>
  <c r="O123" i="15"/>
  <c r="S123" i="15"/>
  <c r="R131" i="15"/>
  <c r="N131" i="15"/>
  <c r="O131" i="15"/>
  <c r="S131" i="15"/>
  <c r="R139" i="15"/>
  <c r="N139" i="15"/>
  <c r="O139" i="15"/>
  <c r="S139" i="15"/>
  <c r="N167" i="15"/>
  <c r="R167" i="15"/>
  <c r="S175" i="15"/>
  <c r="O175" i="15"/>
  <c r="N172" i="15"/>
  <c r="R172" i="15"/>
  <c r="S164" i="15"/>
  <c r="O164" i="15"/>
  <c r="N162" i="15"/>
  <c r="R162" i="15"/>
  <c r="S160" i="15"/>
  <c r="O160" i="15"/>
  <c r="N158" i="15"/>
  <c r="R158" i="15"/>
  <c r="S156" i="15"/>
  <c r="O156" i="15"/>
  <c r="N154" i="15"/>
  <c r="R154" i="15"/>
  <c r="S152" i="15"/>
  <c r="O152" i="15"/>
  <c r="N150" i="15"/>
  <c r="R150" i="15"/>
  <c r="S148" i="15"/>
  <c r="O148" i="15"/>
  <c r="R81" i="15"/>
  <c r="N81" i="15"/>
  <c r="O81" i="15"/>
  <c r="S81" i="15"/>
  <c r="R23" i="15"/>
  <c r="N23" i="15"/>
  <c r="O23" i="15"/>
  <c r="S23" i="15"/>
  <c r="R27" i="15"/>
  <c r="N27" i="15"/>
  <c r="O27" i="15"/>
  <c r="S27" i="15"/>
  <c r="R31" i="15"/>
  <c r="N31" i="15"/>
  <c r="O31" i="15"/>
  <c r="S31" i="15"/>
  <c r="R35" i="15"/>
  <c r="N35" i="15"/>
  <c r="O35" i="15"/>
  <c r="S35" i="15"/>
  <c r="R39" i="15"/>
  <c r="N39" i="15"/>
  <c r="O39" i="15"/>
  <c r="S39" i="15"/>
  <c r="R43" i="15"/>
  <c r="N43" i="15"/>
  <c r="O43" i="15"/>
  <c r="S43" i="15"/>
  <c r="R47" i="15"/>
  <c r="N47" i="15"/>
  <c r="O47" i="15"/>
  <c r="S47" i="15"/>
  <c r="R51" i="15"/>
  <c r="N51" i="15"/>
  <c r="O51" i="15"/>
  <c r="S51" i="15"/>
  <c r="R55" i="15"/>
  <c r="N55" i="15"/>
  <c r="O55" i="15"/>
  <c r="S55" i="15"/>
  <c r="R59" i="15"/>
  <c r="N59" i="15"/>
  <c r="O59" i="15"/>
  <c r="S59" i="15"/>
  <c r="R63" i="15"/>
  <c r="N63" i="15"/>
  <c r="O63" i="15"/>
  <c r="S63" i="15"/>
  <c r="S69" i="15"/>
  <c r="O69" i="15"/>
  <c r="N69" i="15"/>
  <c r="R69" i="15"/>
  <c r="R76" i="15"/>
  <c r="N76" i="15"/>
  <c r="O76" i="15"/>
  <c r="S76" i="15"/>
  <c r="R86" i="15"/>
  <c r="N86" i="15"/>
  <c r="O86" i="15"/>
  <c r="S86" i="15"/>
  <c r="R94" i="15"/>
  <c r="N94" i="15"/>
  <c r="O94" i="15"/>
  <c r="S94" i="15"/>
  <c r="R102" i="15"/>
  <c r="N102" i="15"/>
  <c r="O102" i="15"/>
  <c r="S102" i="15"/>
  <c r="R110" i="15"/>
  <c r="N110" i="15"/>
  <c r="O110" i="15"/>
  <c r="S110" i="15"/>
  <c r="R118" i="15"/>
  <c r="N118" i="15"/>
  <c r="O118" i="15"/>
  <c r="S118" i="15"/>
  <c r="R126" i="15"/>
  <c r="N126" i="15"/>
  <c r="O126" i="15"/>
  <c r="S126" i="15"/>
  <c r="R134" i="15"/>
  <c r="N134" i="15"/>
  <c r="O134" i="15"/>
  <c r="S134" i="15"/>
  <c r="R142" i="15"/>
  <c r="N142" i="15"/>
  <c r="O142" i="15"/>
  <c r="S142" i="15"/>
  <c r="N169" i="15"/>
  <c r="R169" i="15"/>
  <c r="S170" i="15"/>
  <c r="O170" i="15"/>
  <c r="S66" i="15"/>
  <c r="O66" i="15"/>
  <c r="N66" i="15"/>
  <c r="R66" i="15"/>
  <c r="R75" i="15"/>
  <c r="N75" i="15"/>
  <c r="O75" i="15"/>
  <c r="S75" i="15"/>
  <c r="R85" i="15"/>
  <c r="N85" i="15"/>
  <c r="O85" i="15"/>
  <c r="S85" i="15"/>
  <c r="R93" i="15"/>
  <c r="N93" i="15"/>
  <c r="O93" i="15"/>
  <c r="S93" i="15"/>
  <c r="R101" i="15"/>
  <c r="N101" i="15"/>
  <c r="O101" i="15"/>
  <c r="S101" i="15"/>
  <c r="R109" i="15"/>
  <c r="N109" i="15"/>
  <c r="O109" i="15"/>
  <c r="S109" i="15"/>
  <c r="R117" i="15"/>
  <c r="N117" i="15"/>
  <c r="O117" i="15"/>
  <c r="S117" i="15"/>
  <c r="R125" i="15"/>
  <c r="N125" i="15"/>
  <c r="O125" i="15"/>
  <c r="S125" i="15"/>
  <c r="R133" i="15"/>
  <c r="N133" i="15"/>
  <c r="O133" i="15"/>
  <c r="S133" i="15"/>
  <c r="R141" i="15"/>
  <c r="N141" i="15"/>
  <c r="O141" i="15"/>
  <c r="S141" i="15"/>
  <c r="N171" i="15"/>
  <c r="R171" i="15"/>
  <c r="S168" i="15"/>
  <c r="O168" i="15"/>
  <c r="S57" i="14"/>
  <c r="O57" i="14"/>
  <c r="N55" i="14"/>
  <c r="R55" i="14"/>
  <c r="S53" i="14"/>
  <c r="O53" i="14"/>
  <c r="N51" i="14"/>
  <c r="R51" i="14"/>
  <c r="S49" i="14"/>
  <c r="O49" i="14"/>
  <c r="N47" i="14"/>
  <c r="R47" i="14"/>
  <c r="S45" i="14"/>
  <c r="O45" i="14"/>
  <c r="N43" i="14"/>
  <c r="R43" i="14"/>
  <c r="S41" i="14"/>
  <c r="O41" i="14"/>
  <c r="N39" i="14"/>
  <c r="R39" i="14"/>
  <c r="S37" i="14"/>
  <c r="O37" i="14"/>
  <c r="N35" i="14"/>
  <c r="R35" i="14"/>
  <c r="S33" i="14"/>
  <c r="O33" i="14"/>
  <c r="N31" i="14"/>
  <c r="R31" i="14"/>
  <c r="S29" i="14"/>
  <c r="O29" i="14"/>
  <c r="N27" i="14"/>
  <c r="R27" i="14"/>
  <c r="S25" i="14"/>
  <c r="O25" i="14"/>
  <c r="N23" i="14"/>
  <c r="R23" i="14"/>
  <c r="S21" i="14"/>
  <c r="O21" i="14"/>
  <c r="R60" i="14"/>
  <c r="N60" i="14"/>
  <c r="O60" i="14"/>
  <c r="S60" i="14"/>
  <c r="R68" i="14"/>
  <c r="N68" i="14"/>
  <c r="O68" i="14"/>
  <c r="S68" i="14"/>
  <c r="R76" i="14"/>
  <c r="N76" i="14"/>
  <c r="O76" i="14"/>
  <c r="S76" i="14"/>
  <c r="R84" i="14"/>
  <c r="N84" i="14"/>
  <c r="O84" i="14"/>
  <c r="S84" i="14"/>
  <c r="R92" i="14"/>
  <c r="N92" i="14"/>
  <c r="P92" i="14" s="1"/>
  <c r="O92" i="14"/>
  <c r="S92" i="14"/>
  <c r="R100" i="14"/>
  <c r="N100" i="14"/>
  <c r="P100" i="14" s="1"/>
  <c r="O100" i="14"/>
  <c r="S100" i="14"/>
  <c r="R108" i="14"/>
  <c r="N108" i="14"/>
  <c r="P108" i="14" s="1"/>
  <c r="O108" i="14"/>
  <c r="S108" i="14"/>
  <c r="R116" i="14"/>
  <c r="N116" i="14"/>
  <c r="P116" i="14" s="1"/>
  <c r="O116" i="14"/>
  <c r="S116" i="14"/>
  <c r="R124" i="14"/>
  <c r="N124" i="14"/>
  <c r="P124" i="14" s="1"/>
  <c r="O124" i="14"/>
  <c r="S124" i="14"/>
  <c r="R65" i="14"/>
  <c r="N65" i="14"/>
  <c r="P65" i="14" s="1"/>
  <c r="O65" i="14"/>
  <c r="S65" i="14"/>
  <c r="R73" i="14"/>
  <c r="N73" i="14"/>
  <c r="P73" i="14" s="1"/>
  <c r="O73" i="14"/>
  <c r="S73" i="14"/>
  <c r="R81" i="14"/>
  <c r="N81" i="14"/>
  <c r="P81" i="14" s="1"/>
  <c r="O81" i="14"/>
  <c r="S81" i="14"/>
  <c r="R89" i="14"/>
  <c r="N89" i="14"/>
  <c r="P89" i="14" s="1"/>
  <c r="O89" i="14"/>
  <c r="S89" i="14"/>
  <c r="R97" i="14"/>
  <c r="N97" i="14"/>
  <c r="P97" i="14" s="1"/>
  <c r="O97" i="14"/>
  <c r="S97" i="14"/>
  <c r="R105" i="14"/>
  <c r="N105" i="14"/>
  <c r="P105" i="14" s="1"/>
  <c r="O105" i="14"/>
  <c r="S105" i="14"/>
  <c r="R113" i="14"/>
  <c r="N113" i="14"/>
  <c r="P113" i="14" s="1"/>
  <c r="O113" i="14"/>
  <c r="S113" i="14"/>
  <c r="R121" i="14"/>
  <c r="N121" i="14"/>
  <c r="P121" i="14" s="1"/>
  <c r="O121" i="14"/>
  <c r="S121" i="14"/>
  <c r="R129" i="14"/>
  <c r="N129" i="14"/>
  <c r="P129" i="14" s="1"/>
  <c r="O129" i="14"/>
  <c r="S129" i="14"/>
  <c r="N58" i="14"/>
  <c r="R58" i="14"/>
  <c r="S56" i="14"/>
  <c r="O56" i="14"/>
  <c r="N54" i="14"/>
  <c r="R54" i="14"/>
  <c r="S52" i="14"/>
  <c r="O52" i="14"/>
  <c r="N50" i="14"/>
  <c r="R50" i="14"/>
  <c r="S48" i="14"/>
  <c r="O48" i="14"/>
  <c r="N46" i="14"/>
  <c r="R46" i="14"/>
  <c r="S44" i="14"/>
  <c r="O44" i="14"/>
  <c r="N42" i="14"/>
  <c r="R42" i="14"/>
  <c r="S40" i="14"/>
  <c r="O40" i="14"/>
  <c r="N38" i="14"/>
  <c r="R38" i="14"/>
  <c r="S36" i="14"/>
  <c r="O36" i="14"/>
  <c r="N34" i="14"/>
  <c r="R34" i="14"/>
  <c r="S32" i="14"/>
  <c r="O32" i="14"/>
  <c r="N30" i="14"/>
  <c r="R30" i="14"/>
  <c r="S28" i="14"/>
  <c r="O28" i="14"/>
  <c r="N26" i="14"/>
  <c r="R26" i="14"/>
  <c r="S24" i="14"/>
  <c r="O24" i="14"/>
  <c r="N22" i="14"/>
  <c r="R22" i="14"/>
  <c r="S20" i="14"/>
  <c r="O20" i="14"/>
  <c r="R62" i="14"/>
  <c r="N62" i="14"/>
  <c r="P62" i="14" s="1"/>
  <c r="O62" i="14"/>
  <c r="S62" i="14"/>
  <c r="R70" i="14"/>
  <c r="N70" i="14"/>
  <c r="P70" i="14" s="1"/>
  <c r="O70" i="14"/>
  <c r="S70" i="14"/>
  <c r="R78" i="14"/>
  <c r="N78" i="14"/>
  <c r="P78" i="14" s="1"/>
  <c r="O78" i="14"/>
  <c r="S78" i="14"/>
  <c r="R86" i="14"/>
  <c r="N86" i="14"/>
  <c r="P86" i="14" s="1"/>
  <c r="O86" i="14"/>
  <c r="S86" i="14"/>
  <c r="R94" i="14"/>
  <c r="N94" i="14"/>
  <c r="P94" i="14" s="1"/>
  <c r="O94" i="14"/>
  <c r="S94" i="14"/>
  <c r="R102" i="14"/>
  <c r="N102" i="14"/>
  <c r="P102" i="14" s="1"/>
  <c r="O102" i="14"/>
  <c r="S102" i="14"/>
  <c r="R110" i="14"/>
  <c r="N110" i="14"/>
  <c r="P110" i="14" s="1"/>
  <c r="O110" i="14"/>
  <c r="S110" i="14"/>
  <c r="R118" i="14"/>
  <c r="N118" i="14"/>
  <c r="P118" i="14" s="1"/>
  <c r="O118" i="14"/>
  <c r="S118" i="14"/>
  <c r="R126" i="14"/>
  <c r="N126" i="14"/>
  <c r="P126" i="14" s="1"/>
  <c r="O126" i="14"/>
  <c r="S126" i="14"/>
  <c r="O59" i="14"/>
  <c r="S59" i="14"/>
  <c r="R59" i="14"/>
  <c r="N59" i="14"/>
  <c r="R67" i="14"/>
  <c r="N67" i="14"/>
  <c r="P67" i="14" s="1"/>
  <c r="O67" i="14"/>
  <c r="S67" i="14"/>
  <c r="R75" i="14"/>
  <c r="N75" i="14"/>
  <c r="P75" i="14" s="1"/>
  <c r="O75" i="14"/>
  <c r="S75" i="14"/>
  <c r="R83" i="14"/>
  <c r="N83" i="14"/>
  <c r="P83" i="14" s="1"/>
  <c r="O83" i="14"/>
  <c r="S83" i="14"/>
  <c r="R91" i="14"/>
  <c r="N91" i="14"/>
  <c r="P91" i="14" s="1"/>
  <c r="O91" i="14"/>
  <c r="S91" i="14"/>
  <c r="R99" i="14"/>
  <c r="N99" i="14"/>
  <c r="P99" i="14" s="1"/>
  <c r="O99" i="14"/>
  <c r="S99" i="14"/>
  <c r="R107" i="14"/>
  <c r="N107" i="14"/>
  <c r="P107" i="14" s="1"/>
  <c r="O107" i="14"/>
  <c r="S107" i="14"/>
  <c r="R115" i="14"/>
  <c r="N115" i="14"/>
  <c r="P115" i="14" s="1"/>
  <c r="O115" i="14"/>
  <c r="S115" i="14"/>
  <c r="R123" i="14"/>
  <c r="N123" i="14"/>
  <c r="P123" i="14" s="1"/>
  <c r="O123" i="14"/>
  <c r="S123" i="14"/>
  <c r="R131" i="14"/>
  <c r="N131" i="14"/>
  <c r="P131" i="14" s="1"/>
  <c r="O131" i="14"/>
  <c r="S131" i="14"/>
  <c r="N57" i="14"/>
  <c r="R57" i="14"/>
  <c r="S55" i="14"/>
  <c r="O55" i="14"/>
  <c r="N53" i="14"/>
  <c r="R53" i="14"/>
  <c r="S51" i="14"/>
  <c r="O51" i="14"/>
  <c r="N49" i="14"/>
  <c r="R49" i="14"/>
  <c r="S47" i="14"/>
  <c r="O47" i="14"/>
  <c r="N45" i="14"/>
  <c r="R45" i="14"/>
  <c r="S43" i="14"/>
  <c r="O43" i="14"/>
  <c r="N41" i="14"/>
  <c r="R41" i="14"/>
  <c r="S39" i="14"/>
  <c r="O39" i="14"/>
  <c r="N37" i="14"/>
  <c r="R37" i="14"/>
  <c r="S35" i="14"/>
  <c r="O35" i="14"/>
  <c r="N33" i="14"/>
  <c r="R33" i="14"/>
  <c r="S31" i="14"/>
  <c r="O31" i="14"/>
  <c r="N29" i="14"/>
  <c r="R29" i="14"/>
  <c r="S27" i="14"/>
  <c r="O27" i="14"/>
  <c r="N25" i="14"/>
  <c r="R25" i="14"/>
  <c r="S23" i="14"/>
  <c r="O23" i="14"/>
  <c r="N21" i="14"/>
  <c r="R21" i="14"/>
  <c r="R64" i="14"/>
  <c r="N64" i="14"/>
  <c r="O64" i="14"/>
  <c r="S64" i="14"/>
  <c r="R72" i="14"/>
  <c r="N72" i="14"/>
  <c r="O72" i="14"/>
  <c r="S72" i="14"/>
  <c r="R80" i="14"/>
  <c r="N80" i="14"/>
  <c r="O80" i="14"/>
  <c r="S80" i="14"/>
  <c r="R88" i="14"/>
  <c r="N88" i="14"/>
  <c r="O88" i="14"/>
  <c r="S88" i="14"/>
  <c r="R96" i="14"/>
  <c r="N96" i="14"/>
  <c r="O96" i="14"/>
  <c r="S96" i="14"/>
  <c r="R104" i="14"/>
  <c r="N104" i="14"/>
  <c r="O104" i="14"/>
  <c r="S104" i="14"/>
  <c r="R112" i="14"/>
  <c r="N112" i="14"/>
  <c r="O112" i="14"/>
  <c r="S112" i="14"/>
  <c r="R120" i="14"/>
  <c r="N120" i="14"/>
  <c r="O120" i="14"/>
  <c r="S120" i="14"/>
  <c r="R128" i="14"/>
  <c r="N128" i="14"/>
  <c r="O128" i="14"/>
  <c r="S128" i="14"/>
  <c r="R61" i="14"/>
  <c r="N61" i="14"/>
  <c r="O61" i="14"/>
  <c r="S61" i="14"/>
  <c r="R69" i="14"/>
  <c r="N69" i="14"/>
  <c r="O69" i="14"/>
  <c r="S69" i="14"/>
  <c r="R77" i="14"/>
  <c r="N77" i="14"/>
  <c r="O77" i="14"/>
  <c r="S77" i="14"/>
  <c r="R85" i="14"/>
  <c r="N85" i="14"/>
  <c r="O85" i="14"/>
  <c r="S85" i="14"/>
  <c r="R93" i="14"/>
  <c r="N93" i="14"/>
  <c r="O93" i="14"/>
  <c r="S93" i="14"/>
  <c r="R101" i="14"/>
  <c r="N101" i="14"/>
  <c r="O101" i="14"/>
  <c r="S101" i="14"/>
  <c r="R109" i="14"/>
  <c r="N109" i="14"/>
  <c r="O109" i="14"/>
  <c r="S109" i="14"/>
  <c r="R117" i="14"/>
  <c r="N117" i="14"/>
  <c r="O117" i="14"/>
  <c r="S117" i="14"/>
  <c r="R125" i="14"/>
  <c r="N125" i="14"/>
  <c r="O125" i="14"/>
  <c r="S125" i="14"/>
  <c r="S58" i="14"/>
  <c r="O58" i="14"/>
  <c r="N56" i="14"/>
  <c r="R56" i="14"/>
  <c r="S54" i="14"/>
  <c r="O54" i="14"/>
  <c r="N52" i="14"/>
  <c r="R52" i="14"/>
  <c r="S50" i="14"/>
  <c r="O50" i="14"/>
  <c r="N48" i="14"/>
  <c r="R48" i="14"/>
  <c r="S46" i="14"/>
  <c r="O46" i="14"/>
  <c r="N44" i="14"/>
  <c r="R44" i="14"/>
  <c r="S42" i="14"/>
  <c r="O42" i="14"/>
  <c r="N40" i="14"/>
  <c r="R40" i="14"/>
  <c r="S38" i="14"/>
  <c r="O38" i="14"/>
  <c r="N36" i="14"/>
  <c r="R36" i="14"/>
  <c r="S34" i="14"/>
  <c r="O34" i="14"/>
  <c r="N32" i="14"/>
  <c r="R32" i="14"/>
  <c r="S30" i="14"/>
  <c r="O30" i="14"/>
  <c r="N28" i="14"/>
  <c r="R28" i="14"/>
  <c r="S26" i="14"/>
  <c r="O26" i="14"/>
  <c r="N24" i="14"/>
  <c r="R24" i="14"/>
  <c r="S22" i="14"/>
  <c r="O22" i="14"/>
  <c r="N20" i="14"/>
  <c r="R20" i="14"/>
  <c r="R66" i="14"/>
  <c r="N66" i="14"/>
  <c r="O66" i="14"/>
  <c r="S66" i="14"/>
  <c r="R74" i="14"/>
  <c r="N74" i="14"/>
  <c r="O74" i="14"/>
  <c r="S74" i="14"/>
  <c r="R82" i="14"/>
  <c r="N82" i="14"/>
  <c r="O82" i="14"/>
  <c r="S82" i="14"/>
  <c r="R90" i="14"/>
  <c r="N90" i="14"/>
  <c r="O90" i="14"/>
  <c r="S90" i="14"/>
  <c r="R98" i="14"/>
  <c r="N98" i="14"/>
  <c r="O98" i="14"/>
  <c r="S98" i="14"/>
  <c r="R106" i="14"/>
  <c r="N106" i="14"/>
  <c r="O106" i="14"/>
  <c r="S106" i="14"/>
  <c r="R114" i="14"/>
  <c r="N114" i="14"/>
  <c r="O114" i="14"/>
  <c r="S114" i="14"/>
  <c r="R122" i="14"/>
  <c r="N122" i="14"/>
  <c r="O122" i="14"/>
  <c r="S122" i="14"/>
  <c r="R130" i="14"/>
  <c r="N130" i="14"/>
  <c r="O130" i="14"/>
  <c r="S130" i="14"/>
  <c r="R63" i="14"/>
  <c r="N63" i="14"/>
  <c r="O63" i="14"/>
  <c r="S63" i="14"/>
  <c r="R71" i="14"/>
  <c r="N71" i="14"/>
  <c r="O71" i="14"/>
  <c r="S71" i="14"/>
  <c r="R79" i="14"/>
  <c r="N79" i="14"/>
  <c r="O79" i="14"/>
  <c r="S79" i="14"/>
  <c r="R87" i="14"/>
  <c r="N87" i="14"/>
  <c r="O87" i="14"/>
  <c r="S87" i="14"/>
  <c r="R95" i="14"/>
  <c r="N95" i="14"/>
  <c r="O95" i="14"/>
  <c r="S95" i="14"/>
  <c r="R103" i="14"/>
  <c r="N103" i="14"/>
  <c r="O103" i="14"/>
  <c r="S103" i="14"/>
  <c r="R111" i="14"/>
  <c r="N111" i="14"/>
  <c r="O111" i="14"/>
  <c r="S111" i="14"/>
  <c r="R119" i="14"/>
  <c r="N119" i="14"/>
  <c r="O119" i="14"/>
  <c r="S119" i="14"/>
  <c r="R127" i="14"/>
  <c r="N127" i="14"/>
  <c r="O127" i="14"/>
  <c r="S127" i="14"/>
  <c r="N172" i="13"/>
  <c r="R172" i="13"/>
  <c r="S170" i="13"/>
  <c r="O170" i="13"/>
  <c r="N168" i="13"/>
  <c r="R168" i="13"/>
  <c r="S166" i="13"/>
  <c r="O166" i="13"/>
  <c r="N164" i="13"/>
  <c r="R164" i="13"/>
  <c r="S162" i="13"/>
  <c r="O162" i="13"/>
  <c r="N160" i="13"/>
  <c r="R160" i="13"/>
  <c r="S158" i="13"/>
  <c r="O158" i="13"/>
  <c r="N156" i="13"/>
  <c r="R156" i="13"/>
  <c r="S154" i="13"/>
  <c r="O154" i="13"/>
  <c r="N152" i="13"/>
  <c r="R152" i="13"/>
  <c r="S150" i="13"/>
  <c r="O150" i="13"/>
  <c r="R147" i="13"/>
  <c r="N147" i="13"/>
  <c r="O147" i="13"/>
  <c r="S147" i="13"/>
  <c r="N71" i="13"/>
  <c r="R71" i="13"/>
  <c r="S79" i="13"/>
  <c r="O79" i="13"/>
  <c r="N87" i="13"/>
  <c r="R87" i="13"/>
  <c r="S95" i="13"/>
  <c r="O95" i="13"/>
  <c r="N103" i="13"/>
  <c r="R103" i="13"/>
  <c r="S111" i="13"/>
  <c r="O111" i="13"/>
  <c r="N119" i="13"/>
  <c r="R119" i="13"/>
  <c r="S127" i="13"/>
  <c r="O127" i="13"/>
  <c r="N135" i="13"/>
  <c r="R135" i="13"/>
  <c r="S143" i="13"/>
  <c r="O143" i="13"/>
  <c r="N70" i="13"/>
  <c r="R70" i="13"/>
  <c r="S78" i="13"/>
  <c r="O78" i="13"/>
  <c r="N86" i="13"/>
  <c r="R86" i="13"/>
  <c r="S94" i="13"/>
  <c r="O94" i="13"/>
  <c r="N102" i="13"/>
  <c r="R102" i="13"/>
  <c r="S110" i="13"/>
  <c r="O110" i="13"/>
  <c r="N118" i="13"/>
  <c r="R118" i="13"/>
  <c r="S126" i="13"/>
  <c r="O126" i="13"/>
  <c r="N134" i="13"/>
  <c r="R134" i="13"/>
  <c r="S142" i="13"/>
  <c r="O142" i="13"/>
  <c r="R21" i="13"/>
  <c r="N21" i="13"/>
  <c r="O21" i="13"/>
  <c r="S21" i="13"/>
  <c r="R25" i="13"/>
  <c r="N25" i="13"/>
  <c r="O25" i="13"/>
  <c r="S25" i="13"/>
  <c r="R29" i="13"/>
  <c r="N29" i="13"/>
  <c r="O29" i="13"/>
  <c r="S29" i="13"/>
  <c r="R33" i="13"/>
  <c r="N33" i="13"/>
  <c r="O33" i="13"/>
  <c r="S33" i="13"/>
  <c r="R37" i="13"/>
  <c r="N37" i="13"/>
  <c r="O37" i="13"/>
  <c r="S37" i="13"/>
  <c r="R41" i="13"/>
  <c r="N41" i="13"/>
  <c r="O41" i="13"/>
  <c r="S41" i="13"/>
  <c r="R45" i="13"/>
  <c r="N45" i="13"/>
  <c r="O45" i="13"/>
  <c r="S45" i="13"/>
  <c r="R49" i="13"/>
  <c r="N49" i="13"/>
  <c r="O49" i="13"/>
  <c r="S49" i="13"/>
  <c r="R53" i="13"/>
  <c r="N53" i="13"/>
  <c r="O53" i="13"/>
  <c r="S53" i="13"/>
  <c r="R57" i="13"/>
  <c r="N57" i="13"/>
  <c r="O57" i="13"/>
  <c r="S57" i="13"/>
  <c r="R61" i="13"/>
  <c r="N61" i="13"/>
  <c r="O61" i="13"/>
  <c r="S61" i="13"/>
  <c r="S65" i="13"/>
  <c r="O65" i="13"/>
  <c r="N65" i="13"/>
  <c r="R65" i="13"/>
  <c r="S73" i="13"/>
  <c r="O73" i="13"/>
  <c r="N81" i="13"/>
  <c r="R81" i="13"/>
  <c r="S89" i="13"/>
  <c r="O89" i="13"/>
  <c r="N97" i="13"/>
  <c r="R97" i="13"/>
  <c r="S105" i="13"/>
  <c r="O105" i="13"/>
  <c r="N113" i="13"/>
  <c r="R113" i="13"/>
  <c r="S121" i="13"/>
  <c r="O121" i="13"/>
  <c r="N129" i="13"/>
  <c r="R129" i="13"/>
  <c r="S137" i="13"/>
  <c r="O137" i="13"/>
  <c r="N145" i="13"/>
  <c r="R145" i="13"/>
  <c r="S72" i="13"/>
  <c r="O72" i="13"/>
  <c r="N80" i="13"/>
  <c r="R80" i="13"/>
  <c r="S88" i="13"/>
  <c r="O88" i="13"/>
  <c r="N96" i="13"/>
  <c r="R96" i="13"/>
  <c r="S104" i="13"/>
  <c r="O104" i="13"/>
  <c r="N112" i="13"/>
  <c r="R112" i="13"/>
  <c r="S120" i="13"/>
  <c r="O120" i="13"/>
  <c r="N128" i="13"/>
  <c r="R128" i="13"/>
  <c r="S136" i="13"/>
  <c r="O136" i="13"/>
  <c r="N144" i="13"/>
  <c r="R144" i="13"/>
  <c r="S173" i="13"/>
  <c r="O173" i="13"/>
  <c r="N171" i="13"/>
  <c r="R171" i="13"/>
  <c r="S169" i="13"/>
  <c r="O169" i="13"/>
  <c r="N167" i="13"/>
  <c r="R167" i="13"/>
  <c r="S165" i="13"/>
  <c r="O165" i="13"/>
  <c r="N163" i="13"/>
  <c r="R163" i="13"/>
  <c r="S161" i="13"/>
  <c r="O161" i="13"/>
  <c r="N159" i="13"/>
  <c r="R159" i="13"/>
  <c r="S157" i="13"/>
  <c r="O157" i="13"/>
  <c r="N155" i="13"/>
  <c r="R155" i="13"/>
  <c r="S153" i="13"/>
  <c r="O153" i="13"/>
  <c r="N151" i="13"/>
  <c r="R151" i="13"/>
  <c r="S149" i="13"/>
  <c r="O149" i="13"/>
  <c r="N148" i="13"/>
  <c r="R148" i="13"/>
  <c r="S148" i="13"/>
  <c r="O148" i="13"/>
  <c r="S67" i="13"/>
  <c r="O67" i="13"/>
  <c r="N75" i="13"/>
  <c r="R75" i="13"/>
  <c r="S83" i="13"/>
  <c r="O83" i="13"/>
  <c r="N91" i="13"/>
  <c r="R91" i="13"/>
  <c r="S99" i="13"/>
  <c r="O99" i="13"/>
  <c r="N107" i="13"/>
  <c r="R107" i="13"/>
  <c r="S115" i="13"/>
  <c r="O115" i="13"/>
  <c r="N123" i="13"/>
  <c r="R123" i="13"/>
  <c r="S131" i="13"/>
  <c r="O131" i="13"/>
  <c r="N139" i="13"/>
  <c r="R139" i="13"/>
  <c r="N74" i="13"/>
  <c r="R74" i="13"/>
  <c r="S82" i="13"/>
  <c r="O82" i="13"/>
  <c r="N90" i="13"/>
  <c r="R90" i="13"/>
  <c r="S98" i="13"/>
  <c r="O98" i="13"/>
  <c r="N106" i="13"/>
  <c r="R106" i="13"/>
  <c r="S114" i="13"/>
  <c r="O114" i="13"/>
  <c r="N122" i="13"/>
  <c r="R122" i="13"/>
  <c r="S130" i="13"/>
  <c r="O130" i="13"/>
  <c r="N138" i="13"/>
  <c r="R138" i="13"/>
  <c r="R22" i="13"/>
  <c r="N22" i="13"/>
  <c r="O22" i="13"/>
  <c r="S22" i="13"/>
  <c r="R26" i="13"/>
  <c r="N26" i="13"/>
  <c r="O26" i="13"/>
  <c r="S26" i="13"/>
  <c r="R30" i="13"/>
  <c r="N30" i="13"/>
  <c r="O30" i="13"/>
  <c r="S30" i="13"/>
  <c r="R34" i="13"/>
  <c r="N34" i="13"/>
  <c r="O34" i="13"/>
  <c r="S34" i="13"/>
  <c r="R38" i="13"/>
  <c r="N38" i="13"/>
  <c r="O38" i="13"/>
  <c r="S38" i="13"/>
  <c r="R42" i="13"/>
  <c r="N42" i="13"/>
  <c r="O42" i="13"/>
  <c r="S42" i="13"/>
  <c r="R46" i="13"/>
  <c r="N46" i="13"/>
  <c r="O46" i="13"/>
  <c r="S46" i="13"/>
  <c r="R50" i="13"/>
  <c r="N50" i="13"/>
  <c r="O50" i="13"/>
  <c r="S50" i="13"/>
  <c r="R54" i="13"/>
  <c r="N54" i="13"/>
  <c r="O54" i="13"/>
  <c r="S54" i="13"/>
  <c r="R58" i="13"/>
  <c r="N58" i="13"/>
  <c r="O58" i="13"/>
  <c r="S58" i="13"/>
  <c r="R62" i="13"/>
  <c r="N62" i="13"/>
  <c r="O62" i="13"/>
  <c r="S62" i="13"/>
  <c r="N69" i="13"/>
  <c r="R69" i="13"/>
  <c r="S77" i="13"/>
  <c r="O77" i="13"/>
  <c r="N85" i="13"/>
  <c r="R85" i="13"/>
  <c r="S93" i="13"/>
  <c r="O93" i="13"/>
  <c r="N101" i="13"/>
  <c r="R101" i="13"/>
  <c r="S109" i="13"/>
  <c r="O109" i="13"/>
  <c r="N117" i="13"/>
  <c r="R117" i="13"/>
  <c r="S125" i="13"/>
  <c r="O125" i="13"/>
  <c r="N133" i="13"/>
  <c r="R133" i="13"/>
  <c r="S141" i="13"/>
  <c r="O141" i="13"/>
  <c r="N68" i="13"/>
  <c r="R68" i="13"/>
  <c r="S76" i="13"/>
  <c r="O76" i="13"/>
  <c r="N84" i="13"/>
  <c r="R84" i="13"/>
  <c r="S92" i="13"/>
  <c r="O92" i="13"/>
  <c r="N100" i="13"/>
  <c r="R100" i="13"/>
  <c r="S108" i="13"/>
  <c r="O108" i="13"/>
  <c r="N116" i="13"/>
  <c r="R116" i="13"/>
  <c r="S124" i="13"/>
  <c r="O124" i="13"/>
  <c r="N132" i="13"/>
  <c r="R132" i="13"/>
  <c r="S140" i="13"/>
  <c r="O140" i="13"/>
  <c r="S172" i="13"/>
  <c r="O172" i="13"/>
  <c r="N170" i="13"/>
  <c r="P170" i="13" s="1"/>
  <c r="R170" i="13"/>
  <c r="S168" i="13"/>
  <c r="O168" i="13"/>
  <c r="N166" i="13"/>
  <c r="P166" i="13" s="1"/>
  <c r="R166" i="13"/>
  <c r="S164" i="13"/>
  <c r="O164" i="13"/>
  <c r="N162" i="13"/>
  <c r="P162" i="13" s="1"/>
  <c r="R162" i="13"/>
  <c r="S160" i="13"/>
  <c r="O160" i="13"/>
  <c r="N158" i="13"/>
  <c r="P158" i="13" s="1"/>
  <c r="R158" i="13"/>
  <c r="S156" i="13"/>
  <c r="O156" i="13"/>
  <c r="N154" i="13"/>
  <c r="P154" i="13" s="1"/>
  <c r="R154" i="13"/>
  <c r="S152" i="13"/>
  <c r="O152" i="13"/>
  <c r="N150" i="13"/>
  <c r="P150" i="13" s="1"/>
  <c r="R150" i="13"/>
  <c r="R146" i="13"/>
  <c r="N146" i="13"/>
  <c r="O146" i="13"/>
  <c r="S146" i="13"/>
  <c r="S71" i="13"/>
  <c r="O71" i="13"/>
  <c r="N79" i="13"/>
  <c r="P79" i="13" s="1"/>
  <c r="R79" i="13"/>
  <c r="S87" i="13"/>
  <c r="O87" i="13"/>
  <c r="N95" i="13"/>
  <c r="P95" i="13" s="1"/>
  <c r="R95" i="13"/>
  <c r="S103" i="13"/>
  <c r="O103" i="13"/>
  <c r="N111" i="13"/>
  <c r="P111" i="13" s="1"/>
  <c r="R111" i="13"/>
  <c r="S119" i="13"/>
  <c r="O119" i="13"/>
  <c r="N127" i="13"/>
  <c r="P127" i="13" s="1"/>
  <c r="R127" i="13"/>
  <c r="S135" i="13"/>
  <c r="O135" i="13"/>
  <c r="N143" i="13"/>
  <c r="P143" i="13" s="1"/>
  <c r="R143" i="13"/>
  <c r="S70" i="13"/>
  <c r="O70" i="13"/>
  <c r="N78" i="13"/>
  <c r="P78" i="13" s="1"/>
  <c r="R78" i="13"/>
  <c r="S86" i="13"/>
  <c r="O86" i="13"/>
  <c r="N94" i="13"/>
  <c r="P94" i="13" s="1"/>
  <c r="R94" i="13"/>
  <c r="S102" i="13"/>
  <c r="O102" i="13"/>
  <c r="N110" i="13"/>
  <c r="P110" i="13" s="1"/>
  <c r="R110" i="13"/>
  <c r="S118" i="13"/>
  <c r="O118" i="13"/>
  <c r="N126" i="13"/>
  <c r="P126" i="13" s="1"/>
  <c r="R126" i="13"/>
  <c r="S134" i="13"/>
  <c r="O134" i="13"/>
  <c r="N142" i="13"/>
  <c r="P142" i="13" s="1"/>
  <c r="R142" i="13"/>
  <c r="R23" i="13"/>
  <c r="N23" i="13"/>
  <c r="O23" i="13"/>
  <c r="S23" i="13"/>
  <c r="R27" i="13"/>
  <c r="N27" i="13"/>
  <c r="O27" i="13"/>
  <c r="S27" i="13"/>
  <c r="R31" i="13"/>
  <c r="N31" i="13"/>
  <c r="O31" i="13"/>
  <c r="S31" i="13"/>
  <c r="R35" i="13"/>
  <c r="N35" i="13"/>
  <c r="O35" i="13"/>
  <c r="S35" i="13"/>
  <c r="R39" i="13"/>
  <c r="N39" i="13"/>
  <c r="O39" i="13"/>
  <c r="S39" i="13"/>
  <c r="R43" i="13"/>
  <c r="N43" i="13"/>
  <c r="O43" i="13"/>
  <c r="S43" i="13"/>
  <c r="R47" i="13"/>
  <c r="N47" i="13"/>
  <c r="O47" i="13"/>
  <c r="S47" i="13"/>
  <c r="R51" i="13"/>
  <c r="N51" i="13"/>
  <c r="O51" i="13"/>
  <c r="S51" i="13"/>
  <c r="R55" i="13"/>
  <c r="N55" i="13"/>
  <c r="O55" i="13"/>
  <c r="S55" i="13"/>
  <c r="R59" i="13"/>
  <c r="N59" i="13"/>
  <c r="O59" i="13"/>
  <c r="S59" i="13"/>
  <c r="R63" i="13"/>
  <c r="N63" i="13"/>
  <c r="O63" i="13"/>
  <c r="S63" i="13"/>
  <c r="N73" i="13"/>
  <c r="P73" i="13" s="1"/>
  <c r="R73" i="13"/>
  <c r="S81" i="13"/>
  <c r="O81" i="13"/>
  <c r="N89" i="13"/>
  <c r="P89" i="13" s="1"/>
  <c r="R89" i="13"/>
  <c r="S97" i="13"/>
  <c r="O97" i="13"/>
  <c r="N105" i="13"/>
  <c r="P105" i="13" s="1"/>
  <c r="R105" i="13"/>
  <c r="S113" i="13"/>
  <c r="O113" i="13"/>
  <c r="N121" i="13"/>
  <c r="P121" i="13" s="1"/>
  <c r="R121" i="13"/>
  <c r="S129" i="13"/>
  <c r="O129" i="13"/>
  <c r="N137" i="13"/>
  <c r="P137" i="13" s="1"/>
  <c r="R137" i="13"/>
  <c r="S145" i="13"/>
  <c r="O145" i="13"/>
  <c r="N72" i="13"/>
  <c r="P72" i="13" s="1"/>
  <c r="R72" i="13"/>
  <c r="S80" i="13"/>
  <c r="O80" i="13"/>
  <c r="N88" i="13"/>
  <c r="P88" i="13" s="1"/>
  <c r="R88" i="13"/>
  <c r="S96" i="13"/>
  <c r="O96" i="13"/>
  <c r="N104" i="13"/>
  <c r="P104" i="13" s="1"/>
  <c r="R104" i="13"/>
  <c r="S112" i="13"/>
  <c r="O112" i="13"/>
  <c r="N120" i="13"/>
  <c r="P120" i="13" s="1"/>
  <c r="R120" i="13"/>
  <c r="S128" i="13"/>
  <c r="O128" i="13"/>
  <c r="N136" i="13"/>
  <c r="P136" i="13" s="1"/>
  <c r="R136" i="13"/>
  <c r="S144" i="13"/>
  <c r="O144" i="13"/>
  <c r="N173" i="13"/>
  <c r="P173" i="13" s="1"/>
  <c r="R173" i="13"/>
  <c r="S171" i="13"/>
  <c r="O171" i="13"/>
  <c r="N169" i="13"/>
  <c r="P169" i="13" s="1"/>
  <c r="R169" i="13"/>
  <c r="S167" i="13"/>
  <c r="O167" i="13"/>
  <c r="N165" i="13"/>
  <c r="P165" i="13" s="1"/>
  <c r="R165" i="13"/>
  <c r="S163" i="13"/>
  <c r="O163" i="13"/>
  <c r="N161" i="13"/>
  <c r="P161" i="13" s="1"/>
  <c r="R161" i="13"/>
  <c r="S159" i="13"/>
  <c r="O159" i="13"/>
  <c r="N157" i="13"/>
  <c r="P157" i="13" s="1"/>
  <c r="R157" i="13"/>
  <c r="S155" i="13"/>
  <c r="O155" i="13"/>
  <c r="N153" i="13"/>
  <c r="P153" i="13" s="1"/>
  <c r="R153" i="13"/>
  <c r="S151" i="13"/>
  <c r="O151" i="13"/>
  <c r="N149" i="13"/>
  <c r="P149" i="13" s="1"/>
  <c r="R149" i="13"/>
  <c r="N67" i="13"/>
  <c r="P67" i="13" s="1"/>
  <c r="R67" i="13"/>
  <c r="S75" i="13"/>
  <c r="O75" i="13"/>
  <c r="N83" i="13"/>
  <c r="P83" i="13" s="1"/>
  <c r="R83" i="13"/>
  <c r="S91" i="13"/>
  <c r="O91" i="13"/>
  <c r="N99" i="13"/>
  <c r="P99" i="13" s="1"/>
  <c r="R99" i="13"/>
  <c r="S107" i="13"/>
  <c r="O107" i="13"/>
  <c r="N115" i="13"/>
  <c r="P115" i="13" s="1"/>
  <c r="R115" i="13"/>
  <c r="S123" i="13"/>
  <c r="O123" i="13"/>
  <c r="N131" i="13"/>
  <c r="P131" i="13" s="1"/>
  <c r="R131" i="13"/>
  <c r="S139" i="13"/>
  <c r="O139" i="13"/>
  <c r="S66" i="13"/>
  <c r="O66" i="13"/>
  <c r="N66" i="13"/>
  <c r="R66" i="13"/>
  <c r="S74" i="13"/>
  <c r="O74" i="13"/>
  <c r="N82" i="13"/>
  <c r="P82" i="13" s="1"/>
  <c r="R82" i="13"/>
  <c r="S90" i="13"/>
  <c r="O90" i="13"/>
  <c r="N98" i="13"/>
  <c r="P98" i="13" s="1"/>
  <c r="R98" i="13"/>
  <c r="S106" i="13"/>
  <c r="O106" i="13"/>
  <c r="N114" i="13"/>
  <c r="P114" i="13" s="1"/>
  <c r="R114" i="13"/>
  <c r="S122" i="13"/>
  <c r="O122" i="13"/>
  <c r="N130" i="13"/>
  <c r="P130" i="13" s="1"/>
  <c r="R130" i="13"/>
  <c r="S138" i="13"/>
  <c r="O138" i="13"/>
  <c r="R20" i="13"/>
  <c r="N20" i="13"/>
  <c r="O20" i="13"/>
  <c r="S20" i="13"/>
  <c r="R24" i="13"/>
  <c r="N24" i="13"/>
  <c r="O24" i="13"/>
  <c r="S24" i="13"/>
  <c r="R28" i="13"/>
  <c r="N28" i="13"/>
  <c r="O28" i="13"/>
  <c r="S28" i="13"/>
  <c r="R32" i="13"/>
  <c r="N32" i="13"/>
  <c r="O32" i="13"/>
  <c r="S32" i="13"/>
  <c r="R36" i="13"/>
  <c r="N36" i="13"/>
  <c r="O36" i="13"/>
  <c r="S36" i="13"/>
  <c r="R40" i="13"/>
  <c r="N40" i="13"/>
  <c r="O40" i="13"/>
  <c r="S40" i="13"/>
  <c r="R44" i="13"/>
  <c r="N44" i="13"/>
  <c r="O44" i="13"/>
  <c r="S44" i="13"/>
  <c r="R48" i="13"/>
  <c r="N48" i="13"/>
  <c r="O48" i="13"/>
  <c r="S48" i="13"/>
  <c r="R52" i="13"/>
  <c r="N52" i="13"/>
  <c r="O52" i="13"/>
  <c r="S52" i="13"/>
  <c r="R56" i="13"/>
  <c r="N56" i="13"/>
  <c r="O56" i="13"/>
  <c r="S56" i="13"/>
  <c r="R60" i="13"/>
  <c r="N60" i="13"/>
  <c r="O60" i="13"/>
  <c r="S60" i="13"/>
  <c r="R64" i="13"/>
  <c r="N64" i="13"/>
  <c r="O64" i="13"/>
  <c r="S64" i="13"/>
  <c r="S69" i="13"/>
  <c r="O69" i="13"/>
  <c r="N77" i="13"/>
  <c r="P77" i="13" s="1"/>
  <c r="R77" i="13"/>
  <c r="S85" i="13"/>
  <c r="O85" i="13"/>
  <c r="N93" i="13"/>
  <c r="P93" i="13" s="1"/>
  <c r="R93" i="13"/>
  <c r="S101" i="13"/>
  <c r="O101" i="13"/>
  <c r="N109" i="13"/>
  <c r="P109" i="13" s="1"/>
  <c r="R109" i="13"/>
  <c r="S117" i="13"/>
  <c r="O117" i="13"/>
  <c r="N125" i="13"/>
  <c r="P125" i="13" s="1"/>
  <c r="R125" i="13"/>
  <c r="S133" i="13"/>
  <c r="O133" i="13"/>
  <c r="N141" i="13"/>
  <c r="P141" i="13" s="1"/>
  <c r="R141" i="13"/>
  <c r="S68" i="13"/>
  <c r="O68" i="13"/>
  <c r="N76" i="13"/>
  <c r="P76" i="13" s="1"/>
  <c r="R76" i="13"/>
  <c r="S84" i="13"/>
  <c r="O84" i="13"/>
  <c r="N92" i="13"/>
  <c r="P92" i="13" s="1"/>
  <c r="R92" i="13"/>
  <c r="S100" i="13"/>
  <c r="O100" i="13"/>
  <c r="N108" i="13"/>
  <c r="P108" i="13" s="1"/>
  <c r="R108" i="13"/>
  <c r="S116" i="13"/>
  <c r="O116" i="13"/>
  <c r="N124" i="13"/>
  <c r="P124" i="13" s="1"/>
  <c r="R124" i="13"/>
  <c r="S132" i="13"/>
  <c r="O132" i="13"/>
  <c r="N140" i="13"/>
  <c r="P140" i="13" s="1"/>
  <c r="R140" i="13"/>
  <c r="R56" i="12"/>
  <c r="N56" i="12"/>
  <c r="O56" i="12"/>
  <c r="S56" i="12"/>
  <c r="R52" i="12"/>
  <c r="N52" i="12"/>
  <c r="O52" i="12"/>
  <c r="S52" i="12"/>
  <c r="R20" i="12"/>
  <c r="N20" i="12"/>
  <c r="O20" i="12"/>
  <c r="S20" i="12"/>
  <c r="R24" i="12"/>
  <c r="N24" i="12"/>
  <c r="O24" i="12"/>
  <c r="S24" i="12"/>
  <c r="R28" i="12"/>
  <c r="N28" i="12"/>
  <c r="O28" i="12"/>
  <c r="S28" i="12"/>
  <c r="R32" i="12"/>
  <c r="N32" i="12"/>
  <c r="O32" i="12"/>
  <c r="S32" i="12"/>
  <c r="R36" i="12"/>
  <c r="N36" i="12"/>
  <c r="O36" i="12"/>
  <c r="S36" i="12"/>
  <c r="R40" i="12"/>
  <c r="N40" i="12"/>
  <c r="O40" i="12"/>
  <c r="S40" i="12"/>
  <c r="R44" i="12"/>
  <c r="N44" i="12"/>
  <c r="O44" i="12"/>
  <c r="S44" i="12"/>
  <c r="R48" i="12"/>
  <c r="N48" i="12"/>
  <c r="O48" i="12"/>
  <c r="S48" i="12"/>
  <c r="R64" i="12"/>
  <c r="N64" i="12"/>
  <c r="O64" i="12"/>
  <c r="S64" i="12"/>
  <c r="R72" i="12"/>
  <c r="N72" i="12"/>
  <c r="O72" i="12"/>
  <c r="S72" i="12"/>
  <c r="R80" i="12"/>
  <c r="N80" i="12"/>
  <c r="O80" i="12"/>
  <c r="S80" i="12"/>
  <c r="R88" i="12"/>
  <c r="N88" i="12"/>
  <c r="O88" i="12"/>
  <c r="S88" i="12"/>
  <c r="R96" i="12"/>
  <c r="N96" i="12"/>
  <c r="O96" i="12"/>
  <c r="S96" i="12"/>
  <c r="R104" i="12"/>
  <c r="N104" i="12"/>
  <c r="O104" i="12"/>
  <c r="S104" i="12"/>
  <c r="R112" i="12"/>
  <c r="N112" i="12"/>
  <c r="O112" i="12"/>
  <c r="S112" i="12"/>
  <c r="R120" i="12"/>
  <c r="N120" i="12"/>
  <c r="O120" i="12"/>
  <c r="S120" i="12"/>
  <c r="R128" i="12"/>
  <c r="N128" i="12"/>
  <c r="O128" i="12"/>
  <c r="S128" i="12"/>
  <c r="R136" i="12"/>
  <c r="N136" i="12"/>
  <c r="O136" i="12"/>
  <c r="S136" i="12"/>
  <c r="R144" i="12"/>
  <c r="N144" i="12"/>
  <c r="O144" i="12"/>
  <c r="S144" i="12"/>
  <c r="R152" i="12"/>
  <c r="N152" i="12"/>
  <c r="O152" i="12"/>
  <c r="S152" i="12"/>
  <c r="R160" i="12"/>
  <c r="N160" i="12"/>
  <c r="O160" i="12"/>
  <c r="S160" i="12"/>
  <c r="R168" i="12"/>
  <c r="N168" i="12"/>
  <c r="O168" i="12"/>
  <c r="S168" i="12"/>
  <c r="R176" i="12"/>
  <c r="N176" i="12"/>
  <c r="O176" i="12"/>
  <c r="S176" i="12"/>
  <c r="R61" i="12"/>
  <c r="N61" i="12"/>
  <c r="O61" i="12"/>
  <c r="S61" i="12"/>
  <c r="R69" i="12"/>
  <c r="N69" i="12"/>
  <c r="O69" i="12"/>
  <c r="S69" i="12"/>
  <c r="R77" i="12"/>
  <c r="N77" i="12"/>
  <c r="O77" i="12"/>
  <c r="S77" i="12"/>
  <c r="R85" i="12"/>
  <c r="N85" i="12"/>
  <c r="O85" i="12"/>
  <c r="S85" i="12"/>
  <c r="R93" i="12"/>
  <c r="N93" i="12"/>
  <c r="O93" i="12"/>
  <c r="S93" i="12"/>
  <c r="R101" i="12"/>
  <c r="N101" i="12"/>
  <c r="O101" i="12"/>
  <c r="S101" i="12"/>
  <c r="R109" i="12"/>
  <c r="N109" i="12"/>
  <c r="O109" i="12"/>
  <c r="S109" i="12"/>
  <c r="R117" i="12"/>
  <c r="N117" i="12"/>
  <c r="O117" i="12"/>
  <c r="S117" i="12"/>
  <c r="R125" i="12"/>
  <c r="N125" i="12"/>
  <c r="O125" i="12"/>
  <c r="S125" i="12"/>
  <c r="R133" i="12"/>
  <c r="N133" i="12"/>
  <c r="O133" i="12"/>
  <c r="S133" i="12"/>
  <c r="R141" i="12"/>
  <c r="N141" i="12"/>
  <c r="O141" i="12"/>
  <c r="S141" i="12"/>
  <c r="R149" i="12"/>
  <c r="N149" i="12"/>
  <c r="O149" i="12"/>
  <c r="S149" i="12"/>
  <c r="R157" i="12"/>
  <c r="N157" i="12"/>
  <c r="O157" i="12"/>
  <c r="S157" i="12"/>
  <c r="R165" i="12"/>
  <c r="N165" i="12"/>
  <c r="O165" i="12"/>
  <c r="S165" i="12"/>
  <c r="R173" i="12"/>
  <c r="N173" i="12"/>
  <c r="O173" i="12"/>
  <c r="S173" i="12"/>
  <c r="R55" i="12"/>
  <c r="N55" i="12"/>
  <c r="O55" i="12"/>
  <c r="S55" i="12"/>
  <c r="R51" i="12"/>
  <c r="N51" i="12"/>
  <c r="O51" i="12"/>
  <c r="S51" i="12"/>
  <c r="R23" i="12"/>
  <c r="N23" i="12"/>
  <c r="O23" i="12"/>
  <c r="S23" i="12"/>
  <c r="R27" i="12"/>
  <c r="N27" i="12"/>
  <c r="O27" i="12"/>
  <c r="S27" i="12"/>
  <c r="R31" i="12"/>
  <c r="N31" i="12"/>
  <c r="O31" i="12"/>
  <c r="S31" i="12"/>
  <c r="R35" i="12"/>
  <c r="N35" i="12"/>
  <c r="O35" i="12"/>
  <c r="S35" i="12"/>
  <c r="R39" i="12"/>
  <c r="N39" i="12"/>
  <c r="O39" i="12"/>
  <c r="S39" i="12"/>
  <c r="R43" i="12"/>
  <c r="N43" i="12"/>
  <c r="O43" i="12"/>
  <c r="S43" i="12"/>
  <c r="R47" i="12"/>
  <c r="N47" i="12"/>
  <c r="O47" i="12"/>
  <c r="S47" i="12"/>
  <c r="R62" i="12"/>
  <c r="N62" i="12"/>
  <c r="O62" i="12"/>
  <c r="S62" i="12"/>
  <c r="R70" i="12"/>
  <c r="N70" i="12"/>
  <c r="O70" i="12"/>
  <c r="S70" i="12"/>
  <c r="R78" i="12"/>
  <c r="N78" i="12"/>
  <c r="O78" i="12"/>
  <c r="S78" i="12"/>
  <c r="R86" i="12"/>
  <c r="N86" i="12"/>
  <c r="O86" i="12"/>
  <c r="S86" i="12"/>
  <c r="R94" i="12"/>
  <c r="N94" i="12"/>
  <c r="O94" i="12"/>
  <c r="S94" i="12"/>
  <c r="R102" i="12"/>
  <c r="N102" i="12"/>
  <c r="O102" i="12"/>
  <c r="S102" i="12"/>
  <c r="R110" i="12"/>
  <c r="N110" i="12"/>
  <c r="O110" i="12"/>
  <c r="S110" i="12"/>
  <c r="R118" i="12"/>
  <c r="N118" i="12"/>
  <c r="O118" i="12"/>
  <c r="S118" i="12"/>
  <c r="R126" i="12"/>
  <c r="N126" i="12"/>
  <c r="O126" i="12"/>
  <c r="S126" i="12"/>
  <c r="R134" i="12"/>
  <c r="N134" i="12"/>
  <c r="O134" i="12"/>
  <c r="S134" i="12"/>
  <c r="R142" i="12"/>
  <c r="N142" i="12"/>
  <c r="O142" i="12"/>
  <c r="S142" i="12"/>
  <c r="R150" i="12"/>
  <c r="N150" i="12"/>
  <c r="O150" i="12"/>
  <c r="S150" i="12"/>
  <c r="R158" i="12"/>
  <c r="N158" i="12"/>
  <c r="O158" i="12"/>
  <c r="S158" i="12"/>
  <c r="R166" i="12"/>
  <c r="N166" i="12"/>
  <c r="O166" i="12"/>
  <c r="S166" i="12"/>
  <c r="R174" i="12"/>
  <c r="N174" i="12"/>
  <c r="O174" i="12"/>
  <c r="S174" i="12"/>
  <c r="R59" i="12"/>
  <c r="N59" i="12"/>
  <c r="O59" i="12"/>
  <c r="S59" i="12"/>
  <c r="R67" i="12"/>
  <c r="N67" i="12"/>
  <c r="O67" i="12"/>
  <c r="S67" i="12"/>
  <c r="R75" i="12"/>
  <c r="N75" i="12"/>
  <c r="O75" i="12"/>
  <c r="S75" i="12"/>
  <c r="R83" i="12"/>
  <c r="N83" i="12"/>
  <c r="O83" i="12"/>
  <c r="S83" i="12"/>
  <c r="R91" i="12"/>
  <c r="N91" i="12"/>
  <c r="O91" i="12"/>
  <c r="S91" i="12"/>
  <c r="R99" i="12"/>
  <c r="N99" i="12"/>
  <c r="O99" i="12"/>
  <c r="S99" i="12"/>
  <c r="R107" i="12"/>
  <c r="N107" i="12"/>
  <c r="O107" i="12"/>
  <c r="S107" i="12"/>
  <c r="R115" i="12"/>
  <c r="N115" i="12"/>
  <c r="O115" i="12"/>
  <c r="S115" i="12"/>
  <c r="R123" i="12"/>
  <c r="N123" i="12"/>
  <c r="O123" i="12"/>
  <c r="S123" i="12"/>
  <c r="R131" i="12"/>
  <c r="N131" i="12"/>
  <c r="O131" i="12"/>
  <c r="S131" i="12"/>
  <c r="R139" i="12"/>
  <c r="N139" i="12"/>
  <c r="O139" i="12"/>
  <c r="S139" i="12"/>
  <c r="R147" i="12"/>
  <c r="N147" i="12"/>
  <c r="O147" i="12"/>
  <c r="S147" i="12"/>
  <c r="R155" i="12"/>
  <c r="N155" i="12"/>
  <c r="O155" i="12"/>
  <c r="S155" i="12"/>
  <c r="R163" i="12"/>
  <c r="N163" i="12"/>
  <c r="O163" i="12"/>
  <c r="S163" i="12"/>
  <c r="R171" i="12"/>
  <c r="N171" i="12"/>
  <c r="O171" i="12"/>
  <c r="S171" i="12"/>
  <c r="R58" i="12"/>
  <c r="N58" i="12"/>
  <c r="O58" i="12"/>
  <c r="S58" i="12"/>
  <c r="R54" i="12"/>
  <c r="N54" i="12"/>
  <c r="O54" i="12"/>
  <c r="S54" i="12"/>
  <c r="R50" i="12"/>
  <c r="N50" i="12"/>
  <c r="O50" i="12"/>
  <c r="S50" i="12"/>
  <c r="R22" i="12"/>
  <c r="N22" i="12"/>
  <c r="O22" i="12"/>
  <c r="S22" i="12"/>
  <c r="R26" i="12"/>
  <c r="N26" i="12"/>
  <c r="O26" i="12"/>
  <c r="S26" i="12"/>
  <c r="R30" i="12"/>
  <c r="N30" i="12"/>
  <c r="O30" i="12"/>
  <c r="S30" i="12"/>
  <c r="R34" i="12"/>
  <c r="N34" i="12"/>
  <c r="O34" i="12"/>
  <c r="S34" i="12"/>
  <c r="R38" i="12"/>
  <c r="N38" i="12"/>
  <c r="O38" i="12"/>
  <c r="S38" i="12"/>
  <c r="R42" i="12"/>
  <c r="N42" i="12"/>
  <c r="O42" i="12"/>
  <c r="S42" i="12"/>
  <c r="R46" i="12"/>
  <c r="N46" i="12"/>
  <c r="O46" i="12"/>
  <c r="S46" i="12"/>
  <c r="R60" i="12"/>
  <c r="N60" i="12"/>
  <c r="O60" i="12"/>
  <c r="S60" i="12"/>
  <c r="R68" i="12"/>
  <c r="N68" i="12"/>
  <c r="O68" i="12"/>
  <c r="S68" i="12"/>
  <c r="R76" i="12"/>
  <c r="N76" i="12"/>
  <c r="O76" i="12"/>
  <c r="S76" i="12"/>
  <c r="R84" i="12"/>
  <c r="N84" i="12"/>
  <c r="O84" i="12"/>
  <c r="S84" i="12"/>
  <c r="R92" i="12"/>
  <c r="N92" i="12"/>
  <c r="O92" i="12"/>
  <c r="S92" i="12"/>
  <c r="R100" i="12"/>
  <c r="N100" i="12"/>
  <c r="O100" i="12"/>
  <c r="S100" i="12"/>
  <c r="R108" i="12"/>
  <c r="N108" i="12"/>
  <c r="O108" i="12"/>
  <c r="S108" i="12"/>
  <c r="R116" i="12"/>
  <c r="N116" i="12"/>
  <c r="O116" i="12"/>
  <c r="S116" i="12"/>
  <c r="R124" i="12"/>
  <c r="N124" i="12"/>
  <c r="O124" i="12"/>
  <c r="S124" i="12"/>
  <c r="R132" i="12"/>
  <c r="N132" i="12"/>
  <c r="O132" i="12"/>
  <c r="S132" i="12"/>
  <c r="R140" i="12"/>
  <c r="N140" i="12"/>
  <c r="O140" i="12"/>
  <c r="S140" i="12"/>
  <c r="R148" i="12"/>
  <c r="N148" i="12"/>
  <c r="O148" i="12"/>
  <c r="S148" i="12"/>
  <c r="R156" i="12"/>
  <c r="N156" i="12"/>
  <c r="O156" i="12"/>
  <c r="S156" i="12"/>
  <c r="R164" i="12"/>
  <c r="N164" i="12"/>
  <c r="O164" i="12"/>
  <c r="S164" i="12"/>
  <c r="R172" i="12"/>
  <c r="N172" i="12"/>
  <c r="O172" i="12"/>
  <c r="S172" i="12"/>
  <c r="R65" i="12"/>
  <c r="N65" i="12"/>
  <c r="O65" i="12"/>
  <c r="S65" i="12"/>
  <c r="R73" i="12"/>
  <c r="N73" i="12"/>
  <c r="O73" i="12"/>
  <c r="S73" i="12"/>
  <c r="R81" i="12"/>
  <c r="N81" i="12"/>
  <c r="O81" i="12"/>
  <c r="S81" i="12"/>
  <c r="R89" i="12"/>
  <c r="N89" i="12"/>
  <c r="O89" i="12"/>
  <c r="S89" i="12"/>
  <c r="R97" i="12"/>
  <c r="N97" i="12"/>
  <c r="O97" i="12"/>
  <c r="S97" i="12"/>
  <c r="R105" i="12"/>
  <c r="N105" i="12"/>
  <c r="O105" i="12"/>
  <c r="S105" i="12"/>
  <c r="R113" i="12"/>
  <c r="N113" i="12"/>
  <c r="O113" i="12"/>
  <c r="S113" i="12"/>
  <c r="R121" i="12"/>
  <c r="N121" i="12"/>
  <c r="O121" i="12"/>
  <c r="S121" i="12"/>
  <c r="R129" i="12"/>
  <c r="N129" i="12"/>
  <c r="O129" i="12"/>
  <c r="S129" i="12"/>
  <c r="R137" i="12"/>
  <c r="N137" i="12"/>
  <c r="O137" i="12"/>
  <c r="S137" i="12"/>
  <c r="R145" i="12"/>
  <c r="N145" i="12"/>
  <c r="O145" i="12"/>
  <c r="S145" i="12"/>
  <c r="R153" i="12"/>
  <c r="N153" i="12"/>
  <c r="O153" i="12"/>
  <c r="S153" i="12"/>
  <c r="R161" i="12"/>
  <c r="N161" i="12"/>
  <c r="O161" i="12"/>
  <c r="S161" i="12"/>
  <c r="R169" i="12"/>
  <c r="N169" i="12"/>
  <c r="O169" i="12"/>
  <c r="S169" i="12"/>
  <c r="R177" i="12"/>
  <c r="N177" i="12"/>
  <c r="O177" i="12"/>
  <c r="S177" i="12"/>
  <c r="R57" i="12"/>
  <c r="N57" i="12"/>
  <c r="O57" i="12"/>
  <c r="S57" i="12"/>
  <c r="R53" i="12"/>
  <c r="N53" i="12"/>
  <c r="O53" i="12"/>
  <c r="S53" i="12"/>
  <c r="R21" i="12"/>
  <c r="N21" i="12"/>
  <c r="O21" i="12"/>
  <c r="S21" i="12"/>
  <c r="R25" i="12"/>
  <c r="N25" i="12"/>
  <c r="O25" i="12"/>
  <c r="S25" i="12"/>
  <c r="R29" i="12"/>
  <c r="N29" i="12"/>
  <c r="O29" i="12"/>
  <c r="S29" i="12"/>
  <c r="R33" i="12"/>
  <c r="N33" i="12"/>
  <c r="O33" i="12"/>
  <c r="S33" i="12"/>
  <c r="R37" i="12"/>
  <c r="N37" i="12"/>
  <c r="O37" i="12"/>
  <c r="S37" i="12"/>
  <c r="R41" i="12"/>
  <c r="N41" i="12"/>
  <c r="O41" i="12"/>
  <c r="S41" i="12"/>
  <c r="R45" i="12"/>
  <c r="N45" i="12"/>
  <c r="O45" i="12"/>
  <c r="S45" i="12"/>
  <c r="R49" i="12"/>
  <c r="N49" i="12"/>
  <c r="O49" i="12"/>
  <c r="S49" i="12"/>
  <c r="R66" i="12"/>
  <c r="N66" i="12"/>
  <c r="O66" i="12"/>
  <c r="S66" i="12"/>
  <c r="R74" i="12"/>
  <c r="N74" i="12"/>
  <c r="O74" i="12"/>
  <c r="S74" i="12"/>
  <c r="R82" i="12"/>
  <c r="N82" i="12"/>
  <c r="O82" i="12"/>
  <c r="S82" i="12"/>
  <c r="R90" i="12"/>
  <c r="N90" i="12"/>
  <c r="O90" i="12"/>
  <c r="S90" i="12"/>
  <c r="R98" i="12"/>
  <c r="N98" i="12"/>
  <c r="O98" i="12"/>
  <c r="S98" i="12"/>
  <c r="R106" i="12"/>
  <c r="N106" i="12"/>
  <c r="O106" i="12"/>
  <c r="S106" i="12"/>
  <c r="R114" i="12"/>
  <c r="N114" i="12"/>
  <c r="O114" i="12"/>
  <c r="S114" i="12"/>
  <c r="R122" i="12"/>
  <c r="N122" i="12"/>
  <c r="O122" i="12"/>
  <c r="S122" i="12"/>
  <c r="R130" i="12"/>
  <c r="N130" i="12"/>
  <c r="O130" i="12"/>
  <c r="S130" i="12"/>
  <c r="R138" i="12"/>
  <c r="N138" i="12"/>
  <c r="O138" i="12"/>
  <c r="S138" i="12"/>
  <c r="R146" i="12"/>
  <c r="N146" i="12"/>
  <c r="O146" i="12"/>
  <c r="S146" i="12"/>
  <c r="R154" i="12"/>
  <c r="N154" i="12"/>
  <c r="O154" i="12"/>
  <c r="S154" i="12"/>
  <c r="R162" i="12"/>
  <c r="N162" i="12"/>
  <c r="O162" i="12"/>
  <c r="S162" i="12"/>
  <c r="R170" i="12"/>
  <c r="N170" i="12"/>
  <c r="O170" i="12"/>
  <c r="S170" i="12"/>
  <c r="R63" i="12"/>
  <c r="N63" i="12"/>
  <c r="O63" i="12"/>
  <c r="S63" i="12"/>
  <c r="R71" i="12"/>
  <c r="N71" i="12"/>
  <c r="O71" i="12"/>
  <c r="S71" i="12"/>
  <c r="R79" i="12"/>
  <c r="N79" i="12"/>
  <c r="O79" i="12"/>
  <c r="S79" i="12"/>
  <c r="R87" i="12"/>
  <c r="N87" i="12"/>
  <c r="O87" i="12"/>
  <c r="S87" i="12"/>
  <c r="R95" i="12"/>
  <c r="N95" i="12"/>
  <c r="O95" i="12"/>
  <c r="S95" i="12"/>
  <c r="R103" i="12"/>
  <c r="N103" i="12"/>
  <c r="O103" i="12"/>
  <c r="S103" i="12"/>
  <c r="R111" i="12"/>
  <c r="N111" i="12"/>
  <c r="O111" i="12"/>
  <c r="S111" i="12"/>
  <c r="R119" i="12"/>
  <c r="N119" i="12"/>
  <c r="O119" i="12"/>
  <c r="S119" i="12"/>
  <c r="R127" i="12"/>
  <c r="N127" i="12"/>
  <c r="O127" i="12"/>
  <c r="S127" i="12"/>
  <c r="R135" i="12"/>
  <c r="N135" i="12"/>
  <c r="O135" i="12"/>
  <c r="S135" i="12"/>
  <c r="R143" i="12"/>
  <c r="N143" i="12"/>
  <c r="O143" i="12"/>
  <c r="S143" i="12"/>
  <c r="R151" i="12"/>
  <c r="N151" i="12"/>
  <c r="O151" i="12"/>
  <c r="S151" i="12"/>
  <c r="R159" i="12"/>
  <c r="N159" i="12"/>
  <c r="O159" i="12"/>
  <c r="S159" i="12"/>
  <c r="R167" i="12"/>
  <c r="N167" i="12"/>
  <c r="O167" i="12"/>
  <c r="S167" i="12"/>
  <c r="R175" i="12"/>
  <c r="N175" i="12"/>
  <c r="O175" i="12"/>
  <c r="S175" i="12"/>
  <c r="R23" i="11"/>
  <c r="N23" i="11"/>
  <c r="O23" i="11"/>
  <c r="S23" i="11"/>
  <c r="R27" i="11"/>
  <c r="N27" i="11"/>
  <c r="O27" i="11"/>
  <c r="S27" i="11"/>
  <c r="R31" i="11"/>
  <c r="N31" i="11"/>
  <c r="O31" i="11"/>
  <c r="S31" i="11"/>
  <c r="R35" i="11"/>
  <c r="N35" i="11"/>
  <c r="O35" i="11"/>
  <c r="S35" i="11"/>
  <c r="R39" i="11"/>
  <c r="N39" i="11"/>
  <c r="O39" i="11"/>
  <c r="S39" i="11"/>
  <c r="R43" i="11"/>
  <c r="N43" i="11"/>
  <c r="O43" i="11"/>
  <c r="S43" i="11"/>
  <c r="R47" i="11"/>
  <c r="N47" i="11"/>
  <c r="O47" i="11"/>
  <c r="S47" i="11"/>
  <c r="R51" i="11"/>
  <c r="N51" i="11"/>
  <c r="O51" i="11"/>
  <c r="S51" i="11"/>
  <c r="R55" i="11"/>
  <c r="N55" i="11"/>
  <c r="O55" i="11"/>
  <c r="S55" i="11"/>
  <c r="R59" i="11"/>
  <c r="N59" i="11"/>
  <c r="O59" i="11"/>
  <c r="S59" i="11"/>
  <c r="R67" i="11"/>
  <c r="N67" i="11"/>
  <c r="O67" i="11"/>
  <c r="S67" i="11"/>
  <c r="R75" i="11"/>
  <c r="N75" i="11"/>
  <c r="O75" i="11"/>
  <c r="S75" i="11"/>
  <c r="R83" i="11"/>
  <c r="N83" i="11"/>
  <c r="O83" i="11"/>
  <c r="S83" i="11"/>
  <c r="R91" i="11"/>
  <c r="N91" i="11"/>
  <c r="O91" i="11"/>
  <c r="S91" i="11"/>
  <c r="R99" i="11"/>
  <c r="N99" i="11"/>
  <c r="O99" i="11"/>
  <c r="S99" i="11"/>
  <c r="R107" i="11"/>
  <c r="N107" i="11"/>
  <c r="O107" i="11"/>
  <c r="S107" i="11"/>
  <c r="R115" i="11"/>
  <c r="N115" i="11"/>
  <c r="O115" i="11"/>
  <c r="S115" i="11"/>
  <c r="R123" i="11"/>
  <c r="N123" i="11"/>
  <c r="O123" i="11"/>
  <c r="S123" i="11"/>
  <c r="R131" i="11"/>
  <c r="N131" i="11"/>
  <c r="O131" i="11"/>
  <c r="S131" i="11"/>
  <c r="R139" i="11"/>
  <c r="N139" i="11"/>
  <c r="O139" i="11"/>
  <c r="S139" i="11"/>
  <c r="R147" i="11"/>
  <c r="N147" i="11"/>
  <c r="O147" i="11"/>
  <c r="S147" i="11"/>
  <c r="R155" i="11"/>
  <c r="N155" i="11"/>
  <c r="O155" i="11"/>
  <c r="S155" i="11"/>
  <c r="R163" i="11"/>
  <c r="N163" i="11"/>
  <c r="O163" i="11"/>
  <c r="S163" i="11"/>
  <c r="R171" i="11"/>
  <c r="N171" i="11"/>
  <c r="O171" i="11"/>
  <c r="S171" i="11"/>
  <c r="R179" i="11"/>
  <c r="N179" i="11"/>
  <c r="O179" i="11"/>
  <c r="S179" i="11"/>
  <c r="R187" i="11"/>
  <c r="N187" i="11"/>
  <c r="O187" i="11"/>
  <c r="S187" i="11"/>
  <c r="R64" i="11"/>
  <c r="N64" i="11"/>
  <c r="O64" i="11"/>
  <c r="S64" i="11"/>
  <c r="R72" i="11"/>
  <c r="N72" i="11"/>
  <c r="O72" i="11"/>
  <c r="S72" i="11"/>
  <c r="R80" i="11"/>
  <c r="N80" i="11"/>
  <c r="O80" i="11"/>
  <c r="S80" i="11"/>
  <c r="R88" i="11"/>
  <c r="N88" i="11"/>
  <c r="O88" i="11"/>
  <c r="S88" i="11"/>
  <c r="R96" i="11"/>
  <c r="N96" i="11"/>
  <c r="O96" i="11"/>
  <c r="S96" i="11"/>
  <c r="R104" i="11"/>
  <c r="N104" i="11"/>
  <c r="O104" i="11"/>
  <c r="S104" i="11"/>
  <c r="R112" i="11"/>
  <c r="N112" i="11"/>
  <c r="O112" i="11"/>
  <c r="S112" i="11"/>
  <c r="R120" i="11"/>
  <c r="N120" i="11"/>
  <c r="O120" i="11"/>
  <c r="S120" i="11"/>
  <c r="R128" i="11"/>
  <c r="N128" i="11"/>
  <c r="O128" i="11"/>
  <c r="S128" i="11"/>
  <c r="R136" i="11"/>
  <c r="N136" i="11"/>
  <c r="O136" i="11"/>
  <c r="S136" i="11"/>
  <c r="R144" i="11"/>
  <c r="N144" i="11"/>
  <c r="O144" i="11"/>
  <c r="S144" i="11"/>
  <c r="R152" i="11"/>
  <c r="N152" i="11"/>
  <c r="O152" i="11"/>
  <c r="S152" i="11"/>
  <c r="R160" i="11"/>
  <c r="N160" i="11"/>
  <c r="O160" i="11"/>
  <c r="S160" i="11"/>
  <c r="R168" i="11"/>
  <c r="N168" i="11"/>
  <c r="O168" i="11"/>
  <c r="S168" i="11"/>
  <c r="R176" i="11"/>
  <c r="N176" i="11"/>
  <c r="O176" i="11"/>
  <c r="S176" i="11"/>
  <c r="R184" i="11"/>
  <c r="N184" i="11"/>
  <c r="O184" i="11"/>
  <c r="S184" i="11"/>
  <c r="R20" i="11"/>
  <c r="N20" i="11"/>
  <c r="O20" i="11"/>
  <c r="S20" i="11"/>
  <c r="R24" i="11"/>
  <c r="N24" i="11"/>
  <c r="O24" i="11"/>
  <c r="S24" i="11"/>
  <c r="R28" i="11"/>
  <c r="N28" i="11"/>
  <c r="O28" i="11"/>
  <c r="S28" i="11"/>
  <c r="R32" i="11"/>
  <c r="N32" i="11"/>
  <c r="O32" i="11"/>
  <c r="S32" i="11"/>
  <c r="R36" i="11"/>
  <c r="N36" i="11"/>
  <c r="O36" i="11"/>
  <c r="S36" i="11"/>
  <c r="R40" i="11"/>
  <c r="N40" i="11"/>
  <c r="O40" i="11"/>
  <c r="S40" i="11"/>
  <c r="R44" i="11"/>
  <c r="N44" i="11"/>
  <c r="O44" i="11"/>
  <c r="S44" i="11"/>
  <c r="R48" i="11"/>
  <c r="N48" i="11"/>
  <c r="O48" i="11"/>
  <c r="S48" i="11"/>
  <c r="R52" i="11"/>
  <c r="N52" i="11"/>
  <c r="O52" i="11"/>
  <c r="S52" i="11"/>
  <c r="R56" i="11"/>
  <c r="N56" i="11"/>
  <c r="O56" i="11"/>
  <c r="S56" i="11"/>
  <c r="R61" i="11"/>
  <c r="N61" i="11"/>
  <c r="O61" i="11"/>
  <c r="S61" i="11"/>
  <c r="R69" i="11"/>
  <c r="N69" i="11"/>
  <c r="O69" i="11"/>
  <c r="S69" i="11"/>
  <c r="R77" i="11"/>
  <c r="N77" i="11"/>
  <c r="O77" i="11"/>
  <c r="S77" i="11"/>
  <c r="R85" i="11"/>
  <c r="N85" i="11"/>
  <c r="O85" i="11"/>
  <c r="S85" i="11"/>
  <c r="R93" i="11"/>
  <c r="N93" i="11"/>
  <c r="O93" i="11"/>
  <c r="S93" i="11"/>
  <c r="R101" i="11"/>
  <c r="N101" i="11"/>
  <c r="O101" i="11"/>
  <c r="S101" i="11"/>
  <c r="R109" i="11"/>
  <c r="N109" i="11"/>
  <c r="O109" i="11"/>
  <c r="S109" i="11"/>
  <c r="R117" i="11"/>
  <c r="N117" i="11"/>
  <c r="O117" i="11"/>
  <c r="S117" i="11"/>
  <c r="R125" i="11"/>
  <c r="N125" i="11"/>
  <c r="O125" i="11"/>
  <c r="S125" i="11"/>
  <c r="R133" i="11"/>
  <c r="N133" i="11"/>
  <c r="O133" i="11"/>
  <c r="S133" i="11"/>
  <c r="R141" i="11"/>
  <c r="N141" i="11"/>
  <c r="O141" i="11"/>
  <c r="S141" i="11"/>
  <c r="R149" i="11"/>
  <c r="N149" i="11"/>
  <c r="O149" i="11"/>
  <c r="S149" i="11"/>
  <c r="R157" i="11"/>
  <c r="N157" i="11"/>
  <c r="O157" i="11"/>
  <c r="S157" i="11"/>
  <c r="R165" i="11"/>
  <c r="N165" i="11"/>
  <c r="O165" i="11"/>
  <c r="S165" i="11"/>
  <c r="R173" i="11"/>
  <c r="N173" i="11"/>
  <c r="O173" i="11"/>
  <c r="S173" i="11"/>
  <c r="R181" i="11"/>
  <c r="N181" i="11"/>
  <c r="O181" i="11"/>
  <c r="S181" i="11"/>
  <c r="R189" i="11"/>
  <c r="N189" i="11"/>
  <c r="O189" i="11"/>
  <c r="S189" i="11"/>
  <c r="R66" i="11"/>
  <c r="N66" i="11"/>
  <c r="O66" i="11"/>
  <c r="S66" i="11"/>
  <c r="R74" i="11"/>
  <c r="N74" i="11"/>
  <c r="O74" i="11"/>
  <c r="S74" i="11"/>
  <c r="R82" i="11"/>
  <c r="N82" i="11"/>
  <c r="O82" i="11"/>
  <c r="S82" i="11"/>
  <c r="R90" i="11"/>
  <c r="N90" i="11"/>
  <c r="O90" i="11"/>
  <c r="S90" i="11"/>
  <c r="R98" i="11"/>
  <c r="N98" i="11"/>
  <c r="O98" i="11"/>
  <c r="S98" i="11"/>
  <c r="R106" i="11"/>
  <c r="N106" i="11"/>
  <c r="O106" i="11"/>
  <c r="S106" i="11"/>
  <c r="R114" i="11"/>
  <c r="N114" i="11"/>
  <c r="O114" i="11"/>
  <c r="S114" i="11"/>
  <c r="R122" i="11"/>
  <c r="N122" i="11"/>
  <c r="O122" i="11"/>
  <c r="S122" i="11"/>
  <c r="R130" i="11"/>
  <c r="N130" i="11"/>
  <c r="O130" i="11"/>
  <c r="S130" i="11"/>
  <c r="R138" i="11"/>
  <c r="N138" i="11"/>
  <c r="O138" i="11"/>
  <c r="S138" i="11"/>
  <c r="R146" i="11"/>
  <c r="N146" i="11"/>
  <c r="O146" i="11"/>
  <c r="S146" i="11"/>
  <c r="R154" i="11"/>
  <c r="N154" i="11"/>
  <c r="O154" i="11"/>
  <c r="S154" i="11"/>
  <c r="R162" i="11"/>
  <c r="N162" i="11"/>
  <c r="O162" i="11"/>
  <c r="S162" i="11"/>
  <c r="R170" i="11"/>
  <c r="N170" i="11"/>
  <c r="O170" i="11"/>
  <c r="S170" i="11"/>
  <c r="R178" i="11"/>
  <c r="N178" i="11"/>
  <c r="O178" i="11"/>
  <c r="S178" i="11"/>
  <c r="R186" i="11"/>
  <c r="N186" i="11"/>
  <c r="O186" i="11"/>
  <c r="S186" i="11"/>
  <c r="R21" i="11"/>
  <c r="N21" i="11"/>
  <c r="O21" i="11"/>
  <c r="S21" i="11"/>
  <c r="R25" i="11"/>
  <c r="N25" i="11"/>
  <c r="O25" i="11"/>
  <c r="S25" i="11"/>
  <c r="R29" i="11"/>
  <c r="N29" i="11"/>
  <c r="O29" i="11"/>
  <c r="S29" i="11"/>
  <c r="R33" i="11"/>
  <c r="N33" i="11"/>
  <c r="O33" i="11"/>
  <c r="S33" i="11"/>
  <c r="R37" i="11"/>
  <c r="N37" i="11"/>
  <c r="O37" i="11"/>
  <c r="S37" i="11"/>
  <c r="R41" i="11"/>
  <c r="N41" i="11"/>
  <c r="O41" i="11"/>
  <c r="S41" i="11"/>
  <c r="R45" i="11"/>
  <c r="N45" i="11"/>
  <c r="O45" i="11"/>
  <c r="S45" i="11"/>
  <c r="R49" i="11"/>
  <c r="N49" i="11"/>
  <c r="O49" i="11"/>
  <c r="S49" i="11"/>
  <c r="R53" i="11"/>
  <c r="N53" i="11"/>
  <c r="O53" i="11"/>
  <c r="S53" i="11"/>
  <c r="R57" i="11"/>
  <c r="N57" i="11"/>
  <c r="O57" i="11"/>
  <c r="S57" i="11"/>
  <c r="R63" i="11"/>
  <c r="N63" i="11"/>
  <c r="O63" i="11"/>
  <c r="S63" i="11"/>
  <c r="R71" i="11"/>
  <c r="N71" i="11"/>
  <c r="O71" i="11"/>
  <c r="S71" i="11"/>
  <c r="R79" i="11"/>
  <c r="N79" i="11"/>
  <c r="O79" i="11"/>
  <c r="S79" i="11"/>
  <c r="R87" i="11"/>
  <c r="N87" i="11"/>
  <c r="O87" i="11"/>
  <c r="S87" i="11"/>
  <c r="R95" i="11"/>
  <c r="N95" i="11"/>
  <c r="O95" i="11"/>
  <c r="S95" i="11"/>
  <c r="R103" i="11"/>
  <c r="N103" i="11"/>
  <c r="O103" i="11"/>
  <c r="S103" i="11"/>
  <c r="R111" i="11"/>
  <c r="N111" i="11"/>
  <c r="O111" i="11"/>
  <c r="S111" i="11"/>
  <c r="R119" i="11"/>
  <c r="N119" i="11"/>
  <c r="O119" i="11"/>
  <c r="S119" i="11"/>
  <c r="R127" i="11"/>
  <c r="N127" i="11"/>
  <c r="O127" i="11"/>
  <c r="S127" i="11"/>
  <c r="R135" i="11"/>
  <c r="N135" i="11"/>
  <c r="O135" i="11"/>
  <c r="S135" i="11"/>
  <c r="R143" i="11"/>
  <c r="N143" i="11"/>
  <c r="O143" i="11"/>
  <c r="S143" i="11"/>
  <c r="R151" i="11"/>
  <c r="N151" i="11"/>
  <c r="O151" i="11"/>
  <c r="S151" i="11"/>
  <c r="R159" i="11"/>
  <c r="N159" i="11"/>
  <c r="O159" i="11"/>
  <c r="S159" i="11"/>
  <c r="R167" i="11"/>
  <c r="N167" i="11"/>
  <c r="O167" i="11"/>
  <c r="S167" i="11"/>
  <c r="R175" i="11"/>
  <c r="N175" i="11"/>
  <c r="O175" i="11"/>
  <c r="S175" i="11"/>
  <c r="R183" i="11"/>
  <c r="N183" i="11"/>
  <c r="O183" i="11"/>
  <c r="S183" i="11"/>
  <c r="R191" i="11"/>
  <c r="N191" i="11"/>
  <c r="O191" i="11"/>
  <c r="S191" i="11"/>
  <c r="R60" i="11"/>
  <c r="N60" i="11"/>
  <c r="O60" i="11"/>
  <c r="S60" i="11"/>
  <c r="R68" i="11"/>
  <c r="N68" i="11"/>
  <c r="O68" i="11"/>
  <c r="S68" i="11"/>
  <c r="R76" i="11"/>
  <c r="N76" i="11"/>
  <c r="O76" i="11"/>
  <c r="S76" i="11"/>
  <c r="R84" i="11"/>
  <c r="N84" i="11"/>
  <c r="O84" i="11"/>
  <c r="S84" i="11"/>
  <c r="R92" i="11"/>
  <c r="N92" i="11"/>
  <c r="O92" i="11"/>
  <c r="S92" i="11"/>
  <c r="R100" i="11"/>
  <c r="N100" i="11"/>
  <c r="O100" i="11"/>
  <c r="S100" i="11"/>
  <c r="R108" i="11"/>
  <c r="N108" i="11"/>
  <c r="O108" i="11"/>
  <c r="S108" i="11"/>
  <c r="R116" i="11"/>
  <c r="N116" i="11"/>
  <c r="O116" i="11"/>
  <c r="S116" i="11"/>
  <c r="R124" i="11"/>
  <c r="N124" i="11"/>
  <c r="O124" i="11"/>
  <c r="S124" i="11"/>
  <c r="R132" i="11"/>
  <c r="N132" i="11"/>
  <c r="O132" i="11"/>
  <c r="S132" i="11"/>
  <c r="R140" i="11"/>
  <c r="N140" i="11"/>
  <c r="O140" i="11"/>
  <c r="S140" i="11"/>
  <c r="R148" i="11"/>
  <c r="N148" i="11"/>
  <c r="O148" i="11"/>
  <c r="S148" i="11"/>
  <c r="R156" i="11"/>
  <c r="N156" i="11"/>
  <c r="O156" i="11"/>
  <c r="S156" i="11"/>
  <c r="R164" i="11"/>
  <c r="N164" i="11"/>
  <c r="O164" i="11"/>
  <c r="S164" i="11"/>
  <c r="R172" i="11"/>
  <c r="N172" i="11"/>
  <c r="O172" i="11"/>
  <c r="S172" i="11"/>
  <c r="R180" i="11"/>
  <c r="N180" i="11"/>
  <c r="O180" i="11"/>
  <c r="S180" i="11"/>
  <c r="R188" i="11"/>
  <c r="N188" i="11"/>
  <c r="O188" i="11"/>
  <c r="S188" i="11"/>
  <c r="R22" i="11"/>
  <c r="N22" i="11"/>
  <c r="O22" i="11"/>
  <c r="S22" i="11"/>
  <c r="R26" i="11"/>
  <c r="N26" i="11"/>
  <c r="O26" i="11"/>
  <c r="S26" i="11"/>
  <c r="R30" i="11"/>
  <c r="N30" i="11"/>
  <c r="O30" i="11"/>
  <c r="S30" i="11"/>
  <c r="R34" i="11"/>
  <c r="N34" i="11"/>
  <c r="O34" i="11"/>
  <c r="S34" i="11"/>
  <c r="R38" i="11"/>
  <c r="N38" i="11"/>
  <c r="O38" i="11"/>
  <c r="S38" i="11"/>
  <c r="R42" i="11"/>
  <c r="N42" i="11"/>
  <c r="O42" i="11"/>
  <c r="S42" i="11"/>
  <c r="R46" i="11"/>
  <c r="N46" i="11"/>
  <c r="O46" i="11"/>
  <c r="S46" i="11"/>
  <c r="R50" i="11"/>
  <c r="N50" i="11"/>
  <c r="O50" i="11"/>
  <c r="S50" i="11"/>
  <c r="R54" i="11"/>
  <c r="N54" i="11"/>
  <c r="O54" i="11"/>
  <c r="S54" i="11"/>
  <c r="R58" i="11"/>
  <c r="N58" i="11"/>
  <c r="O58" i="11"/>
  <c r="S58" i="11"/>
  <c r="R65" i="11"/>
  <c r="N65" i="11"/>
  <c r="O65" i="11"/>
  <c r="S65" i="11"/>
  <c r="R73" i="11"/>
  <c r="N73" i="11"/>
  <c r="O73" i="11"/>
  <c r="S73" i="11"/>
  <c r="R81" i="11"/>
  <c r="N81" i="11"/>
  <c r="O81" i="11"/>
  <c r="S81" i="11"/>
  <c r="R89" i="11"/>
  <c r="N89" i="11"/>
  <c r="O89" i="11"/>
  <c r="S89" i="11"/>
  <c r="R97" i="11"/>
  <c r="N97" i="11"/>
  <c r="O97" i="11"/>
  <c r="S97" i="11"/>
  <c r="R105" i="11"/>
  <c r="N105" i="11"/>
  <c r="O105" i="11"/>
  <c r="S105" i="11"/>
  <c r="R113" i="11"/>
  <c r="N113" i="11"/>
  <c r="O113" i="11"/>
  <c r="S113" i="11"/>
  <c r="R121" i="11"/>
  <c r="N121" i="11"/>
  <c r="O121" i="11"/>
  <c r="S121" i="11"/>
  <c r="R129" i="11"/>
  <c r="N129" i="11"/>
  <c r="O129" i="11"/>
  <c r="S129" i="11"/>
  <c r="R137" i="11"/>
  <c r="N137" i="11"/>
  <c r="O137" i="11"/>
  <c r="S137" i="11"/>
  <c r="R145" i="11"/>
  <c r="N145" i="11"/>
  <c r="O145" i="11"/>
  <c r="S145" i="11"/>
  <c r="R153" i="11"/>
  <c r="N153" i="11"/>
  <c r="O153" i="11"/>
  <c r="S153" i="11"/>
  <c r="R161" i="11"/>
  <c r="N161" i="11"/>
  <c r="O161" i="11"/>
  <c r="S161" i="11"/>
  <c r="R169" i="11"/>
  <c r="N169" i="11"/>
  <c r="O169" i="11"/>
  <c r="S169" i="11"/>
  <c r="R177" i="11"/>
  <c r="N177" i="11"/>
  <c r="O177" i="11"/>
  <c r="S177" i="11"/>
  <c r="R185" i="11"/>
  <c r="N185" i="11"/>
  <c r="O185" i="11"/>
  <c r="S185" i="11"/>
  <c r="R62" i="11"/>
  <c r="N62" i="11"/>
  <c r="O62" i="11"/>
  <c r="S62" i="11"/>
  <c r="R70" i="11"/>
  <c r="N70" i="11"/>
  <c r="O70" i="11"/>
  <c r="S70" i="11"/>
  <c r="R78" i="11"/>
  <c r="N78" i="11"/>
  <c r="O78" i="11"/>
  <c r="S78" i="11"/>
  <c r="R86" i="11"/>
  <c r="N86" i="11"/>
  <c r="O86" i="11"/>
  <c r="S86" i="11"/>
  <c r="R94" i="11"/>
  <c r="N94" i="11"/>
  <c r="O94" i="11"/>
  <c r="S94" i="11"/>
  <c r="R102" i="11"/>
  <c r="N102" i="11"/>
  <c r="O102" i="11"/>
  <c r="S102" i="11"/>
  <c r="R110" i="11"/>
  <c r="N110" i="11"/>
  <c r="O110" i="11"/>
  <c r="S110" i="11"/>
  <c r="R118" i="11"/>
  <c r="N118" i="11"/>
  <c r="O118" i="11"/>
  <c r="S118" i="11"/>
  <c r="R126" i="11"/>
  <c r="N126" i="11"/>
  <c r="O126" i="11"/>
  <c r="S126" i="11"/>
  <c r="R134" i="11"/>
  <c r="N134" i="11"/>
  <c r="O134" i="11"/>
  <c r="S134" i="11"/>
  <c r="R142" i="11"/>
  <c r="N142" i="11"/>
  <c r="O142" i="11"/>
  <c r="S142" i="11"/>
  <c r="R150" i="11"/>
  <c r="N150" i="11"/>
  <c r="O150" i="11"/>
  <c r="S150" i="11"/>
  <c r="R158" i="11"/>
  <c r="N158" i="11"/>
  <c r="O158" i="11"/>
  <c r="S158" i="11"/>
  <c r="R166" i="11"/>
  <c r="N166" i="11"/>
  <c r="O166" i="11"/>
  <c r="S166" i="11"/>
  <c r="R174" i="11"/>
  <c r="N174" i="11"/>
  <c r="O174" i="11"/>
  <c r="S174" i="11"/>
  <c r="R182" i="11"/>
  <c r="N182" i="11"/>
  <c r="O182" i="11"/>
  <c r="S182" i="11"/>
  <c r="R190" i="11"/>
  <c r="N190" i="11"/>
  <c r="O190" i="11"/>
  <c r="S190" i="11"/>
  <c r="R23" i="10"/>
  <c r="N23" i="10"/>
  <c r="O23" i="10"/>
  <c r="S23" i="10"/>
  <c r="R27" i="10"/>
  <c r="N27" i="10"/>
  <c r="O27" i="10"/>
  <c r="S27" i="10"/>
  <c r="R31" i="10"/>
  <c r="N31" i="10"/>
  <c r="O31" i="10"/>
  <c r="S31" i="10"/>
  <c r="R35" i="10"/>
  <c r="N35" i="10"/>
  <c r="O35" i="10"/>
  <c r="S35" i="10"/>
  <c r="R39" i="10"/>
  <c r="N39" i="10"/>
  <c r="O39" i="10"/>
  <c r="S39" i="10"/>
  <c r="R43" i="10"/>
  <c r="N43" i="10"/>
  <c r="O43" i="10"/>
  <c r="S43" i="10"/>
  <c r="R47" i="10"/>
  <c r="N47" i="10"/>
  <c r="O47" i="10"/>
  <c r="S47" i="10"/>
  <c r="R51" i="10"/>
  <c r="N51" i="10"/>
  <c r="O51" i="10"/>
  <c r="S51" i="10"/>
  <c r="R55" i="10"/>
  <c r="N55" i="10"/>
  <c r="O55" i="10"/>
  <c r="S55" i="10"/>
  <c r="R59" i="10"/>
  <c r="N59" i="10"/>
  <c r="O59" i="10"/>
  <c r="S59" i="10"/>
  <c r="R67" i="10"/>
  <c r="N67" i="10"/>
  <c r="O67" i="10"/>
  <c r="S67" i="10"/>
  <c r="R75" i="10"/>
  <c r="N75" i="10"/>
  <c r="O75" i="10"/>
  <c r="S75" i="10"/>
  <c r="R83" i="10"/>
  <c r="N83" i="10"/>
  <c r="O83" i="10"/>
  <c r="S83" i="10"/>
  <c r="R91" i="10"/>
  <c r="N91" i="10"/>
  <c r="O91" i="10"/>
  <c r="S91" i="10"/>
  <c r="R99" i="10"/>
  <c r="N99" i="10"/>
  <c r="O99" i="10"/>
  <c r="S99" i="10"/>
  <c r="R107" i="10"/>
  <c r="N107" i="10"/>
  <c r="O107" i="10"/>
  <c r="S107" i="10"/>
  <c r="R115" i="10"/>
  <c r="N115" i="10"/>
  <c r="O115" i="10"/>
  <c r="S115" i="10"/>
  <c r="R123" i="10"/>
  <c r="N123" i="10"/>
  <c r="O123" i="10"/>
  <c r="S123" i="10"/>
  <c r="R131" i="10"/>
  <c r="N131" i="10"/>
  <c r="O131" i="10"/>
  <c r="S131" i="10"/>
  <c r="R139" i="10"/>
  <c r="N139" i="10"/>
  <c r="O139" i="10"/>
  <c r="S139" i="10"/>
  <c r="R147" i="10"/>
  <c r="N147" i="10"/>
  <c r="O147" i="10"/>
  <c r="S147" i="10"/>
  <c r="R155" i="10"/>
  <c r="N155" i="10"/>
  <c r="O155" i="10"/>
  <c r="S155" i="10"/>
  <c r="R163" i="10"/>
  <c r="N163" i="10"/>
  <c r="O163" i="10"/>
  <c r="S163" i="10"/>
  <c r="R171" i="10"/>
  <c r="N171" i="10"/>
  <c r="O171" i="10"/>
  <c r="S171" i="10"/>
  <c r="R179" i="10"/>
  <c r="N179" i="10"/>
  <c r="O179" i="10"/>
  <c r="S179" i="10"/>
  <c r="R187" i="10"/>
  <c r="N187" i="10"/>
  <c r="O187" i="10"/>
  <c r="S187" i="10"/>
  <c r="R195" i="10"/>
  <c r="N195" i="10"/>
  <c r="O195" i="10"/>
  <c r="S195" i="10"/>
  <c r="R203" i="10"/>
  <c r="N203" i="10"/>
  <c r="O203" i="10"/>
  <c r="S203" i="10"/>
  <c r="R211" i="10"/>
  <c r="N211" i="10"/>
  <c r="O211" i="10"/>
  <c r="S211" i="10"/>
  <c r="R219" i="10"/>
  <c r="N219" i="10"/>
  <c r="O219" i="10"/>
  <c r="S219" i="10"/>
  <c r="R227" i="10"/>
  <c r="N227" i="10"/>
  <c r="O227" i="10"/>
  <c r="S227" i="10"/>
  <c r="R64" i="10"/>
  <c r="N64" i="10"/>
  <c r="O64" i="10"/>
  <c r="S64" i="10"/>
  <c r="R72" i="10"/>
  <c r="N72" i="10"/>
  <c r="O72" i="10"/>
  <c r="S72" i="10"/>
  <c r="R80" i="10"/>
  <c r="N80" i="10"/>
  <c r="O80" i="10"/>
  <c r="S80" i="10"/>
  <c r="R88" i="10"/>
  <c r="N88" i="10"/>
  <c r="O88" i="10"/>
  <c r="S88" i="10"/>
  <c r="R96" i="10"/>
  <c r="N96" i="10"/>
  <c r="O96" i="10"/>
  <c r="S96" i="10"/>
  <c r="R104" i="10"/>
  <c r="N104" i="10"/>
  <c r="O104" i="10"/>
  <c r="S104" i="10"/>
  <c r="R112" i="10"/>
  <c r="N112" i="10"/>
  <c r="O112" i="10"/>
  <c r="S112" i="10"/>
  <c r="R120" i="10"/>
  <c r="N120" i="10"/>
  <c r="O120" i="10"/>
  <c r="S120" i="10"/>
  <c r="R128" i="10"/>
  <c r="N128" i="10"/>
  <c r="O128" i="10"/>
  <c r="S128" i="10"/>
  <c r="R136" i="10"/>
  <c r="N136" i="10"/>
  <c r="O136" i="10"/>
  <c r="S136" i="10"/>
  <c r="R144" i="10"/>
  <c r="N144" i="10"/>
  <c r="O144" i="10"/>
  <c r="S144" i="10"/>
  <c r="R152" i="10"/>
  <c r="N152" i="10"/>
  <c r="O152" i="10"/>
  <c r="S152" i="10"/>
  <c r="R160" i="10"/>
  <c r="N160" i="10"/>
  <c r="O160" i="10"/>
  <c r="S160" i="10"/>
  <c r="R168" i="10"/>
  <c r="N168" i="10"/>
  <c r="O168" i="10"/>
  <c r="S168" i="10"/>
  <c r="R176" i="10"/>
  <c r="N176" i="10"/>
  <c r="O176" i="10"/>
  <c r="S176" i="10"/>
  <c r="R184" i="10"/>
  <c r="N184" i="10"/>
  <c r="O184" i="10"/>
  <c r="S184" i="10"/>
  <c r="R192" i="10"/>
  <c r="N192" i="10"/>
  <c r="O192" i="10"/>
  <c r="S192" i="10"/>
  <c r="R200" i="10"/>
  <c r="N200" i="10"/>
  <c r="O200" i="10"/>
  <c r="S200" i="10"/>
  <c r="R208" i="10"/>
  <c r="N208" i="10"/>
  <c r="O208" i="10"/>
  <c r="S208" i="10"/>
  <c r="R216" i="10"/>
  <c r="N216" i="10"/>
  <c r="O216" i="10"/>
  <c r="S216" i="10"/>
  <c r="R224" i="10"/>
  <c r="N224" i="10"/>
  <c r="O224" i="10"/>
  <c r="S224" i="10"/>
  <c r="R21" i="10"/>
  <c r="N21" i="10"/>
  <c r="O21" i="10"/>
  <c r="S21" i="10"/>
  <c r="R24" i="10"/>
  <c r="N24" i="10"/>
  <c r="O24" i="10"/>
  <c r="S24" i="10"/>
  <c r="R28" i="10"/>
  <c r="N28" i="10"/>
  <c r="O28" i="10"/>
  <c r="S28" i="10"/>
  <c r="R32" i="10"/>
  <c r="N32" i="10"/>
  <c r="O32" i="10"/>
  <c r="S32" i="10"/>
  <c r="R36" i="10"/>
  <c r="N36" i="10"/>
  <c r="O36" i="10"/>
  <c r="S36" i="10"/>
  <c r="R40" i="10"/>
  <c r="N40" i="10"/>
  <c r="O40" i="10"/>
  <c r="S40" i="10"/>
  <c r="R44" i="10"/>
  <c r="N44" i="10"/>
  <c r="O44" i="10"/>
  <c r="S44" i="10"/>
  <c r="R48" i="10"/>
  <c r="N48" i="10"/>
  <c r="O48" i="10"/>
  <c r="S48" i="10"/>
  <c r="R52" i="10"/>
  <c r="N52" i="10"/>
  <c r="O52" i="10"/>
  <c r="S52" i="10"/>
  <c r="R56" i="10"/>
  <c r="N56" i="10"/>
  <c r="O56" i="10"/>
  <c r="S56" i="10"/>
  <c r="R61" i="10"/>
  <c r="N61" i="10"/>
  <c r="O61" i="10"/>
  <c r="S61" i="10"/>
  <c r="R69" i="10"/>
  <c r="N69" i="10"/>
  <c r="O69" i="10"/>
  <c r="S69" i="10"/>
  <c r="R77" i="10"/>
  <c r="N77" i="10"/>
  <c r="O77" i="10"/>
  <c r="S77" i="10"/>
  <c r="R85" i="10"/>
  <c r="N85" i="10"/>
  <c r="O85" i="10"/>
  <c r="S85" i="10"/>
  <c r="R93" i="10"/>
  <c r="N93" i="10"/>
  <c r="O93" i="10"/>
  <c r="S93" i="10"/>
  <c r="R101" i="10"/>
  <c r="N101" i="10"/>
  <c r="O101" i="10"/>
  <c r="S101" i="10"/>
  <c r="R109" i="10"/>
  <c r="N109" i="10"/>
  <c r="O109" i="10"/>
  <c r="S109" i="10"/>
  <c r="R117" i="10"/>
  <c r="N117" i="10"/>
  <c r="O117" i="10"/>
  <c r="S117" i="10"/>
  <c r="R125" i="10"/>
  <c r="N125" i="10"/>
  <c r="O125" i="10"/>
  <c r="S125" i="10"/>
  <c r="R133" i="10"/>
  <c r="N133" i="10"/>
  <c r="O133" i="10"/>
  <c r="S133" i="10"/>
  <c r="R141" i="10"/>
  <c r="N141" i="10"/>
  <c r="O141" i="10"/>
  <c r="S141" i="10"/>
  <c r="R149" i="10"/>
  <c r="N149" i="10"/>
  <c r="O149" i="10"/>
  <c r="S149" i="10"/>
  <c r="R157" i="10"/>
  <c r="N157" i="10"/>
  <c r="O157" i="10"/>
  <c r="S157" i="10"/>
  <c r="R165" i="10"/>
  <c r="N165" i="10"/>
  <c r="O165" i="10"/>
  <c r="S165" i="10"/>
  <c r="R173" i="10"/>
  <c r="N173" i="10"/>
  <c r="O173" i="10"/>
  <c r="S173" i="10"/>
  <c r="R181" i="10"/>
  <c r="N181" i="10"/>
  <c r="O181" i="10"/>
  <c r="S181" i="10"/>
  <c r="R189" i="10"/>
  <c r="N189" i="10"/>
  <c r="O189" i="10"/>
  <c r="S189" i="10"/>
  <c r="R197" i="10"/>
  <c r="N197" i="10"/>
  <c r="O197" i="10"/>
  <c r="S197" i="10"/>
  <c r="R205" i="10"/>
  <c r="N205" i="10"/>
  <c r="O205" i="10"/>
  <c r="S205" i="10"/>
  <c r="R213" i="10"/>
  <c r="N213" i="10"/>
  <c r="O213" i="10"/>
  <c r="S213" i="10"/>
  <c r="R221" i="10"/>
  <c r="N221" i="10"/>
  <c r="O221" i="10"/>
  <c r="S221" i="10"/>
  <c r="R229" i="10"/>
  <c r="N229" i="10"/>
  <c r="O229" i="10"/>
  <c r="S229" i="10"/>
  <c r="R66" i="10"/>
  <c r="N66" i="10"/>
  <c r="O66" i="10"/>
  <c r="S66" i="10"/>
  <c r="R74" i="10"/>
  <c r="N74" i="10"/>
  <c r="O74" i="10"/>
  <c r="S74" i="10"/>
  <c r="R82" i="10"/>
  <c r="N82" i="10"/>
  <c r="O82" i="10"/>
  <c r="S82" i="10"/>
  <c r="R90" i="10"/>
  <c r="N90" i="10"/>
  <c r="O90" i="10"/>
  <c r="S90" i="10"/>
  <c r="R98" i="10"/>
  <c r="N98" i="10"/>
  <c r="O98" i="10"/>
  <c r="S98" i="10"/>
  <c r="R106" i="10"/>
  <c r="N106" i="10"/>
  <c r="O106" i="10"/>
  <c r="S106" i="10"/>
  <c r="R114" i="10"/>
  <c r="N114" i="10"/>
  <c r="O114" i="10"/>
  <c r="S114" i="10"/>
  <c r="R122" i="10"/>
  <c r="N122" i="10"/>
  <c r="O122" i="10"/>
  <c r="S122" i="10"/>
  <c r="R130" i="10"/>
  <c r="N130" i="10"/>
  <c r="O130" i="10"/>
  <c r="S130" i="10"/>
  <c r="R138" i="10"/>
  <c r="N138" i="10"/>
  <c r="O138" i="10"/>
  <c r="S138" i="10"/>
  <c r="R146" i="10"/>
  <c r="N146" i="10"/>
  <c r="O146" i="10"/>
  <c r="S146" i="10"/>
  <c r="R154" i="10"/>
  <c r="N154" i="10"/>
  <c r="O154" i="10"/>
  <c r="S154" i="10"/>
  <c r="R162" i="10"/>
  <c r="N162" i="10"/>
  <c r="O162" i="10"/>
  <c r="S162" i="10"/>
  <c r="R170" i="10"/>
  <c r="N170" i="10"/>
  <c r="O170" i="10"/>
  <c r="S170" i="10"/>
  <c r="R178" i="10"/>
  <c r="N178" i="10"/>
  <c r="O178" i="10"/>
  <c r="S178" i="10"/>
  <c r="R186" i="10"/>
  <c r="N186" i="10"/>
  <c r="O186" i="10"/>
  <c r="S186" i="10"/>
  <c r="R194" i="10"/>
  <c r="N194" i="10"/>
  <c r="O194" i="10"/>
  <c r="S194" i="10"/>
  <c r="R202" i="10"/>
  <c r="N202" i="10"/>
  <c r="O202" i="10"/>
  <c r="S202" i="10"/>
  <c r="R210" i="10"/>
  <c r="N210" i="10"/>
  <c r="O210" i="10"/>
  <c r="S210" i="10"/>
  <c r="R218" i="10"/>
  <c r="N218" i="10"/>
  <c r="O218" i="10"/>
  <c r="S218" i="10"/>
  <c r="R226" i="10"/>
  <c r="N226" i="10"/>
  <c r="O226" i="10"/>
  <c r="S226" i="10"/>
  <c r="R22" i="10"/>
  <c r="N22" i="10"/>
  <c r="O22" i="10"/>
  <c r="S22" i="10"/>
  <c r="R25" i="10"/>
  <c r="N25" i="10"/>
  <c r="O25" i="10"/>
  <c r="S25" i="10"/>
  <c r="R29" i="10"/>
  <c r="N29" i="10"/>
  <c r="O29" i="10"/>
  <c r="S29" i="10"/>
  <c r="R33" i="10"/>
  <c r="N33" i="10"/>
  <c r="O33" i="10"/>
  <c r="S33" i="10"/>
  <c r="R37" i="10"/>
  <c r="N37" i="10"/>
  <c r="O37" i="10"/>
  <c r="S37" i="10"/>
  <c r="R41" i="10"/>
  <c r="N41" i="10"/>
  <c r="O41" i="10"/>
  <c r="S41" i="10"/>
  <c r="R45" i="10"/>
  <c r="N45" i="10"/>
  <c r="O45" i="10"/>
  <c r="S45" i="10"/>
  <c r="R49" i="10"/>
  <c r="N49" i="10"/>
  <c r="O49" i="10"/>
  <c r="S49" i="10"/>
  <c r="R53" i="10"/>
  <c r="N53" i="10"/>
  <c r="O53" i="10"/>
  <c r="S53" i="10"/>
  <c r="R57" i="10"/>
  <c r="N57" i="10"/>
  <c r="O57" i="10"/>
  <c r="S57" i="10"/>
  <c r="R63" i="10"/>
  <c r="N63" i="10"/>
  <c r="O63" i="10"/>
  <c r="S63" i="10"/>
  <c r="R71" i="10"/>
  <c r="N71" i="10"/>
  <c r="O71" i="10"/>
  <c r="S71" i="10"/>
  <c r="R79" i="10"/>
  <c r="N79" i="10"/>
  <c r="O79" i="10"/>
  <c r="S79" i="10"/>
  <c r="R87" i="10"/>
  <c r="N87" i="10"/>
  <c r="O87" i="10"/>
  <c r="S87" i="10"/>
  <c r="R95" i="10"/>
  <c r="N95" i="10"/>
  <c r="O95" i="10"/>
  <c r="S95" i="10"/>
  <c r="R103" i="10"/>
  <c r="N103" i="10"/>
  <c r="O103" i="10"/>
  <c r="S103" i="10"/>
  <c r="R111" i="10"/>
  <c r="N111" i="10"/>
  <c r="O111" i="10"/>
  <c r="S111" i="10"/>
  <c r="R119" i="10"/>
  <c r="N119" i="10"/>
  <c r="O119" i="10"/>
  <c r="S119" i="10"/>
  <c r="R127" i="10"/>
  <c r="N127" i="10"/>
  <c r="O127" i="10"/>
  <c r="S127" i="10"/>
  <c r="R135" i="10"/>
  <c r="N135" i="10"/>
  <c r="O135" i="10"/>
  <c r="S135" i="10"/>
  <c r="R143" i="10"/>
  <c r="N143" i="10"/>
  <c r="O143" i="10"/>
  <c r="S143" i="10"/>
  <c r="R151" i="10"/>
  <c r="N151" i="10"/>
  <c r="O151" i="10"/>
  <c r="S151" i="10"/>
  <c r="R159" i="10"/>
  <c r="N159" i="10"/>
  <c r="O159" i="10"/>
  <c r="S159" i="10"/>
  <c r="R167" i="10"/>
  <c r="N167" i="10"/>
  <c r="O167" i="10"/>
  <c r="S167" i="10"/>
  <c r="R175" i="10"/>
  <c r="N175" i="10"/>
  <c r="O175" i="10"/>
  <c r="S175" i="10"/>
  <c r="R183" i="10"/>
  <c r="N183" i="10"/>
  <c r="O183" i="10"/>
  <c r="S183" i="10"/>
  <c r="R191" i="10"/>
  <c r="N191" i="10"/>
  <c r="O191" i="10"/>
  <c r="S191" i="10"/>
  <c r="R199" i="10"/>
  <c r="N199" i="10"/>
  <c r="O199" i="10"/>
  <c r="S199" i="10"/>
  <c r="R207" i="10"/>
  <c r="N207" i="10"/>
  <c r="O207" i="10"/>
  <c r="S207" i="10"/>
  <c r="R215" i="10"/>
  <c r="N215" i="10"/>
  <c r="O215" i="10"/>
  <c r="S215" i="10"/>
  <c r="R223" i="10"/>
  <c r="N223" i="10"/>
  <c r="O223" i="10"/>
  <c r="S223" i="10"/>
  <c r="R60" i="10"/>
  <c r="N60" i="10"/>
  <c r="O60" i="10"/>
  <c r="S60" i="10"/>
  <c r="R68" i="10"/>
  <c r="N68" i="10"/>
  <c r="O68" i="10"/>
  <c r="S68" i="10"/>
  <c r="R76" i="10"/>
  <c r="N76" i="10"/>
  <c r="O76" i="10"/>
  <c r="S76" i="10"/>
  <c r="R84" i="10"/>
  <c r="N84" i="10"/>
  <c r="O84" i="10"/>
  <c r="S84" i="10"/>
  <c r="R92" i="10"/>
  <c r="N92" i="10"/>
  <c r="O92" i="10"/>
  <c r="S92" i="10"/>
  <c r="R100" i="10"/>
  <c r="N100" i="10"/>
  <c r="O100" i="10"/>
  <c r="S100" i="10"/>
  <c r="R108" i="10"/>
  <c r="N108" i="10"/>
  <c r="O108" i="10"/>
  <c r="S108" i="10"/>
  <c r="R116" i="10"/>
  <c r="N116" i="10"/>
  <c r="O116" i="10"/>
  <c r="S116" i="10"/>
  <c r="R124" i="10"/>
  <c r="N124" i="10"/>
  <c r="O124" i="10"/>
  <c r="S124" i="10"/>
  <c r="R132" i="10"/>
  <c r="N132" i="10"/>
  <c r="O132" i="10"/>
  <c r="S132" i="10"/>
  <c r="R140" i="10"/>
  <c r="N140" i="10"/>
  <c r="O140" i="10"/>
  <c r="S140" i="10"/>
  <c r="R148" i="10"/>
  <c r="N148" i="10"/>
  <c r="O148" i="10"/>
  <c r="S148" i="10"/>
  <c r="R156" i="10"/>
  <c r="N156" i="10"/>
  <c r="O156" i="10"/>
  <c r="S156" i="10"/>
  <c r="R164" i="10"/>
  <c r="N164" i="10"/>
  <c r="O164" i="10"/>
  <c r="S164" i="10"/>
  <c r="R172" i="10"/>
  <c r="N172" i="10"/>
  <c r="O172" i="10"/>
  <c r="S172" i="10"/>
  <c r="R180" i="10"/>
  <c r="N180" i="10"/>
  <c r="O180" i="10"/>
  <c r="S180" i="10"/>
  <c r="R188" i="10"/>
  <c r="N188" i="10"/>
  <c r="O188" i="10"/>
  <c r="S188" i="10"/>
  <c r="R196" i="10"/>
  <c r="N196" i="10"/>
  <c r="O196" i="10"/>
  <c r="S196" i="10"/>
  <c r="R204" i="10"/>
  <c r="N204" i="10"/>
  <c r="O204" i="10"/>
  <c r="S204" i="10"/>
  <c r="R212" i="10"/>
  <c r="N212" i="10"/>
  <c r="O212" i="10"/>
  <c r="S212" i="10"/>
  <c r="R220" i="10"/>
  <c r="N220" i="10"/>
  <c r="O220" i="10"/>
  <c r="S220" i="10"/>
  <c r="R228" i="10"/>
  <c r="N228" i="10"/>
  <c r="O228" i="10"/>
  <c r="S228" i="10"/>
  <c r="R20" i="10"/>
  <c r="N20" i="10"/>
  <c r="O20" i="10"/>
  <c r="S20" i="10"/>
  <c r="R26" i="10"/>
  <c r="N26" i="10"/>
  <c r="O26" i="10"/>
  <c r="S26" i="10"/>
  <c r="R30" i="10"/>
  <c r="N30" i="10"/>
  <c r="O30" i="10"/>
  <c r="S30" i="10"/>
  <c r="R34" i="10"/>
  <c r="N34" i="10"/>
  <c r="O34" i="10"/>
  <c r="S34" i="10"/>
  <c r="R38" i="10"/>
  <c r="N38" i="10"/>
  <c r="O38" i="10"/>
  <c r="S38" i="10"/>
  <c r="R42" i="10"/>
  <c r="N42" i="10"/>
  <c r="O42" i="10"/>
  <c r="S42" i="10"/>
  <c r="R46" i="10"/>
  <c r="N46" i="10"/>
  <c r="O46" i="10"/>
  <c r="S46" i="10"/>
  <c r="R50" i="10"/>
  <c r="N50" i="10"/>
  <c r="O50" i="10"/>
  <c r="S50" i="10"/>
  <c r="R54" i="10"/>
  <c r="N54" i="10"/>
  <c r="O54" i="10"/>
  <c r="S54" i="10"/>
  <c r="R58" i="10"/>
  <c r="N58" i="10"/>
  <c r="O58" i="10"/>
  <c r="S58" i="10"/>
  <c r="R65" i="10"/>
  <c r="N65" i="10"/>
  <c r="O65" i="10"/>
  <c r="S65" i="10"/>
  <c r="R73" i="10"/>
  <c r="N73" i="10"/>
  <c r="O73" i="10"/>
  <c r="S73" i="10"/>
  <c r="R81" i="10"/>
  <c r="N81" i="10"/>
  <c r="O81" i="10"/>
  <c r="S81" i="10"/>
  <c r="R89" i="10"/>
  <c r="N89" i="10"/>
  <c r="O89" i="10"/>
  <c r="S89" i="10"/>
  <c r="R97" i="10"/>
  <c r="N97" i="10"/>
  <c r="O97" i="10"/>
  <c r="S97" i="10"/>
  <c r="R105" i="10"/>
  <c r="N105" i="10"/>
  <c r="O105" i="10"/>
  <c r="S105" i="10"/>
  <c r="R113" i="10"/>
  <c r="N113" i="10"/>
  <c r="O113" i="10"/>
  <c r="S113" i="10"/>
  <c r="R121" i="10"/>
  <c r="N121" i="10"/>
  <c r="O121" i="10"/>
  <c r="S121" i="10"/>
  <c r="R129" i="10"/>
  <c r="N129" i="10"/>
  <c r="O129" i="10"/>
  <c r="S129" i="10"/>
  <c r="R137" i="10"/>
  <c r="N137" i="10"/>
  <c r="O137" i="10"/>
  <c r="S137" i="10"/>
  <c r="R145" i="10"/>
  <c r="N145" i="10"/>
  <c r="O145" i="10"/>
  <c r="S145" i="10"/>
  <c r="R153" i="10"/>
  <c r="N153" i="10"/>
  <c r="O153" i="10"/>
  <c r="S153" i="10"/>
  <c r="R161" i="10"/>
  <c r="N161" i="10"/>
  <c r="O161" i="10"/>
  <c r="S161" i="10"/>
  <c r="R169" i="10"/>
  <c r="N169" i="10"/>
  <c r="O169" i="10"/>
  <c r="S169" i="10"/>
  <c r="R177" i="10"/>
  <c r="N177" i="10"/>
  <c r="O177" i="10"/>
  <c r="S177" i="10"/>
  <c r="R185" i="10"/>
  <c r="N185" i="10"/>
  <c r="O185" i="10"/>
  <c r="S185" i="10"/>
  <c r="R193" i="10"/>
  <c r="N193" i="10"/>
  <c r="O193" i="10"/>
  <c r="S193" i="10"/>
  <c r="R201" i="10"/>
  <c r="N201" i="10"/>
  <c r="O201" i="10"/>
  <c r="S201" i="10"/>
  <c r="R209" i="10"/>
  <c r="N209" i="10"/>
  <c r="O209" i="10"/>
  <c r="S209" i="10"/>
  <c r="R217" i="10"/>
  <c r="N217" i="10"/>
  <c r="O217" i="10"/>
  <c r="S217" i="10"/>
  <c r="R225" i="10"/>
  <c r="N225" i="10"/>
  <c r="O225" i="10"/>
  <c r="S225" i="10"/>
  <c r="R62" i="10"/>
  <c r="N62" i="10"/>
  <c r="O62" i="10"/>
  <c r="S62" i="10"/>
  <c r="R70" i="10"/>
  <c r="N70" i="10"/>
  <c r="O70" i="10"/>
  <c r="S70" i="10"/>
  <c r="R78" i="10"/>
  <c r="N78" i="10"/>
  <c r="O78" i="10"/>
  <c r="S78" i="10"/>
  <c r="R86" i="10"/>
  <c r="N86" i="10"/>
  <c r="O86" i="10"/>
  <c r="S86" i="10"/>
  <c r="R94" i="10"/>
  <c r="N94" i="10"/>
  <c r="O94" i="10"/>
  <c r="S94" i="10"/>
  <c r="R102" i="10"/>
  <c r="N102" i="10"/>
  <c r="O102" i="10"/>
  <c r="S102" i="10"/>
  <c r="R110" i="10"/>
  <c r="N110" i="10"/>
  <c r="O110" i="10"/>
  <c r="S110" i="10"/>
  <c r="R118" i="10"/>
  <c r="N118" i="10"/>
  <c r="O118" i="10"/>
  <c r="S118" i="10"/>
  <c r="R126" i="10"/>
  <c r="N126" i="10"/>
  <c r="O126" i="10"/>
  <c r="S126" i="10"/>
  <c r="R134" i="10"/>
  <c r="N134" i="10"/>
  <c r="O134" i="10"/>
  <c r="S134" i="10"/>
  <c r="R142" i="10"/>
  <c r="N142" i="10"/>
  <c r="O142" i="10"/>
  <c r="S142" i="10"/>
  <c r="R150" i="10"/>
  <c r="N150" i="10"/>
  <c r="O150" i="10"/>
  <c r="S150" i="10"/>
  <c r="R158" i="10"/>
  <c r="N158" i="10"/>
  <c r="O158" i="10"/>
  <c r="S158" i="10"/>
  <c r="R166" i="10"/>
  <c r="N166" i="10"/>
  <c r="O166" i="10"/>
  <c r="S166" i="10"/>
  <c r="R174" i="10"/>
  <c r="N174" i="10"/>
  <c r="O174" i="10"/>
  <c r="S174" i="10"/>
  <c r="R182" i="10"/>
  <c r="N182" i="10"/>
  <c r="O182" i="10"/>
  <c r="S182" i="10"/>
  <c r="R190" i="10"/>
  <c r="N190" i="10"/>
  <c r="O190" i="10"/>
  <c r="S190" i="10"/>
  <c r="R198" i="10"/>
  <c r="N198" i="10"/>
  <c r="O198" i="10"/>
  <c r="S198" i="10"/>
  <c r="R206" i="10"/>
  <c r="N206" i="10"/>
  <c r="O206" i="10"/>
  <c r="S206" i="10"/>
  <c r="R214" i="10"/>
  <c r="N214" i="10"/>
  <c r="O214" i="10"/>
  <c r="S214" i="10"/>
  <c r="R222" i="10"/>
  <c r="N222" i="10"/>
  <c r="O222" i="10"/>
  <c r="S222" i="10"/>
  <c r="R23" i="9"/>
  <c r="N23" i="9"/>
  <c r="O23" i="9"/>
  <c r="S23" i="9"/>
  <c r="R27" i="9"/>
  <c r="N27" i="9"/>
  <c r="O27" i="9"/>
  <c r="S27" i="9"/>
  <c r="R31" i="9"/>
  <c r="N31" i="9"/>
  <c r="O31" i="9"/>
  <c r="S31" i="9"/>
  <c r="R35" i="9"/>
  <c r="N35" i="9"/>
  <c r="O35" i="9"/>
  <c r="S35" i="9"/>
  <c r="R39" i="9"/>
  <c r="N39" i="9"/>
  <c r="O39" i="9"/>
  <c r="S39" i="9"/>
  <c r="R43" i="9"/>
  <c r="N43" i="9"/>
  <c r="O43" i="9"/>
  <c r="S43" i="9"/>
  <c r="R47" i="9"/>
  <c r="N47" i="9"/>
  <c r="O47" i="9"/>
  <c r="S47" i="9"/>
  <c r="R51" i="9"/>
  <c r="N51" i="9"/>
  <c r="O51" i="9"/>
  <c r="S51" i="9"/>
  <c r="R55" i="9"/>
  <c r="N55" i="9"/>
  <c r="O55" i="9"/>
  <c r="S55" i="9"/>
  <c r="R59" i="9"/>
  <c r="N59" i="9"/>
  <c r="O59" i="9"/>
  <c r="S59" i="9"/>
  <c r="R67" i="9"/>
  <c r="N67" i="9"/>
  <c r="O67" i="9"/>
  <c r="S67" i="9"/>
  <c r="R75" i="9"/>
  <c r="N75" i="9"/>
  <c r="O75" i="9"/>
  <c r="S75" i="9"/>
  <c r="R83" i="9"/>
  <c r="N83" i="9"/>
  <c r="O83" i="9"/>
  <c r="S83" i="9"/>
  <c r="R91" i="9"/>
  <c r="N91" i="9"/>
  <c r="O91" i="9"/>
  <c r="S91" i="9"/>
  <c r="R99" i="9"/>
  <c r="N99" i="9"/>
  <c r="O99" i="9"/>
  <c r="S99" i="9"/>
  <c r="R107" i="9"/>
  <c r="N107" i="9"/>
  <c r="O107" i="9"/>
  <c r="S107" i="9"/>
  <c r="R115" i="9"/>
  <c r="N115" i="9"/>
  <c r="O115" i="9"/>
  <c r="S115" i="9"/>
  <c r="R123" i="9"/>
  <c r="N123" i="9"/>
  <c r="O123" i="9"/>
  <c r="S123" i="9"/>
  <c r="R131" i="9"/>
  <c r="N131" i="9"/>
  <c r="O131" i="9"/>
  <c r="S131" i="9"/>
  <c r="R139" i="9"/>
  <c r="N139" i="9"/>
  <c r="O139" i="9"/>
  <c r="S139" i="9"/>
  <c r="R147" i="9"/>
  <c r="N147" i="9"/>
  <c r="O147" i="9"/>
  <c r="S147" i="9"/>
  <c r="R155" i="9"/>
  <c r="N155" i="9"/>
  <c r="O155" i="9"/>
  <c r="S155" i="9"/>
  <c r="R163" i="9"/>
  <c r="N163" i="9"/>
  <c r="O163" i="9"/>
  <c r="S163" i="9"/>
  <c r="R171" i="9"/>
  <c r="N171" i="9"/>
  <c r="O171" i="9"/>
  <c r="S171" i="9"/>
  <c r="R179" i="9"/>
  <c r="N179" i="9"/>
  <c r="O179" i="9"/>
  <c r="S179" i="9"/>
  <c r="R187" i="9"/>
  <c r="N187" i="9"/>
  <c r="O187" i="9"/>
  <c r="S187" i="9"/>
  <c r="R195" i="9"/>
  <c r="N195" i="9"/>
  <c r="O195" i="9"/>
  <c r="S195" i="9"/>
  <c r="R203" i="9"/>
  <c r="N203" i="9"/>
  <c r="O203" i="9"/>
  <c r="S203" i="9"/>
  <c r="R211" i="9"/>
  <c r="N211" i="9"/>
  <c r="O211" i="9"/>
  <c r="S211" i="9"/>
  <c r="R219" i="9"/>
  <c r="N219" i="9"/>
  <c r="O219" i="9"/>
  <c r="S219" i="9"/>
  <c r="R64" i="9"/>
  <c r="N64" i="9"/>
  <c r="O64" i="9"/>
  <c r="S64" i="9"/>
  <c r="R72" i="9"/>
  <c r="N72" i="9"/>
  <c r="O72" i="9"/>
  <c r="S72" i="9"/>
  <c r="R80" i="9"/>
  <c r="N80" i="9"/>
  <c r="O80" i="9"/>
  <c r="S80" i="9"/>
  <c r="R88" i="9"/>
  <c r="N88" i="9"/>
  <c r="O88" i="9"/>
  <c r="S88" i="9"/>
  <c r="R96" i="9"/>
  <c r="N96" i="9"/>
  <c r="O96" i="9"/>
  <c r="S96" i="9"/>
  <c r="R104" i="9"/>
  <c r="N104" i="9"/>
  <c r="O104" i="9"/>
  <c r="S104" i="9"/>
  <c r="R112" i="9"/>
  <c r="N112" i="9"/>
  <c r="O112" i="9"/>
  <c r="S112" i="9"/>
  <c r="R120" i="9"/>
  <c r="N120" i="9"/>
  <c r="O120" i="9"/>
  <c r="S120" i="9"/>
  <c r="R128" i="9"/>
  <c r="N128" i="9"/>
  <c r="O128" i="9"/>
  <c r="S128" i="9"/>
  <c r="R136" i="9"/>
  <c r="N136" i="9"/>
  <c r="O136" i="9"/>
  <c r="S136" i="9"/>
  <c r="R144" i="9"/>
  <c r="N144" i="9"/>
  <c r="O144" i="9"/>
  <c r="S144" i="9"/>
  <c r="R152" i="9"/>
  <c r="N152" i="9"/>
  <c r="O152" i="9"/>
  <c r="S152" i="9"/>
  <c r="R160" i="9"/>
  <c r="N160" i="9"/>
  <c r="O160" i="9"/>
  <c r="S160" i="9"/>
  <c r="R168" i="9"/>
  <c r="N168" i="9"/>
  <c r="O168" i="9"/>
  <c r="S168" i="9"/>
  <c r="R176" i="9"/>
  <c r="N176" i="9"/>
  <c r="O176" i="9"/>
  <c r="S176" i="9"/>
  <c r="R184" i="9"/>
  <c r="N184" i="9"/>
  <c r="O184" i="9"/>
  <c r="S184" i="9"/>
  <c r="R192" i="9"/>
  <c r="N192" i="9"/>
  <c r="O192" i="9"/>
  <c r="S192" i="9"/>
  <c r="R200" i="9"/>
  <c r="N200" i="9"/>
  <c r="O200" i="9"/>
  <c r="S200" i="9"/>
  <c r="R208" i="9"/>
  <c r="N208" i="9"/>
  <c r="O208" i="9"/>
  <c r="S208" i="9"/>
  <c r="R216" i="9"/>
  <c r="N216" i="9"/>
  <c r="O216" i="9"/>
  <c r="S216" i="9"/>
  <c r="R224" i="9"/>
  <c r="N224" i="9"/>
  <c r="O224" i="9"/>
  <c r="S224" i="9"/>
  <c r="R21" i="9"/>
  <c r="N21" i="9"/>
  <c r="O21" i="9"/>
  <c r="S21" i="9"/>
  <c r="R24" i="9"/>
  <c r="N24" i="9"/>
  <c r="O24" i="9"/>
  <c r="S24" i="9"/>
  <c r="R28" i="9"/>
  <c r="N28" i="9"/>
  <c r="O28" i="9"/>
  <c r="S28" i="9"/>
  <c r="R32" i="9"/>
  <c r="N32" i="9"/>
  <c r="O32" i="9"/>
  <c r="S32" i="9"/>
  <c r="R36" i="9"/>
  <c r="N36" i="9"/>
  <c r="O36" i="9"/>
  <c r="S36" i="9"/>
  <c r="R40" i="9"/>
  <c r="N40" i="9"/>
  <c r="O40" i="9"/>
  <c r="S40" i="9"/>
  <c r="R44" i="9"/>
  <c r="N44" i="9"/>
  <c r="O44" i="9"/>
  <c r="S44" i="9"/>
  <c r="R48" i="9"/>
  <c r="N48" i="9"/>
  <c r="O48" i="9"/>
  <c r="S48" i="9"/>
  <c r="R52" i="9"/>
  <c r="N52" i="9"/>
  <c r="O52" i="9"/>
  <c r="S52" i="9"/>
  <c r="R56" i="9"/>
  <c r="N56" i="9"/>
  <c r="O56" i="9"/>
  <c r="S56" i="9"/>
  <c r="R61" i="9"/>
  <c r="N61" i="9"/>
  <c r="O61" i="9"/>
  <c r="S61" i="9"/>
  <c r="R69" i="9"/>
  <c r="N69" i="9"/>
  <c r="O69" i="9"/>
  <c r="S69" i="9"/>
  <c r="R77" i="9"/>
  <c r="N77" i="9"/>
  <c r="O77" i="9"/>
  <c r="S77" i="9"/>
  <c r="R85" i="9"/>
  <c r="N85" i="9"/>
  <c r="O85" i="9"/>
  <c r="S85" i="9"/>
  <c r="R93" i="9"/>
  <c r="N93" i="9"/>
  <c r="O93" i="9"/>
  <c r="S93" i="9"/>
  <c r="R101" i="9"/>
  <c r="N101" i="9"/>
  <c r="O101" i="9"/>
  <c r="S101" i="9"/>
  <c r="R109" i="9"/>
  <c r="N109" i="9"/>
  <c r="O109" i="9"/>
  <c r="S109" i="9"/>
  <c r="R117" i="9"/>
  <c r="N117" i="9"/>
  <c r="O117" i="9"/>
  <c r="S117" i="9"/>
  <c r="R125" i="9"/>
  <c r="N125" i="9"/>
  <c r="O125" i="9"/>
  <c r="S125" i="9"/>
  <c r="R133" i="9"/>
  <c r="N133" i="9"/>
  <c r="O133" i="9"/>
  <c r="S133" i="9"/>
  <c r="R141" i="9"/>
  <c r="N141" i="9"/>
  <c r="O141" i="9"/>
  <c r="S141" i="9"/>
  <c r="R149" i="9"/>
  <c r="N149" i="9"/>
  <c r="O149" i="9"/>
  <c r="S149" i="9"/>
  <c r="R157" i="9"/>
  <c r="N157" i="9"/>
  <c r="O157" i="9"/>
  <c r="S157" i="9"/>
  <c r="R165" i="9"/>
  <c r="N165" i="9"/>
  <c r="O165" i="9"/>
  <c r="S165" i="9"/>
  <c r="R173" i="9"/>
  <c r="N173" i="9"/>
  <c r="O173" i="9"/>
  <c r="S173" i="9"/>
  <c r="R181" i="9"/>
  <c r="N181" i="9"/>
  <c r="O181" i="9"/>
  <c r="S181" i="9"/>
  <c r="R189" i="9"/>
  <c r="N189" i="9"/>
  <c r="O189" i="9"/>
  <c r="S189" i="9"/>
  <c r="R197" i="9"/>
  <c r="N197" i="9"/>
  <c r="O197" i="9"/>
  <c r="S197" i="9"/>
  <c r="R205" i="9"/>
  <c r="N205" i="9"/>
  <c r="O205" i="9"/>
  <c r="S205" i="9"/>
  <c r="R213" i="9"/>
  <c r="N213" i="9"/>
  <c r="O213" i="9"/>
  <c r="S213" i="9"/>
  <c r="R221" i="9"/>
  <c r="N221" i="9"/>
  <c r="O221" i="9"/>
  <c r="S221" i="9"/>
  <c r="R66" i="9"/>
  <c r="N66" i="9"/>
  <c r="O66" i="9"/>
  <c r="S66" i="9"/>
  <c r="R74" i="9"/>
  <c r="N74" i="9"/>
  <c r="O74" i="9"/>
  <c r="S74" i="9"/>
  <c r="R82" i="9"/>
  <c r="N82" i="9"/>
  <c r="O82" i="9"/>
  <c r="S82" i="9"/>
  <c r="R90" i="9"/>
  <c r="N90" i="9"/>
  <c r="O90" i="9"/>
  <c r="S90" i="9"/>
  <c r="R98" i="9"/>
  <c r="N98" i="9"/>
  <c r="O98" i="9"/>
  <c r="S98" i="9"/>
  <c r="R106" i="9"/>
  <c r="N106" i="9"/>
  <c r="O106" i="9"/>
  <c r="S106" i="9"/>
  <c r="R114" i="9"/>
  <c r="N114" i="9"/>
  <c r="O114" i="9"/>
  <c r="S114" i="9"/>
  <c r="R122" i="9"/>
  <c r="N122" i="9"/>
  <c r="O122" i="9"/>
  <c r="S122" i="9"/>
  <c r="R130" i="9"/>
  <c r="N130" i="9"/>
  <c r="O130" i="9"/>
  <c r="S130" i="9"/>
  <c r="R138" i="9"/>
  <c r="N138" i="9"/>
  <c r="O138" i="9"/>
  <c r="S138" i="9"/>
  <c r="R146" i="9"/>
  <c r="N146" i="9"/>
  <c r="O146" i="9"/>
  <c r="S146" i="9"/>
  <c r="R154" i="9"/>
  <c r="N154" i="9"/>
  <c r="O154" i="9"/>
  <c r="S154" i="9"/>
  <c r="R162" i="9"/>
  <c r="N162" i="9"/>
  <c r="O162" i="9"/>
  <c r="S162" i="9"/>
  <c r="R170" i="9"/>
  <c r="N170" i="9"/>
  <c r="O170" i="9"/>
  <c r="S170" i="9"/>
  <c r="R178" i="9"/>
  <c r="N178" i="9"/>
  <c r="O178" i="9"/>
  <c r="S178" i="9"/>
  <c r="R186" i="9"/>
  <c r="N186" i="9"/>
  <c r="O186" i="9"/>
  <c r="S186" i="9"/>
  <c r="R194" i="9"/>
  <c r="N194" i="9"/>
  <c r="O194" i="9"/>
  <c r="S194" i="9"/>
  <c r="R202" i="9"/>
  <c r="N202" i="9"/>
  <c r="O202" i="9"/>
  <c r="S202" i="9"/>
  <c r="R210" i="9"/>
  <c r="N210" i="9"/>
  <c r="O210" i="9"/>
  <c r="S210" i="9"/>
  <c r="R218" i="9"/>
  <c r="N218" i="9"/>
  <c r="O218" i="9"/>
  <c r="S218" i="9"/>
  <c r="R22" i="9"/>
  <c r="N22" i="9"/>
  <c r="O22" i="9"/>
  <c r="S22" i="9"/>
  <c r="R25" i="9"/>
  <c r="N25" i="9"/>
  <c r="O25" i="9"/>
  <c r="S25" i="9"/>
  <c r="R29" i="9"/>
  <c r="N29" i="9"/>
  <c r="O29" i="9"/>
  <c r="S29" i="9"/>
  <c r="R33" i="9"/>
  <c r="N33" i="9"/>
  <c r="O33" i="9"/>
  <c r="S33" i="9"/>
  <c r="R37" i="9"/>
  <c r="N37" i="9"/>
  <c r="O37" i="9"/>
  <c r="S37" i="9"/>
  <c r="R41" i="9"/>
  <c r="N41" i="9"/>
  <c r="O41" i="9"/>
  <c r="S41" i="9"/>
  <c r="R45" i="9"/>
  <c r="N45" i="9"/>
  <c r="O45" i="9"/>
  <c r="S45" i="9"/>
  <c r="R49" i="9"/>
  <c r="N49" i="9"/>
  <c r="O49" i="9"/>
  <c r="S49" i="9"/>
  <c r="R53" i="9"/>
  <c r="N53" i="9"/>
  <c r="O53" i="9"/>
  <c r="S53" i="9"/>
  <c r="R57" i="9"/>
  <c r="N57" i="9"/>
  <c r="O57" i="9"/>
  <c r="S57" i="9"/>
  <c r="R63" i="9"/>
  <c r="N63" i="9"/>
  <c r="O63" i="9"/>
  <c r="S63" i="9"/>
  <c r="R71" i="9"/>
  <c r="N71" i="9"/>
  <c r="O71" i="9"/>
  <c r="S71" i="9"/>
  <c r="R79" i="9"/>
  <c r="N79" i="9"/>
  <c r="O79" i="9"/>
  <c r="S79" i="9"/>
  <c r="R87" i="9"/>
  <c r="N87" i="9"/>
  <c r="O87" i="9"/>
  <c r="S87" i="9"/>
  <c r="R95" i="9"/>
  <c r="N95" i="9"/>
  <c r="O95" i="9"/>
  <c r="S95" i="9"/>
  <c r="R103" i="9"/>
  <c r="N103" i="9"/>
  <c r="O103" i="9"/>
  <c r="S103" i="9"/>
  <c r="R111" i="9"/>
  <c r="N111" i="9"/>
  <c r="O111" i="9"/>
  <c r="S111" i="9"/>
  <c r="R119" i="9"/>
  <c r="N119" i="9"/>
  <c r="O119" i="9"/>
  <c r="S119" i="9"/>
  <c r="R127" i="9"/>
  <c r="N127" i="9"/>
  <c r="O127" i="9"/>
  <c r="S127" i="9"/>
  <c r="R135" i="9"/>
  <c r="N135" i="9"/>
  <c r="O135" i="9"/>
  <c r="S135" i="9"/>
  <c r="R143" i="9"/>
  <c r="N143" i="9"/>
  <c r="O143" i="9"/>
  <c r="S143" i="9"/>
  <c r="R151" i="9"/>
  <c r="N151" i="9"/>
  <c r="O151" i="9"/>
  <c r="S151" i="9"/>
  <c r="R159" i="9"/>
  <c r="N159" i="9"/>
  <c r="O159" i="9"/>
  <c r="S159" i="9"/>
  <c r="R167" i="9"/>
  <c r="N167" i="9"/>
  <c r="O167" i="9"/>
  <c r="S167" i="9"/>
  <c r="R175" i="9"/>
  <c r="N175" i="9"/>
  <c r="O175" i="9"/>
  <c r="S175" i="9"/>
  <c r="R183" i="9"/>
  <c r="N183" i="9"/>
  <c r="O183" i="9"/>
  <c r="S183" i="9"/>
  <c r="R191" i="9"/>
  <c r="N191" i="9"/>
  <c r="O191" i="9"/>
  <c r="S191" i="9"/>
  <c r="R199" i="9"/>
  <c r="N199" i="9"/>
  <c r="O199" i="9"/>
  <c r="S199" i="9"/>
  <c r="R207" i="9"/>
  <c r="N207" i="9"/>
  <c r="O207" i="9"/>
  <c r="S207" i="9"/>
  <c r="R215" i="9"/>
  <c r="N215" i="9"/>
  <c r="O215" i="9"/>
  <c r="S215" i="9"/>
  <c r="R223" i="9"/>
  <c r="N223" i="9"/>
  <c r="O223" i="9"/>
  <c r="S223" i="9"/>
  <c r="R60" i="9"/>
  <c r="N60" i="9"/>
  <c r="O60" i="9"/>
  <c r="S60" i="9"/>
  <c r="R68" i="9"/>
  <c r="N68" i="9"/>
  <c r="O68" i="9"/>
  <c r="S68" i="9"/>
  <c r="R76" i="9"/>
  <c r="N76" i="9"/>
  <c r="O76" i="9"/>
  <c r="S76" i="9"/>
  <c r="R84" i="9"/>
  <c r="N84" i="9"/>
  <c r="O84" i="9"/>
  <c r="S84" i="9"/>
  <c r="R92" i="9"/>
  <c r="N92" i="9"/>
  <c r="O92" i="9"/>
  <c r="S92" i="9"/>
  <c r="R100" i="9"/>
  <c r="N100" i="9"/>
  <c r="O100" i="9"/>
  <c r="S100" i="9"/>
  <c r="R108" i="9"/>
  <c r="N108" i="9"/>
  <c r="O108" i="9"/>
  <c r="S108" i="9"/>
  <c r="R116" i="9"/>
  <c r="N116" i="9"/>
  <c r="O116" i="9"/>
  <c r="S116" i="9"/>
  <c r="R124" i="9"/>
  <c r="N124" i="9"/>
  <c r="O124" i="9"/>
  <c r="S124" i="9"/>
  <c r="R132" i="9"/>
  <c r="N132" i="9"/>
  <c r="O132" i="9"/>
  <c r="S132" i="9"/>
  <c r="R140" i="9"/>
  <c r="N140" i="9"/>
  <c r="O140" i="9"/>
  <c r="S140" i="9"/>
  <c r="R148" i="9"/>
  <c r="N148" i="9"/>
  <c r="O148" i="9"/>
  <c r="S148" i="9"/>
  <c r="R156" i="9"/>
  <c r="N156" i="9"/>
  <c r="O156" i="9"/>
  <c r="S156" i="9"/>
  <c r="R164" i="9"/>
  <c r="N164" i="9"/>
  <c r="O164" i="9"/>
  <c r="S164" i="9"/>
  <c r="R172" i="9"/>
  <c r="N172" i="9"/>
  <c r="O172" i="9"/>
  <c r="S172" i="9"/>
  <c r="R180" i="9"/>
  <c r="N180" i="9"/>
  <c r="O180" i="9"/>
  <c r="S180" i="9"/>
  <c r="R188" i="9"/>
  <c r="N188" i="9"/>
  <c r="O188" i="9"/>
  <c r="S188" i="9"/>
  <c r="R196" i="9"/>
  <c r="N196" i="9"/>
  <c r="O196" i="9"/>
  <c r="S196" i="9"/>
  <c r="R204" i="9"/>
  <c r="N204" i="9"/>
  <c r="O204" i="9"/>
  <c r="S204" i="9"/>
  <c r="R212" i="9"/>
  <c r="N212" i="9"/>
  <c r="O212" i="9"/>
  <c r="S212" i="9"/>
  <c r="R220" i="9"/>
  <c r="N220" i="9"/>
  <c r="O220" i="9"/>
  <c r="S220" i="9"/>
  <c r="R20" i="9"/>
  <c r="N20" i="9"/>
  <c r="O20" i="9"/>
  <c r="S20" i="9"/>
  <c r="R26" i="9"/>
  <c r="N26" i="9"/>
  <c r="O26" i="9"/>
  <c r="S26" i="9"/>
  <c r="R30" i="9"/>
  <c r="N30" i="9"/>
  <c r="O30" i="9"/>
  <c r="S30" i="9"/>
  <c r="R34" i="9"/>
  <c r="N34" i="9"/>
  <c r="O34" i="9"/>
  <c r="S34" i="9"/>
  <c r="R38" i="9"/>
  <c r="N38" i="9"/>
  <c r="O38" i="9"/>
  <c r="S38" i="9"/>
  <c r="R42" i="9"/>
  <c r="N42" i="9"/>
  <c r="O42" i="9"/>
  <c r="S42" i="9"/>
  <c r="R46" i="9"/>
  <c r="N46" i="9"/>
  <c r="O46" i="9"/>
  <c r="S46" i="9"/>
  <c r="R50" i="9"/>
  <c r="N50" i="9"/>
  <c r="O50" i="9"/>
  <c r="S50" i="9"/>
  <c r="R54" i="9"/>
  <c r="N54" i="9"/>
  <c r="O54" i="9"/>
  <c r="S54" i="9"/>
  <c r="R58" i="9"/>
  <c r="N58" i="9"/>
  <c r="O58" i="9"/>
  <c r="S58" i="9"/>
  <c r="R65" i="9"/>
  <c r="N65" i="9"/>
  <c r="O65" i="9"/>
  <c r="S65" i="9"/>
  <c r="R73" i="9"/>
  <c r="N73" i="9"/>
  <c r="O73" i="9"/>
  <c r="S73" i="9"/>
  <c r="R81" i="9"/>
  <c r="N81" i="9"/>
  <c r="O81" i="9"/>
  <c r="S81" i="9"/>
  <c r="R89" i="9"/>
  <c r="N89" i="9"/>
  <c r="O89" i="9"/>
  <c r="S89" i="9"/>
  <c r="R97" i="9"/>
  <c r="N97" i="9"/>
  <c r="O97" i="9"/>
  <c r="S97" i="9"/>
  <c r="R105" i="9"/>
  <c r="N105" i="9"/>
  <c r="O105" i="9"/>
  <c r="S105" i="9"/>
  <c r="R113" i="9"/>
  <c r="N113" i="9"/>
  <c r="O113" i="9"/>
  <c r="S113" i="9"/>
  <c r="R121" i="9"/>
  <c r="N121" i="9"/>
  <c r="O121" i="9"/>
  <c r="S121" i="9"/>
  <c r="R129" i="9"/>
  <c r="N129" i="9"/>
  <c r="O129" i="9"/>
  <c r="S129" i="9"/>
  <c r="R137" i="9"/>
  <c r="N137" i="9"/>
  <c r="O137" i="9"/>
  <c r="S137" i="9"/>
  <c r="R145" i="9"/>
  <c r="N145" i="9"/>
  <c r="O145" i="9"/>
  <c r="S145" i="9"/>
  <c r="R153" i="9"/>
  <c r="N153" i="9"/>
  <c r="O153" i="9"/>
  <c r="S153" i="9"/>
  <c r="R161" i="9"/>
  <c r="N161" i="9"/>
  <c r="O161" i="9"/>
  <c r="S161" i="9"/>
  <c r="R169" i="9"/>
  <c r="N169" i="9"/>
  <c r="O169" i="9"/>
  <c r="S169" i="9"/>
  <c r="R177" i="9"/>
  <c r="N177" i="9"/>
  <c r="O177" i="9"/>
  <c r="S177" i="9"/>
  <c r="R185" i="9"/>
  <c r="N185" i="9"/>
  <c r="O185" i="9"/>
  <c r="S185" i="9"/>
  <c r="R193" i="9"/>
  <c r="N193" i="9"/>
  <c r="O193" i="9"/>
  <c r="S193" i="9"/>
  <c r="R201" i="9"/>
  <c r="N201" i="9"/>
  <c r="O201" i="9"/>
  <c r="S201" i="9"/>
  <c r="R209" i="9"/>
  <c r="N209" i="9"/>
  <c r="O209" i="9"/>
  <c r="S209" i="9"/>
  <c r="R217" i="9"/>
  <c r="N217" i="9"/>
  <c r="O217" i="9"/>
  <c r="S217" i="9"/>
  <c r="R62" i="9"/>
  <c r="N62" i="9"/>
  <c r="O62" i="9"/>
  <c r="S62" i="9"/>
  <c r="R70" i="9"/>
  <c r="N70" i="9"/>
  <c r="O70" i="9"/>
  <c r="S70" i="9"/>
  <c r="R78" i="9"/>
  <c r="N78" i="9"/>
  <c r="O78" i="9"/>
  <c r="S78" i="9"/>
  <c r="R86" i="9"/>
  <c r="N86" i="9"/>
  <c r="O86" i="9"/>
  <c r="S86" i="9"/>
  <c r="R94" i="9"/>
  <c r="N94" i="9"/>
  <c r="O94" i="9"/>
  <c r="S94" i="9"/>
  <c r="R102" i="9"/>
  <c r="N102" i="9"/>
  <c r="O102" i="9"/>
  <c r="S102" i="9"/>
  <c r="R110" i="9"/>
  <c r="N110" i="9"/>
  <c r="O110" i="9"/>
  <c r="S110" i="9"/>
  <c r="R118" i="9"/>
  <c r="N118" i="9"/>
  <c r="O118" i="9"/>
  <c r="S118" i="9"/>
  <c r="R126" i="9"/>
  <c r="N126" i="9"/>
  <c r="O126" i="9"/>
  <c r="S126" i="9"/>
  <c r="R134" i="9"/>
  <c r="N134" i="9"/>
  <c r="O134" i="9"/>
  <c r="S134" i="9"/>
  <c r="R142" i="9"/>
  <c r="N142" i="9"/>
  <c r="O142" i="9"/>
  <c r="S142" i="9"/>
  <c r="R150" i="9"/>
  <c r="N150" i="9"/>
  <c r="O150" i="9"/>
  <c r="S150" i="9"/>
  <c r="R158" i="9"/>
  <c r="N158" i="9"/>
  <c r="O158" i="9"/>
  <c r="S158" i="9"/>
  <c r="R166" i="9"/>
  <c r="N166" i="9"/>
  <c r="O166" i="9"/>
  <c r="S166" i="9"/>
  <c r="R174" i="9"/>
  <c r="N174" i="9"/>
  <c r="O174" i="9"/>
  <c r="S174" i="9"/>
  <c r="R182" i="9"/>
  <c r="N182" i="9"/>
  <c r="O182" i="9"/>
  <c r="S182" i="9"/>
  <c r="R190" i="9"/>
  <c r="N190" i="9"/>
  <c r="O190" i="9"/>
  <c r="S190" i="9"/>
  <c r="R198" i="9"/>
  <c r="N198" i="9"/>
  <c r="O198" i="9"/>
  <c r="S198" i="9"/>
  <c r="R206" i="9"/>
  <c r="N206" i="9"/>
  <c r="O206" i="9"/>
  <c r="S206" i="9"/>
  <c r="R214" i="9"/>
  <c r="N214" i="9"/>
  <c r="O214" i="9"/>
  <c r="S214" i="9"/>
  <c r="R222" i="9"/>
  <c r="N222" i="9"/>
  <c r="O222" i="9"/>
  <c r="S222" i="9"/>
  <c r="N143" i="8"/>
  <c r="R143" i="8"/>
  <c r="S141" i="8"/>
  <c r="O141" i="8"/>
  <c r="N139" i="8"/>
  <c r="R139" i="8"/>
  <c r="S137" i="8"/>
  <c r="O137" i="8"/>
  <c r="N135" i="8"/>
  <c r="R135" i="8"/>
  <c r="S133" i="8"/>
  <c r="O133" i="8"/>
  <c r="N131" i="8"/>
  <c r="R131" i="8"/>
  <c r="S129" i="8"/>
  <c r="O129" i="8"/>
  <c r="N127" i="8"/>
  <c r="R127" i="8"/>
  <c r="S125" i="8"/>
  <c r="O125" i="8"/>
  <c r="N123" i="8"/>
  <c r="R123" i="8"/>
  <c r="S121" i="8"/>
  <c r="O121" i="8"/>
  <c r="N119" i="8"/>
  <c r="R119" i="8"/>
  <c r="S117" i="8"/>
  <c r="O117" i="8"/>
  <c r="N115" i="8"/>
  <c r="R115" i="8"/>
  <c r="S113" i="8"/>
  <c r="O113" i="8"/>
  <c r="N111" i="8"/>
  <c r="R111" i="8"/>
  <c r="R104" i="8"/>
  <c r="N104" i="8"/>
  <c r="O104" i="8"/>
  <c r="S104" i="8"/>
  <c r="S42" i="8"/>
  <c r="O42" i="8"/>
  <c r="R107" i="8"/>
  <c r="N107" i="8"/>
  <c r="O107" i="8"/>
  <c r="S107" i="8"/>
  <c r="N30" i="8"/>
  <c r="R30" i="8"/>
  <c r="S38" i="8"/>
  <c r="O38" i="8"/>
  <c r="N50" i="8"/>
  <c r="R50" i="8"/>
  <c r="S58" i="8"/>
  <c r="O58" i="8"/>
  <c r="N66" i="8"/>
  <c r="R66" i="8"/>
  <c r="S74" i="8"/>
  <c r="O74" i="8"/>
  <c r="N82" i="8"/>
  <c r="R82" i="8"/>
  <c r="S90" i="8"/>
  <c r="O90" i="8"/>
  <c r="N98" i="8"/>
  <c r="R98" i="8"/>
  <c r="S29" i="8"/>
  <c r="O29" i="8"/>
  <c r="N37" i="8"/>
  <c r="R37" i="8"/>
  <c r="S45" i="8"/>
  <c r="O45" i="8"/>
  <c r="N53" i="8"/>
  <c r="R53" i="8"/>
  <c r="S65" i="8"/>
  <c r="O65" i="8"/>
  <c r="N77" i="8"/>
  <c r="R77" i="8"/>
  <c r="S93" i="8"/>
  <c r="O93" i="8"/>
  <c r="N147" i="8"/>
  <c r="R147" i="8"/>
  <c r="S155" i="8"/>
  <c r="O155" i="8"/>
  <c r="R162" i="8"/>
  <c r="N162" i="8"/>
  <c r="O162" i="8"/>
  <c r="S162" i="8"/>
  <c r="R178" i="8"/>
  <c r="N178" i="8"/>
  <c r="O178" i="8"/>
  <c r="S178" i="8"/>
  <c r="R21" i="8"/>
  <c r="N21" i="8"/>
  <c r="O21" i="8"/>
  <c r="S21" i="8"/>
  <c r="N28" i="8"/>
  <c r="R28" i="8"/>
  <c r="S36" i="8"/>
  <c r="O36" i="8"/>
  <c r="N44" i="8"/>
  <c r="R44" i="8"/>
  <c r="S52" i="8"/>
  <c r="O52" i="8"/>
  <c r="N60" i="8"/>
  <c r="R60" i="8"/>
  <c r="S68" i="8"/>
  <c r="O68" i="8"/>
  <c r="N76" i="8"/>
  <c r="R76" i="8"/>
  <c r="S84" i="8"/>
  <c r="O84" i="8"/>
  <c r="N92" i="8"/>
  <c r="R92" i="8"/>
  <c r="S100" i="8"/>
  <c r="O100" i="8"/>
  <c r="N31" i="8"/>
  <c r="R31" i="8"/>
  <c r="S39" i="8"/>
  <c r="O39" i="8"/>
  <c r="N47" i="8"/>
  <c r="R47" i="8"/>
  <c r="S55" i="8"/>
  <c r="O55" i="8"/>
  <c r="N63" i="8"/>
  <c r="R63" i="8"/>
  <c r="S71" i="8"/>
  <c r="O71" i="8"/>
  <c r="N79" i="8"/>
  <c r="R79" i="8"/>
  <c r="S87" i="8"/>
  <c r="O87" i="8"/>
  <c r="N95" i="8"/>
  <c r="R95" i="8"/>
  <c r="S146" i="8"/>
  <c r="O146" i="8"/>
  <c r="N150" i="8"/>
  <c r="R150" i="8"/>
  <c r="S154" i="8"/>
  <c r="O154" i="8"/>
  <c r="R159" i="8"/>
  <c r="N159" i="8"/>
  <c r="O159" i="8"/>
  <c r="S159" i="8"/>
  <c r="R167" i="8"/>
  <c r="N167" i="8"/>
  <c r="O167" i="8"/>
  <c r="S167" i="8"/>
  <c r="R175" i="8"/>
  <c r="N175" i="8"/>
  <c r="O175" i="8"/>
  <c r="S175" i="8"/>
  <c r="R224" i="8"/>
  <c r="N224" i="8"/>
  <c r="O224" i="8"/>
  <c r="S224" i="8"/>
  <c r="S61" i="8"/>
  <c r="O61" i="8"/>
  <c r="N81" i="8"/>
  <c r="R81" i="8"/>
  <c r="S97" i="8"/>
  <c r="O97" i="8"/>
  <c r="N149" i="8"/>
  <c r="R149" i="8"/>
  <c r="S157" i="8"/>
  <c r="O157" i="8"/>
  <c r="R164" i="8"/>
  <c r="N164" i="8"/>
  <c r="O164" i="8"/>
  <c r="S164" i="8"/>
  <c r="R221" i="8"/>
  <c r="N221" i="8"/>
  <c r="O221" i="8"/>
  <c r="S221" i="8"/>
  <c r="S144" i="8"/>
  <c r="O144" i="8"/>
  <c r="N142" i="8"/>
  <c r="R142" i="8"/>
  <c r="S140" i="8"/>
  <c r="O140" i="8"/>
  <c r="N138" i="8"/>
  <c r="R138" i="8"/>
  <c r="S136" i="8"/>
  <c r="O136" i="8"/>
  <c r="N134" i="8"/>
  <c r="R134" i="8"/>
  <c r="S132" i="8"/>
  <c r="O132" i="8"/>
  <c r="N130" i="8"/>
  <c r="R130" i="8"/>
  <c r="S128" i="8"/>
  <c r="O128" i="8"/>
  <c r="N126" i="8"/>
  <c r="R126" i="8"/>
  <c r="S124" i="8"/>
  <c r="O124" i="8"/>
  <c r="N122" i="8"/>
  <c r="R122" i="8"/>
  <c r="S120" i="8"/>
  <c r="O120" i="8"/>
  <c r="N118" i="8"/>
  <c r="R118" i="8"/>
  <c r="S116" i="8"/>
  <c r="O116" i="8"/>
  <c r="N114" i="8"/>
  <c r="R114" i="8"/>
  <c r="S112" i="8"/>
  <c r="O112" i="8"/>
  <c r="R110" i="8"/>
  <c r="N110" i="8"/>
  <c r="S110" i="8"/>
  <c r="O110" i="8"/>
  <c r="R102" i="8"/>
  <c r="N102" i="8"/>
  <c r="O102" i="8"/>
  <c r="S102" i="8"/>
  <c r="R105" i="8"/>
  <c r="N105" i="8"/>
  <c r="O105" i="8"/>
  <c r="S105" i="8"/>
  <c r="S26" i="8"/>
  <c r="O26" i="8"/>
  <c r="N34" i="8"/>
  <c r="R34" i="8"/>
  <c r="S46" i="8"/>
  <c r="O46" i="8"/>
  <c r="N54" i="8"/>
  <c r="R54" i="8"/>
  <c r="S62" i="8"/>
  <c r="O62" i="8"/>
  <c r="N70" i="8"/>
  <c r="R70" i="8"/>
  <c r="S78" i="8"/>
  <c r="O78" i="8"/>
  <c r="N86" i="8"/>
  <c r="R86" i="8"/>
  <c r="S94" i="8"/>
  <c r="O94" i="8"/>
  <c r="N25" i="8"/>
  <c r="R25" i="8"/>
  <c r="S33" i="8"/>
  <c r="O33" i="8"/>
  <c r="N41" i="8"/>
  <c r="R41" i="8"/>
  <c r="S49" i="8"/>
  <c r="O49" i="8"/>
  <c r="N57" i="8"/>
  <c r="R57" i="8"/>
  <c r="S69" i="8"/>
  <c r="O69" i="8"/>
  <c r="N85" i="8"/>
  <c r="R85" i="8"/>
  <c r="S101" i="8"/>
  <c r="O101" i="8"/>
  <c r="N151" i="8"/>
  <c r="R151" i="8"/>
  <c r="R166" i="8"/>
  <c r="N166" i="8"/>
  <c r="O166" i="8"/>
  <c r="S166" i="8"/>
  <c r="R223" i="8"/>
  <c r="N223" i="8"/>
  <c r="O223" i="8"/>
  <c r="S223" i="8"/>
  <c r="R22" i="8"/>
  <c r="N22" i="8"/>
  <c r="O22" i="8"/>
  <c r="S22" i="8"/>
  <c r="N32" i="8"/>
  <c r="R32" i="8"/>
  <c r="S40" i="8"/>
  <c r="O40" i="8"/>
  <c r="N48" i="8"/>
  <c r="R48" i="8"/>
  <c r="S56" i="8"/>
  <c r="O56" i="8"/>
  <c r="N64" i="8"/>
  <c r="R64" i="8"/>
  <c r="S72" i="8"/>
  <c r="O72" i="8"/>
  <c r="N80" i="8"/>
  <c r="R80" i="8"/>
  <c r="S88" i="8"/>
  <c r="O88" i="8"/>
  <c r="N96" i="8"/>
  <c r="R96" i="8"/>
  <c r="S27" i="8"/>
  <c r="O27" i="8"/>
  <c r="N35" i="8"/>
  <c r="R35" i="8"/>
  <c r="S43" i="8"/>
  <c r="O43" i="8"/>
  <c r="N51" i="8"/>
  <c r="R51" i="8"/>
  <c r="S59" i="8"/>
  <c r="O59" i="8"/>
  <c r="N67" i="8"/>
  <c r="R67" i="8"/>
  <c r="S75" i="8"/>
  <c r="O75" i="8"/>
  <c r="N83" i="8"/>
  <c r="R83" i="8"/>
  <c r="S91" i="8"/>
  <c r="O91" i="8"/>
  <c r="N99" i="8"/>
  <c r="R99" i="8"/>
  <c r="S148" i="8"/>
  <c r="O148" i="8"/>
  <c r="N152" i="8"/>
  <c r="R152" i="8"/>
  <c r="S156" i="8"/>
  <c r="O156" i="8"/>
  <c r="R161" i="8"/>
  <c r="N161" i="8"/>
  <c r="O161" i="8"/>
  <c r="S161" i="8"/>
  <c r="R169" i="8"/>
  <c r="N169" i="8"/>
  <c r="O169" i="8"/>
  <c r="S169" i="8"/>
  <c r="R177" i="8"/>
  <c r="N177" i="8"/>
  <c r="O177" i="8"/>
  <c r="S177" i="8"/>
  <c r="R226" i="8"/>
  <c r="N226" i="8"/>
  <c r="O226" i="8"/>
  <c r="S226" i="8"/>
  <c r="S73" i="8"/>
  <c r="O73" i="8"/>
  <c r="N89" i="8"/>
  <c r="R89" i="8"/>
  <c r="S145" i="8"/>
  <c r="O145" i="8"/>
  <c r="N153" i="8"/>
  <c r="R153" i="8"/>
  <c r="R168" i="8"/>
  <c r="N168" i="8"/>
  <c r="O168" i="8"/>
  <c r="S168" i="8"/>
  <c r="R225" i="8"/>
  <c r="N225" i="8"/>
  <c r="O225" i="8"/>
  <c r="S225" i="8"/>
  <c r="S143" i="8"/>
  <c r="O143" i="8"/>
  <c r="N141" i="8"/>
  <c r="R141" i="8"/>
  <c r="S139" i="8"/>
  <c r="O139" i="8"/>
  <c r="N137" i="8"/>
  <c r="R137" i="8"/>
  <c r="S135" i="8"/>
  <c r="O135" i="8"/>
  <c r="N133" i="8"/>
  <c r="R133" i="8"/>
  <c r="S131" i="8"/>
  <c r="O131" i="8"/>
  <c r="N129" i="8"/>
  <c r="R129" i="8"/>
  <c r="S127" i="8"/>
  <c r="O127" i="8"/>
  <c r="N125" i="8"/>
  <c r="R125" i="8"/>
  <c r="S123" i="8"/>
  <c r="O123" i="8"/>
  <c r="N121" i="8"/>
  <c r="R121" i="8"/>
  <c r="S119" i="8"/>
  <c r="O119" i="8"/>
  <c r="N117" i="8"/>
  <c r="R117" i="8"/>
  <c r="S115" i="8"/>
  <c r="O115" i="8"/>
  <c r="N113" i="8"/>
  <c r="R113" i="8"/>
  <c r="S111" i="8"/>
  <c r="O111" i="8"/>
  <c r="R108" i="8"/>
  <c r="N108" i="8"/>
  <c r="O108" i="8"/>
  <c r="S108" i="8"/>
  <c r="N42" i="8"/>
  <c r="R42" i="8"/>
  <c r="R103" i="8"/>
  <c r="N103" i="8"/>
  <c r="O103" i="8"/>
  <c r="S103" i="8"/>
  <c r="S30" i="8"/>
  <c r="O30" i="8"/>
  <c r="N38" i="8"/>
  <c r="R38" i="8"/>
  <c r="S50" i="8"/>
  <c r="O50" i="8"/>
  <c r="N58" i="8"/>
  <c r="R58" i="8"/>
  <c r="S66" i="8"/>
  <c r="O66" i="8"/>
  <c r="N74" i="8"/>
  <c r="R74" i="8"/>
  <c r="S82" i="8"/>
  <c r="O82" i="8"/>
  <c r="N90" i="8"/>
  <c r="R90" i="8"/>
  <c r="S98" i="8"/>
  <c r="O98" i="8"/>
  <c r="N29" i="8"/>
  <c r="R29" i="8"/>
  <c r="S37" i="8"/>
  <c r="O37" i="8"/>
  <c r="N45" i="8"/>
  <c r="R45" i="8"/>
  <c r="S53" i="8"/>
  <c r="O53" i="8"/>
  <c r="N65" i="8"/>
  <c r="R65" i="8"/>
  <c r="S77" i="8"/>
  <c r="O77" i="8"/>
  <c r="N93" i="8"/>
  <c r="R93" i="8"/>
  <c r="S147" i="8"/>
  <c r="O147" i="8"/>
  <c r="N155" i="8"/>
  <c r="R155" i="8"/>
  <c r="R170" i="8"/>
  <c r="N170" i="8"/>
  <c r="O170" i="8"/>
  <c r="S170" i="8"/>
  <c r="R227" i="8"/>
  <c r="N227" i="8"/>
  <c r="O227" i="8"/>
  <c r="S227" i="8"/>
  <c r="R23" i="8"/>
  <c r="N23" i="8"/>
  <c r="O23" i="8"/>
  <c r="S23" i="8"/>
  <c r="S28" i="8"/>
  <c r="O28" i="8"/>
  <c r="N36" i="8"/>
  <c r="R36" i="8"/>
  <c r="S44" i="8"/>
  <c r="O44" i="8"/>
  <c r="N52" i="8"/>
  <c r="R52" i="8"/>
  <c r="S60" i="8"/>
  <c r="O60" i="8"/>
  <c r="N68" i="8"/>
  <c r="R68" i="8"/>
  <c r="S76" i="8"/>
  <c r="O76" i="8"/>
  <c r="N84" i="8"/>
  <c r="R84" i="8"/>
  <c r="S92" i="8"/>
  <c r="O92" i="8"/>
  <c r="N100" i="8"/>
  <c r="R100" i="8"/>
  <c r="S31" i="8"/>
  <c r="O31" i="8"/>
  <c r="N39" i="8"/>
  <c r="R39" i="8"/>
  <c r="S47" i="8"/>
  <c r="O47" i="8"/>
  <c r="N55" i="8"/>
  <c r="R55" i="8"/>
  <c r="S63" i="8"/>
  <c r="O63" i="8"/>
  <c r="N71" i="8"/>
  <c r="R71" i="8"/>
  <c r="S79" i="8"/>
  <c r="O79" i="8"/>
  <c r="N87" i="8"/>
  <c r="R87" i="8"/>
  <c r="S95" i="8"/>
  <c r="O95" i="8"/>
  <c r="N146" i="8"/>
  <c r="R146" i="8"/>
  <c r="S150" i="8"/>
  <c r="O150" i="8"/>
  <c r="N154" i="8"/>
  <c r="R154" i="8"/>
  <c r="R163" i="8"/>
  <c r="N163" i="8"/>
  <c r="O163" i="8"/>
  <c r="S163" i="8"/>
  <c r="R171" i="8"/>
  <c r="N171" i="8"/>
  <c r="O171" i="8"/>
  <c r="S171" i="8"/>
  <c r="R220" i="8"/>
  <c r="N220" i="8"/>
  <c r="O220" i="8"/>
  <c r="S220" i="8"/>
  <c r="N61" i="8"/>
  <c r="R61" i="8"/>
  <c r="S81" i="8"/>
  <c r="O81" i="8"/>
  <c r="N97" i="8"/>
  <c r="R97" i="8"/>
  <c r="S149" i="8"/>
  <c r="O149" i="8"/>
  <c r="N157" i="8"/>
  <c r="R157" i="8"/>
  <c r="R172" i="8"/>
  <c r="N172" i="8"/>
  <c r="O172" i="8"/>
  <c r="S172" i="8"/>
  <c r="N144" i="8"/>
  <c r="R144" i="8"/>
  <c r="S142" i="8"/>
  <c r="O142" i="8"/>
  <c r="N140" i="8"/>
  <c r="R140" i="8"/>
  <c r="S138" i="8"/>
  <c r="O138" i="8"/>
  <c r="N136" i="8"/>
  <c r="R136" i="8"/>
  <c r="S134" i="8"/>
  <c r="O134" i="8"/>
  <c r="N132" i="8"/>
  <c r="R132" i="8"/>
  <c r="S130" i="8"/>
  <c r="O130" i="8"/>
  <c r="N128" i="8"/>
  <c r="R128" i="8"/>
  <c r="S126" i="8"/>
  <c r="O126" i="8"/>
  <c r="N124" i="8"/>
  <c r="R124" i="8"/>
  <c r="S122" i="8"/>
  <c r="O122" i="8"/>
  <c r="N120" i="8"/>
  <c r="R120" i="8"/>
  <c r="S118" i="8"/>
  <c r="O118" i="8"/>
  <c r="N116" i="8"/>
  <c r="R116" i="8"/>
  <c r="S114" i="8"/>
  <c r="O114" i="8"/>
  <c r="N112" i="8"/>
  <c r="R112" i="8"/>
  <c r="R106" i="8"/>
  <c r="N106" i="8"/>
  <c r="O106" i="8"/>
  <c r="S106" i="8"/>
  <c r="R109" i="8"/>
  <c r="N109" i="8"/>
  <c r="O109" i="8"/>
  <c r="S109" i="8"/>
  <c r="N26" i="8"/>
  <c r="R26" i="8"/>
  <c r="S34" i="8"/>
  <c r="O34" i="8"/>
  <c r="N46" i="8"/>
  <c r="R46" i="8"/>
  <c r="S54" i="8"/>
  <c r="O54" i="8"/>
  <c r="N62" i="8"/>
  <c r="R62" i="8"/>
  <c r="S70" i="8"/>
  <c r="O70" i="8"/>
  <c r="N78" i="8"/>
  <c r="R78" i="8"/>
  <c r="S86" i="8"/>
  <c r="O86" i="8"/>
  <c r="N94" i="8"/>
  <c r="R94" i="8"/>
  <c r="S25" i="8"/>
  <c r="O25" i="8"/>
  <c r="N33" i="8"/>
  <c r="R33" i="8"/>
  <c r="S41" i="8"/>
  <c r="O41" i="8"/>
  <c r="N49" i="8"/>
  <c r="R49" i="8"/>
  <c r="S57" i="8"/>
  <c r="O57" i="8"/>
  <c r="N69" i="8"/>
  <c r="R69" i="8"/>
  <c r="S85" i="8"/>
  <c r="O85" i="8"/>
  <c r="R101" i="8"/>
  <c r="N101" i="8"/>
  <c r="P101" i="8" s="1"/>
  <c r="S151" i="8"/>
  <c r="O151" i="8"/>
  <c r="R158" i="8"/>
  <c r="N158" i="8"/>
  <c r="O158" i="8"/>
  <c r="S158" i="8"/>
  <c r="R174" i="8"/>
  <c r="N174" i="8"/>
  <c r="O174" i="8"/>
  <c r="S174" i="8"/>
  <c r="N24" i="8"/>
  <c r="R24" i="8"/>
  <c r="S24" i="8"/>
  <c r="O24" i="8"/>
  <c r="S32" i="8"/>
  <c r="O32" i="8"/>
  <c r="N40" i="8"/>
  <c r="R40" i="8"/>
  <c r="S48" i="8"/>
  <c r="O48" i="8"/>
  <c r="N56" i="8"/>
  <c r="R56" i="8"/>
  <c r="S64" i="8"/>
  <c r="O64" i="8"/>
  <c r="N72" i="8"/>
  <c r="R72" i="8"/>
  <c r="S80" i="8"/>
  <c r="O80" i="8"/>
  <c r="N88" i="8"/>
  <c r="R88" i="8"/>
  <c r="S96" i="8"/>
  <c r="O96" i="8"/>
  <c r="N27" i="8"/>
  <c r="R27" i="8"/>
  <c r="S35" i="8"/>
  <c r="O35" i="8"/>
  <c r="N43" i="8"/>
  <c r="R43" i="8"/>
  <c r="S51" i="8"/>
  <c r="O51" i="8"/>
  <c r="N59" i="8"/>
  <c r="R59" i="8"/>
  <c r="S67" i="8"/>
  <c r="O67" i="8"/>
  <c r="N75" i="8"/>
  <c r="R75" i="8"/>
  <c r="S83" i="8"/>
  <c r="O83" i="8"/>
  <c r="N91" i="8"/>
  <c r="R91" i="8"/>
  <c r="S99" i="8"/>
  <c r="O99" i="8"/>
  <c r="N148" i="8"/>
  <c r="R148" i="8"/>
  <c r="S152" i="8"/>
  <c r="O152" i="8"/>
  <c r="N156" i="8"/>
  <c r="R156" i="8"/>
  <c r="R165" i="8"/>
  <c r="N165" i="8"/>
  <c r="O165" i="8"/>
  <c r="S165" i="8"/>
  <c r="R173" i="8"/>
  <c r="N173" i="8"/>
  <c r="O173" i="8"/>
  <c r="S173" i="8"/>
  <c r="R222" i="8"/>
  <c r="N222" i="8"/>
  <c r="O222" i="8"/>
  <c r="S222" i="8"/>
  <c r="N73" i="8"/>
  <c r="R73" i="8"/>
  <c r="S89" i="8"/>
  <c r="O89" i="8"/>
  <c r="N145" i="8"/>
  <c r="R145" i="8"/>
  <c r="S153" i="8"/>
  <c r="O153" i="8"/>
  <c r="R160" i="8"/>
  <c r="N160" i="8"/>
  <c r="O160" i="8"/>
  <c r="S160" i="8"/>
  <c r="R176" i="8"/>
  <c r="N176" i="8"/>
  <c r="O176" i="8"/>
  <c r="S176" i="8"/>
  <c r="S22" i="7"/>
  <c r="O22" i="7"/>
  <c r="N22" i="7"/>
  <c r="R22" i="7"/>
  <c r="S26" i="7"/>
  <c r="O26" i="7"/>
  <c r="N26" i="7"/>
  <c r="R26" i="7"/>
  <c r="S23" i="7"/>
  <c r="O23" i="7"/>
  <c r="N23" i="7"/>
  <c r="R23" i="7"/>
  <c r="S27" i="7"/>
  <c r="O27" i="7"/>
  <c r="N27" i="7"/>
  <c r="R27" i="7"/>
  <c r="S24" i="7"/>
  <c r="O24" i="7"/>
  <c r="N24" i="7"/>
  <c r="R24" i="7"/>
  <c r="S21" i="7"/>
  <c r="O21" i="7"/>
  <c r="N21" i="7"/>
  <c r="R21" i="7"/>
  <c r="S25" i="7"/>
  <c r="O25" i="7"/>
  <c r="N25" i="7"/>
  <c r="R25" i="7"/>
  <c r="S21" i="6"/>
  <c r="O21" i="6"/>
  <c r="N21" i="6"/>
  <c r="R21" i="6"/>
  <c r="S26" i="6"/>
  <c r="O26" i="6"/>
  <c r="N26" i="6"/>
  <c r="P26" i="6" s="1"/>
  <c r="R26" i="6"/>
  <c r="S24" i="6"/>
  <c r="O24" i="6"/>
  <c r="N24" i="6"/>
  <c r="P24" i="6" s="1"/>
  <c r="R24" i="6"/>
  <c r="S22" i="6"/>
  <c r="O22" i="6"/>
  <c r="N22" i="6"/>
  <c r="P22" i="6" s="1"/>
  <c r="R22" i="6"/>
  <c r="S27" i="6"/>
  <c r="O27" i="6"/>
  <c r="N27" i="6"/>
  <c r="P27" i="6" s="1"/>
  <c r="R27" i="6"/>
  <c r="S25" i="6"/>
  <c r="O25" i="6"/>
  <c r="N25" i="6"/>
  <c r="P25" i="6" s="1"/>
  <c r="R25" i="6"/>
  <c r="S23" i="6"/>
  <c r="O23" i="6"/>
  <c r="N23" i="6"/>
  <c r="P23" i="6" s="1"/>
  <c r="R23" i="6"/>
  <c r="R220" i="7"/>
  <c r="N220" i="7"/>
  <c r="O220" i="7"/>
  <c r="S220" i="7"/>
  <c r="R216" i="7"/>
  <c r="N216" i="7"/>
  <c r="O216" i="7"/>
  <c r="S216" i="7"/>
  <c r="R212" i="7"/>
  <c r="N212" i="7"/>
  <c r="O212" i="7"/>
  <c r="S212" i="7"/>
  <c r="R208" i="7"/>
  <c r="N208" i="7"/>
  <c r="O208" i="7"/>
  <c r="S208" i="7"/>
  <c r="R204" i="7"/>
  <c r="N204" i="7"/>
  <c r="O204" i="7"/>
  <c r="S204" i="7"/>
  <c r="R200" i="7"/>
  <c r="N200" i="7"/>
  <c r="O200" i="7"/>
  <c r="S200" i="7"/>
  <c r="R196" i="7"/>
  <c r="N196" i="7"/>
  <c r="O196" i="7"/>
  <c r="S196" i="7"/>
  <c r="R192" i="7"/>
  <c r="N192" i="7"/>
  <c r="O192" i="7"/>
  <c r="S192" i="7"/>
  <c r="R188" i="7"/>
  <c r="N188" i="7"/>
  <c r="O188" i="7"/>
  <c r="S188" i="7"/>
  <c r="N33" i="7"/>
  <c r="R33" i="7"/>
  <c r="S41" i="7"/>
  <c r="O41" i="7"/>
  <c r="N49" i="7"/>
  <c r="R49" i="7"/>
  <c r="S57" i="7"/>
  <c r="O57" i="7"/>
  <c r="N34" i="7"/>
  <c r="R34" i="7"/>
  <c r="S42" i="7"/>
  <c r="O42" i="7"/>
  <c r="N50" i="7"/>
  <c r="R50" i="7"/>
  <c r="S58" i="7"/>
  <c r="O58" i="7"/>
  <c r="N65" i="7"/>
  <c r="R65" i="7"/>
  <c r="S73" i="7"/>
  <c r="O73" i="7"/>
  <c r="N81" i="7"/>
  <c r="R81" i="7"/>
  <c r="S89" i="7"/>
  <c r="O89" i="7"/>
  <c r="N97" i="7"/>
  <c r="R97" i="7"/>
  <c r="S105" i="7"/>
  <c r="O105" i="7"/>
  <c r="N113" i="7"/>
  <c r="R113" i="7"/>
  <c r="S121" i="7"/>
  <c r="O121" i="7"/>
  <c r="N129" i="7"/>
  <c r="R129" i="7"/>
  <c r="S137" i="7"/>
  <c r="O137" i="7"/>
  <c r="N66" i="7"/>
  <c r="R66" i="7"/>
  <c r="S74" i="7"/>
  <c r="O74" i="7"/>
  <c r="N82" i="7"/>
  <c r="R82" i="7"/>
  <c r="S90" i="7"/>
  <c r="O90" i="7"/>
  <c r="N98" i="7"/>
  <c r="R98" i="7"/>
  <c r="S106" i="7"/>
  <c r="O106" i="7"/>
  <c r="N114" i="7"/>
  <c r="R114" i="7"/>
  <c r="S122" i="7"/>
  <c r="O122" i="7"/>
  <c r="N130" i="7"/>
  <c r="R130" i="7"/>
  <c r="S138" i="7"/>
  <c r="O138" i="7"/>
  <c r="R142" i="7"/>
  <c r="N142" i="7"/>
  <c r="O142" i="7"/>
  <c r="S142" i="7"/>
  <c r="R150" i="7"/>
  <c r="N150" i="7"/>
  <c r="O150" i="7"/>
  <c r="S150" i="7"/>
  <c r="R158" i="7"/>
  <c r="N158" i="7"/>
  <c r="O158" i="7"/>
  <c r="S158" i="7"/>
  <c r="R166" i="7"/>
  <c r="N166" i="7"/>
  <c r="O166" i="7"/>
  <c r="S166" i="7"/>
  <c r="R174" i="7"/>
  <c r="N174" i="7"/>
  <c r="O174" i="7"/>
  <c r="S174" i="7"/>
  <c r="R182" i="7"/>
  <c r="N182" i="7"/>
  <c r="O182" i="7"/>
  <c r="S182" i="7"/>
  <c r="S20" i="7"/>
  <c r="O20" i="7"/>
  <c r="N35" i="7"/>
  <c r="R35" i="7"/>
  <c r="S43" i="7"/>
  <c r="O43" i="7"/>
  <c r="N51" i="7"/>
  <c r="R51" i="7"/>
  <c r="S28" i="7"/>
  <c r="O28" i="7"/>
  <c r="N36" i="7"/>
  <c r="R36" i="7"/>
  <c r="S44" i="7"/>
  <c r="O44" i="7"/>
  <c r="N52" i="7"/>
  <c r="R52" i="7"/>
  <c r="S59" i="7"/>
  <c r="O59" i="7"/>
  <c r="N67" i="7"/>
  <c r="R67" i="7"/>
  <c r="S75" i="7"/>
  <c r="O75" i="7"/>
  <c r="N83" i="7"/>
  <c r="R83" i="7"/>
  <c r="S91" i="7"/>
  <c r="O91" i="7"/>
  <c r="N99" i="7"/>
  <c r="R99" i="7"/>
  <c r="S107" i="7"/>
  <c r="O107" i="7"/>
  <c r="N115" i="7"/>
  <c r="R115" i="7"/>
  <c r="S123" i="7"/>
  <c r="O123" i="7"/>
  <c r="N131" i="7"/>
  <c r="R131" i="7"/>
  <c r="S139" i="7"/>
  <c r="O139" i="7"/>
  <c r="N64" i="7"/>
  <c r="R64" i="7"/>
  <c r="S72" i="7"/>
  <c r="O72" i="7"/>
  <c r="N80" i="7"/>
  <c r="R80" i="7"/>
  <c r="S88" i="7"/>
  <c r="O88" i="7"/>
  <c r="N96" i="7"/>
  <c r="R96" i="7"/>
  <c r="S104" i="7"/>
  <c r="O104" i="7"/>
  <c r="N112" i="7"/>
  <c r="R112" i="7"/>
  <c r="S120" i="7"/>
  <c r="O120" i="7"/>
  <c r="N128" i="7"/>
  <c r="R128" i="7"/>
  <c r="S136" i="7"/>
  <c r="O136" i="7"/>
  <c r="R143" i="7"/>
  <c r="N143" i="7"/>
  <c r="O143" i="7"/>
  <c r="S143" i="7"/>
  <c r="R151" i="7"/>
  <c r="N151" i="7"/>
  <c r="O151" i="7"/>
  <c r="S151" i="7"/>
  <c r="R159" i="7"/>
  <c r="N159" i="7"/>
  <c r="O159" i="7"/>
  <c r="S159" i="7"/>
  <c r="R167" i="7"/>
  <c r="N167" i="7"/>
  <c r="O167" i="7"/>
  <c r="S167" i="7"/>
  <c r="R175" i="7"/>
  <c r="N175" i="7"/>
  <c r="O175" i="7"/>
  <c r="S175" i="7"/>
  <c r="R183" i="7"/>
  <c r="N183" i="7"/>
  <c r="O183" i="7"/>
  <c r="S183" i="7"/>
  <c r="R219" i="7"/>
  <c r="N219" i="7"/>
  <c r="O219" i="7"/>
  <c r="S219" i="7"/>
  <c r="R215" i="7"/>
  <c r="N215" i="7"/>
  <c r="O215" i="7"/>
  <c r="S215" i="7"/>
  <c r="R211" i="7"/>
  <c r="N211" i="7"/>
  <c r="O211" i="7"/>
  <c r="S211" i="7"/>
  <c r="R207" i="7"/>
  <c r="N207" i="7"/>
  <c r="O207" i="7"/>
  <c r="S207" i="7"/>
  <c r="R203" i="7"/>
  <c r="N203" i="7"/>
  <c r="O203" i="7"/>
  <c r="S203" i="7"/>
  <c r="R199" i="7"/>
  <c r="N199" i="7"/>
  <c r="O199" i="7"/>
  <c r="S199" i="7"/>
  <c r="R195" i="7"/>
  <c r="N195" i="7"/>
  <c r="O195" i="7"/>
  <c r="S195" i="7"/>
  <c r="R191" i="7"/>
  <c r="N191" i="7"/>
  <c r="O191" i="7"/>
  <c r="S191" i="7"/>
  <c r="R186" i="7"/>
  <c r="N186" i="7"/>
  <c r="O186" i="7"/>
  <c r="S186" i="7"/>
  <c r="S29" i="7"/>
  <c r="O29" i="7"/>
  <c r="N37" i="7"/>
  <c r="R37" i="7"/>
  <c r="S45" i="7"/>
  <c r="O45" i="7"/>
  <c r="N53" i="7"/>
  <c r="R53" i="7"/>
  <c r="S30" i="7"/>
  <c r="O30" i="7"/>
  <c r="N38" i="7"/>
  <c r="R38" i="7"/>
  <c r="S46" i="7"/>
  <c r="O46" i="7"/>
  <c r="N54" i="7"/>
  <c r="R54" i="7"/>
  <c r="S61" i="7"/>
  <c r="O61" i="7"/>
  <c r="N69" i="7"/>
  <c r="R69" i="7"/>
  <c r="S77" i="7"/>
  <c r="O77" i="7"/>
  <c r="N85" i="7"/>
  <c r="R85" i="7"/>
  <c r="S93" i="7"/>
  <c r="O93" i="7"/>
  <c r="N101" i="7"/>
  <c r="R101" i="7"/>
  <c r="S109" i="7"/>
  <c r="O109" i="7"/>
  <c r="N117" i="7"/>
  <c r="R117" i="7"/>
  <c r="S125" i="7"/>
  <c r="O125" i="7"/>
  <c r="N133" i="7"/>
  <c r="R133" i="7"/>
  <c r="S62" i="7"/>
  <c r="O62" i="7"/>
  <c r="N70" i="7"/>
  <c r="R70" i="7"/>
  <c r="S78" i="7"/>
  <c r="O78" i="7"/>
  <c r="N86" i="7"/>
  <c r="R86" i="7"/>
  <c r="S94" i="7"/>
  <c r="O94" i="7"/>
  <c r="N102" i="7"/>
  <c r="R102" i="7"/>
  <c r="S110" i="7"/>
  <c r="O110" i="7"/>
  <c r="N118" i="7"/>
  <c r="R118" i="7"/>
  <c r="S126" i="7"/>
  <c r="O126" i="7"/>
  <c r="N134" i="7"/>
  <c r="R134" i="7"/>
  <c r="R144" i="7"/>
  <c r="N144" i="7"/>
  <c r="O144" i="7"/>
  <c r="S144" i="7"/>
  <c r="R152" i="7"/>
  <c r="N152" i="7"/>
  <c r="O152" i="7"/>
  <c r="S152" i="7"/>
  <c r="R160" i="7"/>
  <c r="N160" i="7"/>
  <c r="O160" i="7"/>
  <c r="S160" i="7"/>
  <c r="R168" i="7"/>
  <c r="N168" i="7"/>
  <c r="O168" i="7"/>
  <c r="S168" i="7"/>
  <c r="R176" i="7"/>
  <c r="N176" i="7"/>
  <c r="O176" i="7"/>
  <c r="S176" i="7"/>
  <c r="R184" i="7"/>
  <c r="N184" i="7"/>
  <c r="O184" i="7"/>
  <c r="S184" i="7"/>
  <c r="S31" i="7"/>
  <c r="O31" i="7"/>
  <c r="N39" i="7"/>
  <c r="R39" i="7"/>
  <c r="S47" i="7"/>
  <c r="O47" i="7"/>
  <c r="N55" i="7"/>
  <c r="R55" i="7"/>
  <c r="S32" i="7"/>
  <c r="O32" i="7"/>
  <c r="N40" i="7"/>
  <c r="R40" i="7"/>
  <c r="S48" i="7"/>
  <c r="O48" i="7"/>
  <c r="N56" i="7"/>
  <c r="R56" i="7"/>
  <c r="S63" i="7"/>
  <c r="O63" i="7"/>
  <c r="N71" i="7"/>
  <c r="R71" i="7"/>
  <c r="S79" i="7"/>
  <c r="O79" i="7"/>
  <c r="N87" i="7"/>
  <c r="R87" i="7"/>
  <c r="S95" i="7"/>
  <c r="O95" i="7"/>
  <c r="N103" i="7"/>
  <c r="R103" i="7"/>
  <c r="S111" i="7"/>
  <c r="O111" i="7"/>
  <c r="N119" i="7"/>
  <c r="R119" i="7"/>
  <c r="S127" i="7"/>
  <c r="O127" i="7"/>
  <c r="N135" i="7"/>
  <c r="R135" i="7"/>
  <c r="S60" i="7"/>
  <c r="O60" i="7"/>
  <c r="N68" i="7"/>
  <c r="R68" i="7"/>
  <c r="S76" i="7"/>
  <c r="O76" i="7"/>
  <c r="N84" i="7"/>
  <c r="R84" i="7"/>
  <c r="S92" i="7"/>
  <c r="O92" i="7"/>
  <c r="N100" i="7"/>
  <c r="R100" i="7"/>
  <c r="S108" i="7"/>
  <c r="O108" i="7"/>
  <c r="N116" i="7"/>
  <c r="R116" i="7"/>
  <c r="S124" i="7"/>
  <c r="O124" i="7"/>
  <c r="N132" i="7"/>
  <c r="R132" i="7"/>
  <c r="R145" i="7"/>
  <c r="N145" i="7"/>
  <c r="O145" i="7"/>
  <c r="S145" i="7"/>
  <c r="R153" i="7"/>
  <c r="N153" i="7"/>
  <c r="O153" i="7"/>
  <c r="S153" i="7"/>
  <c r="R161" i="7"/>
  <c r="N161" i="7"/>
  <c r="O161" i="7"/>
  <c r="S161" i="7"/>
  <c r="R169" i="7"/>
  <c r="N169" i="7"/>
  <c r="O169" i="7"/>
  <c r="S169" i="7"/>
  <c r="R177" i="7"/>
  <c r="N177" i="7"/>
  <c r="O177" i="7"/>
  <c r="S177" i="7"/>
  <c r="R185" i="7"/>
  <c r="N185" i="7"/>
  <c r="O185" i="7"/>
  <c r="S185" i="7"/>
  <c r="R222" i="7"/>
  <c r="N222" i="7"/>
  <c r="O222" i="7"/>
  <c r="S222" i="7"/>
  <c r="R218" i="7"/>
  <c r="N218" i="7"/>
  <c r="O218" i="7"/>
  <c r="S218" i="7"/>
  <c r="R214" i="7"/>
  <c r="N214" i="7"/>
  <c r="O214" i="7"/>
  <c r="S214" i="7"/>
  <c r="R210" i="7"/>
  <c r="N210" i="7"/>
  <c r="O210" i="7"/>
  <c r="S210" i="7"/>
  <c r="R206" i="7"/>
  <c r="N206" i="7"/>
  <c r="O206" i="7"/>
  <c r="S206" i="7"/>
  <c r="R202" i="7"/>
  <c r="N202" i="7"/>
  <c r="O202" i="7"/>
  <c r="S202" i="7"/>
  <c r="R198" i="7"/>
  <c r="N198" i="7"/>
  <c r="O198" i="7"/>
  <c r="S198" i="7"/>
  <c r="R194" i="7"/>
  <c r="N194" i="7"/>
  <c r="O194" i="7"/>
  <c r="S194" i="7"/>
  <c r="R190" i="7"/>
  <c r="N190" i="7"/>
  <c r="O190" i="7"/>
  <c r="S190" i="7"/>
  <c r="R187" i="7"/>
  <c r="N187" i="7"/>
  <c r="O187" i="7"/>
  <c r="S187" i="7"/>
  <c r="S33" i="7"/>
  <c r="O33" i="7"/>
  <c r="N41" i="7"/>
  <c r="R41" i="7"/>
  <c r="S49" i="7"/>
  <c r="O49" i="7"/>
  <c r="N57" i="7"/>
  <c r="R57" i="7"/>
  <c r="S34" i="7"/>
  <c r="O34" i="7"/>
  <c r="N42" i="7"/>
  <c r="R42" i="7"/>
  <c r="S50" i="7"/>
  <c r="O50" i="7"/>
  <c r="N58" i="7"/>
  <c r="R58" i="7"/>
  <c r="S65" i="7"/>
  <c r="O65" i="7"/>
  <c r="N73" i="7"/>
  <c r="R73" i="7"/>
  <c r="S81" i="7"/>
  <c r="O81" i="7"/>
  <c r="N89" i="7"/>
  <c r="R89" i="7"/>
  <c r="S97" i="7"/>
  <c r="O97" i="7"/>
  <c r="N105" i="7"/>
  <c r="R105" i="7"/>
  <c r="S113" i="7"/>
  <c r="O113" i="7"/>
  <c r="N121" i="7"/>
  <c r="R121" i="7"/>
  <c r="S129" i="7"/>
  <c r="O129" i="7"/>
  <c r="N137" i="7"/>
  <c r="R137" i="7"/>
  <c r="S66" i="7"/>
  <c r="O66" i="7"/>
  <c r="N74" i="7"/>
  <c r="R74" i="7"/>
  <c r="S82" i="7"/>
  <c r="O82" i="7"/>
  <c r="N90" i="7"/>
  <c r="R90" i="7"/>
  <c r="S98" i="7"/>
  <c r="O98" i="7"/>
  <c r="N106" i="7"/>
  <c r="R106" i="7"/>
  <c r="S114" i="7"/>
  <c r="O114" i="7"/>
  <c r="N122" i="7"/>
  <c r="R122" i="7"/>
  <c r="S130" i="7"/>
  <c r="O130" i="7"/>
  <c r="N138" i="7"/>
  <c r="R138" i="7"/>
  <c r="R146" i="7"/>
  <c r="N146" i="7"/>
  <c r="O146" i="7"/>
  <c r="S146" i="7"/>
  <c r="R154" i="7"/>
  <c r="N154" i="7"/>
  <c r="O154" i="7"/>
  <c r="S154" i="7"/>
  <c r="R162" i="7"/>
  <c r="N162" i="7"/>
  <c r="O162" i="7"/>
  <c r="S162" i="7"/>
  <c r="R170" i="7"/>
  <c r="N170" i="7"/>
  <c r="O170" i="7"/>
  <c r="S170" i="7"/>
  <c r="R178" i="7"/>
  <c r="N178" i="7"/>
  <c r="O178" i="7"/>
  <c r="S178" i="7"/>
  <c r="N20" i="7"/>
  <c r="R20" i="7"/>
  <c r="S35" i="7"/>
  <c r="O35" i="7"/>
  <c r="N43" i="7"/>
  <c r="R43" i="7"/>
  <c r="S51" i="7"/>
  <c r="O51" i="7"/>
  <c r="N28" i="7"/>
  <c r="R28" i="7"/>
  <c r="S36" i="7"/>
  <c r="O36" i="7"/>
  <c r="N44" i="7"/>
  <c r="R44" i="7"/>
  <c r="S52" i="7"/>
  <c r="O52" i="7"/>
  <c r="N59" i="7"/>
  <c r="R59" i="7"/>
  <c r="S67" i="7"/>
  <c r="O67" i="7"/>
  <c r="N75" i="7"/>
  <c r="R75" i="7"/>
  <c r="S83" i="7"/>
  <c r="O83" i="7"/>
  <c r="N91" i="7"/>
  <c r="R91" i="7"/>
  <c r="S99" i="7"/>
  <c r="O99" i="7"/>
  <c r="N107" i="7"/>
  <c r="R107" i="7"/>
  <c r="S115" i="7"/>
  <c r="O115" i="7"/>
  <c r="N123" i="7"/>
  <c r="R123" i="7"/>
  <c r="S131" i="7"/>
  <c r="O131" i="7"/>
  <c r="R139" i="7"/>
  <c r="N139" i="7"/>
  <c r="P139" i="7" s="1"/>
  <c r="S64" i="7"/>
  <c r="O64" i="7"/>
  <c r="N72" i="7"/>
  <c r="R72" i="7"/>
  <c r="S80" i="7"/>
  <c r="O80" i="7"/>
  <c r="N88" i="7"/>
  <c r="R88" i="7"/>
  <c r="S96" i="7"/>
  <c r="O96" i="7"/>
  <c r="N104" i="7"/>
  <c r="R104" i="7"/>
  <c r="S112" i="7"/>
  <c r="O112" i="7"/>
  <c r="N120" i="7"/>
  <c r="R120" i="7"/>
  <c r="S128" i="7"/>
  <c r="O128" i="7"/>
  <c r="N136" i="7"/>
  <c r="R136" i="7"/>
  <c r="R147" i="7"/>
  <c r="N147" i="7"/>
  <c r="O147" i="7"/>
  <c r="S147" i="7"/>
  <c r="R155" i="7"/>
  <c r="N155" i="7"/>
  <c r="O155" i="7"/>
  <c r="S155" i="7"/>
  <c r="R163" i="7"/>
  <c r="N163" i="7"/>
  <c r="O163" i="7"/>
  <c r="S163" i="7"/>
  <c r="R171" i="7"/>
  <c r="N171" i="7"/>
  <c r="O171" i="7"/>
  <c r="S171" i="7"/>
  <c r="R179" i="7"/>
  <c r="N179" i="7"/>
  <c r="O179" i="7"/>
  <c r="S179" i="7"/>
  <c r="R221" i="7"/>
  <c r="N221" i="7"/>
  <c r="O221" i="7"/>
  <c r="S221" i="7"/>
  <c r="R217" i="7"/>
  <c r="N217" i="7"/>
  <c r="O217" i="7"/>
  <c r="S217" i="7"/>
  <c r="R213" i="7"/>
  <c r="N213" i="7"/>
  <c r="O213" i="7"/>
  <c r="S213" i="7"/>
  <c r="R209" i="7"/>
  <c r="N209" i="7"/>
  <c r="O209" i="7"/>
  <c r="S209" i="7"/>
  <c r="R205" i="7"/>
  <c r="N205" i="7"/>
  <c r="O205" i="7"/>
  <c r="S205" i="7"/>
  <c r="R201" i="7"/>
  <c r="N201" i="7"/>
  <c r="O201" i="7"/>
  <c r="S201" i="7"/>
  <c r="R197" i="7"/>
  <c r="N197" i="7"/>
  <c r="O197" i="7"/>
  <c r="S197" i="7"/>
  <c r="R193" i="7"/>
  <c r="N193" i="7"/>
  <c r="O193" i="7"/>
  <c r="S193" i="7"/>
  <c r="R189" i="7"/>
  <c r="N189" i="7"/>
  <c r="O189" i="7"/>
  <c r="S189" i="7"/>
  <c r="N29" i="7"/>
  <c r="R29" i="7"/>
  <c r="S37" i="7"/>
  <c r="O37" i="7"/>
  <c r="N45" i="7"/>
  <c r="R45" i="7"/>
  <c r="S53" i="7"/>
  <c r="O53" i="7"/>
  <c r="N30" i="7"/>
  <c r="R30" i="7"/>
  <c r="S38" i="7"/>
  <c r="O38" i="7"/>
  <c r="N46" i="7"/>
  <c r="R46" i="7"/>
  <c r="S54" i="7"/>
  <c r="O54" i="7"/>
  <c r="N61" i="7"/>
  <c r="R61" i="7"/>
  <c r="S69" i="7"/>
  <c r="O69" i="7"/>
  <c r="N77" i="7"/>
  <c r="R77" i="7"/>
  <c r="S85" i="7"/>
  <c r="O85" i="7"/>
  <c r="N93" i="7"/>
  <c r="R93" i="7"/>
  <c r="S101" i="7"/>
  <c r="O101" i="7"/>
  <c r="N109" i="7"/>
  <c r="R109" i="7"/>
  <c r="S117" i="7"/>
  <c r="O117" i="7"/>
  <c r="N125" i="7"/>
  <c r="R125" i="7"/>
  <c r="S133" i="7"/>
  <c r="O133" i="7"/>
  <c r="N62" i="7"/>
  <c r="R62" i="7"/>
  <c r="S70" i="7"/>
  <c r="O70" i="7"/>
  <c r="N78" i="7"/>
  <c r="R78" i="7"/>
  <c r="S86" i="7"/>
  <c r="O86" i="7"/>
  <c r="N94" i="7"/>
  <c r="R94" i="7"/>
  <c r="S102" i="7"/>
  <c r="O102" i="7"/>
  <c r="N110" i="7"/>
  <c r="R110" i="7"/>
  <c r="S118" i="7"/>
  <c r="O118" i="7"/>
  <c r="N126" i="7"/>
  <c r="R126" i="7"/>
  <c r="S134" i="7"/>
  <c r="O134" i="7"/>
  <c r="R140" i="7"/>
  <c r="N140" i="7"/>
  <c r="O140" i="7"/>
  <c r="S140" i="7"/>
  <c r="R148" i="7"/>
  <c r="N148" i="7"/>
  <c r="O148" i="7"/>
  <c r="S148" i="7"/>
  <c r="R156" i="7"/>
  <c r="N156" i="7"/>
  <c r="O156" i="7"/>
  <c r="S156" i="7"/>
  <c r="R164" i="7"/>
  <c r="N164" i="7"/>
  <c r="O164" i="7"/>
  <c r="S164" i="7"/>
  <c r="R172" i="7"/>
  <c r="N172" i="7"/>
  <c r="O172" i="7"/>
  <c r="S172" i="7"/>
  <c r="R180" i="7"/>
  <c r="N180" i="7"/>
  <c r="O180" i="7"/>
  <c r="S180" i="7"/>
  <c r="N31" i="7"/>
  <c r="R31" i="7"/>
  <c r="S39" i="7"/>
  <c r="O39" i="7"/>
  <c r="N47" i="7"/>
  <c r="R47" i="7"/>
  <c r="S55" i="7"/>
  <c r="O55" i="7"/>
  <c r="N32" i="7"/>
  <c r="R32" i="7"/>
  <c r="S40" i="7"/>
  <c r="O40" i="7"/>
  <c r="N48" i="7"/>
  <c r="R48" i="7"/>
  <c r="S56" i="7"/>
  <c r="O56" i="7"/>
  <c r="N63" i="7"/>
  <c r="R63" i="7"/>
  <c r="S71" i="7"/>
  <c r="O71" i="7"/>
  <c r="N79" i="7"/>
  <c r="R79" i="7"/>
  <c r="S87" i="7"/>
  <c r="O87" i="7"/>
  <c r="N95" i="7"/>
  <c r="R95" i="7"/>
  <c r="S103" i="7"/>
  <c r="O103" i="7"/>
  <c r="N111" i="7"/>
  <c r="R111" i="7"/>
  <c r="S119" i="7"/>
  <c r="O119" i="7"/>
  <c r="N127" i="7"/>
  <c r="R127" i="7"/>
  <c r="S135" i="7"/>
  <c r="O135" i="7"/>
  <c r="N60" i="7"/>
  <c r="R60" i="7"/>
  <c r="S68" i="7"/>
  <c r="O68" i="7"/>
  <c r="N76" i="7"/>
  <c r="R76" i="7"/>
  <c r="S84" i="7"/>
  <c r="O84" i="7"/>
  <c r="N92" i="7"/>
  <c r="R92" i="7"/>
  <c r="S100" i="7"/>
  <c r="O100" i="7"/>
  <c r="N108" i="7"/>
  <c r="R108" i="7"/>
  <c r="S116" i="7"/>
  <c r="O116" i="7"/>
  <c r="N124" i="7"/>
  <c r="R124" i="7"/>
  <c r="S132" i="7"/>
  <c r="O132" i="7"/>
  <c r="R141" i="7"/>
  <c r="N141" i="7"/>
  <c r="O141" i="7"/>
  <c r="S141" i="7"/>
  <c r="R149" i="7"/>
  <c r="N149" i="7"/>
  <c r="O149" i="7"/>
  <c r="S149" i="7"/>
  <c r="R157" i="7"/>
  <c r="N157" i="7"/>
  <c r="O157" i="7"/>
  <c r="S157" i="7"/>
  <c r="R165" i="7"/>
  <c r="N165" i="7"/>
  <c r="O165" i="7"/>
  <c r="S165" i="7"/>
  <c r="R173" i="7"/>
  <c r="N173" i="7"/>
  <c r="O173" i="7"/>
  <c r="S173" i="7"/>
  <c r="R181" i="7"/>
  <c r="N181" i="7"/>
  <c r="O181" i="7"/>
  <c r="S181" i="7"/>
  <c r="R228" i="6"/>
  <c r="N228" i="6"/>
  <c r="O228" i="6"/>
  <c r="S228" i="6"/>
  <c r="R224" i="6"/>
  <c r="N224" i="6"/>
  <c r="O224" i="6"/>
  <c r="S224" i="6"/>
  <c r="R220" i="6"/>
  <c r="N220" i="6"/>
  <c r="O220" i="6"/>
  <c r="S220" i="6"/>
  <c r="R216" i="6"/>
  <c r="N216" i="6"/>
  <c r="O216" i="6"/>
  <c r="S216" i="6"/>
  <c r="R212" i="6"/>
  <c r="N212" i="6"/>
  <c r="O212" i="6"/>
  <c r="S212" i="6"/>
  <c r="R186" i="6"/>
  <c r="N186" i="6"/>
  <c r="O186" i="6"/>
  <c r="S186" i="6"/>
  <c r="R182" i="6"/>
  <c r="N182" i="6"/>
  <c r="O182" i="6"/>
  <c r="S182" i="6"/>
  <c r="R178" i="6"/>
  <c r="N178" i="6"/>
  <c r="O178" i="6"/>
  <c r="S178" i="6"/>
  <c r="R174" i="6"/>
  <c r="N174" i="6"/>
  <c r="O174" i="6"/>
  <c r="S174" i="6"/>
  <c r="R170" i="6"/>
  <c r="N170" i="6"/>
  <c r="O170" i="6"/>
  <c r="S170" i="6"/>
  <c r="R166" i="6"/>
  <c r="N166" i="6"/>
  <c r="O166" i="6"/>
  <c r="S166" i="6"/>
  <c r="R162" i="6"/>
  <c r="N162" i="6"/>
  <c r="O162" i="6"/>
  <c r="S162" i="6"/>
  <c r="N105" i="6"/>
  <c r="R105" i="6"/>
  <c r="S103" i="6"/>
  <c r="O103" i="6"/>
  <c r="N101" i="6"/>
  <c r="R101" i="6"/>
  <c r="S99" i="6"/>
  <c r="O99" i="6"/>
  <c r="N97" i="6"/>
  <c r="R97" i="6"/>
  <c r="S34" i="6"/>
  <c r="O34" i="6"/>
  <c r="N33" i="6"/>
  <c r="R33" i="6"/>
  <c r="S41" i="6"/>
  <c r="O41" i="6"/>
  <c r="N49" i="6"/>
  <c r="R49" i="6"/>
  <c r="S57" i="6"/>
  <c r="O57" i="6"/>
  <c r="N65" i="6"/>
  <c r="R65" i="6"/>
  <c r="S73" i="6"/>
  <c r="O73" i="6"/>
  <c r="N81" i="6"/>
  <c r="R81" i="6"/>
  <c r="S89" i="6"/>
  <c r="O89" i="6"/>
  <c r="N36" i="6"/>
  <c r="R36" i="6"/>
  <c r="S44" i="6"/>
  <c r="O44" i="6"/>
  <c r="N52" i="6"/>
  <c r="R52" i="6"/>
  <c r="S60" i="6"/>
  <c r="O60" i="6"/>
  <c r="N68" i="6"/>
  <c r="R68" i="6"/>
  <c r="S76" i="6"/>
  <c r="O76" i="6"/>
  <c r="N84" i="6"/>
  <c r="R84" i="6"/>
  <c r="S95" i="6"/>
  <c r="O95" i="6"/>
  <c r="S107" i="6"/>
  <c r="O107" i="6"/>
  <c r="N107" i="6"/>
  <c r="R107" i="6"/>
  <c r="S115" i="6"/>
  <c r="O115" i="6"/>
  <c r="N115" i="6"/>
  <c r="R115" i="6"/>
  <c r="S123" i="6"/>
  <c r="O123" i="6"/>
  <c r="N123" i="6"/>
  <c r="R123" i="6"/>
  <c r="S131" i="6"/>
  <c r="O131" i="6"/>
  <c r="N131" i="6"/>
  <c r="R131" i="6"/>
  <c r="S139" i="6"/>
  <c r="O139" i="6"/>
  <c r="N139" i="6"/>
  <c r="R139" i="6"/>
  <c r="S147" i="6"/>
  <c r="O147" i="6"/>
  <c r="N147" i="6"/>
  <c r="R147" i="6"/>
  <c r="S155" i="6"/>
  <c r="O155" i="6"/>
  <c r="N155" i="6"/>
  <c r="R155" i="6"/>
  <c r="R192" i="6"/>
  <c r="N192" i="6"/>
  <c r="O192" i="6"/>
  <c r="S192" i="6"/>
  <c r="R200" i="6"/>
  <c r="N200" i="6"/>
  <c r="O200" i="6"/>
  <c r="S200" i="6"/>
  <c r="R208" i="6"/>
  <c r="N208" i="6"/>
  <c r="O208" i="6"/>
  <c r="S208" i="6"/>
  <c r="S20" i="6"/>
  <c r="O20" i="6"/>
  <c r="N35" i="6"/>
  <c r="R35" i="6"/>
  <c r="S43" i="6"/>
  <c r="O43" i="6"/>
  <c r="N51" i="6"/>
  <c r="R51" i="6"/>
  <c r="S59" i="6"/>
  <c r="O59" i="6"/>
  <c r="N67" i="6"/>
  <c r="R67" i="6"/>
  <c r="S75" i="6"/>
  <c r="O75" i="6"/>
  <c r="N83" i="6"/>
  <c r="R83" i="6"/>
  <c r="R91" i="6"/>
  <c r="N91" i="6"/>
  <c r="N38" i="6"/>
  <c r="R38" i="6"/>
  <c r="S46" i="6"/>
  <c r="O46" i="6"/>
  <c r="N54" i="6"/>
  <c r="R54" i="6"/>
  <c r="S62" i="6"/>
  <c r="O62" i="6"/>
  <c r="N70" i="6"/>
  <c r="R70" i="6"/>
  <c r="S78" i="6"/>
  <c r="O78" i="6"/>
  <c r="N86" i="6"/>
  <c r="R86" i="6"/>
  <c r="S93" i="6"/>
  <c r="O93" i="6"/>
  <c r="S106" i="6"/>
  <c r="O106" i="6"/>
  <c r="N106" i="6"/>
  <c r="R106" i="6"/>
  <c r="S114" i="6"/>
  <c r="O114" i="6"/>
  <c r="N114" i="6"/>
  <c r="R114" i="6"/>
  <c r="S122" i="6"/>
  <c r="O122" i="6"/>
  <c r="N122" i="6"/>
  <c r="R122" i="6"/>
  <c r="S130" i="6"/>
  <c r="O130" i="6"/>
  <c r="N130" i="6"/>
  <c r="R130" i="6"/>
  <c r="S138" i="6"/>
  <c r="O138" i="6"/>
  <c r="N138" i="6"/>
  <c r="R138" i="6"/>
  <c r="S146" i="6"/>
  <c r="O146" i="6"/>
  <c r="N146" i="6"/>
  <c r="R146" i="6"/>
  <c r="S154" i="6"/>
  <c r="O154" i="6"/>
  <c r="N154" i="6"/>
  <c r="R154" i="6"/>
  <c r="R158" i="6"/>
  <c r="N158" i="6"/>
  <c r="R191" i="6"/>
  <c r="N191" i="6"/>
  <c r="O191" i="6"/>
  <c r="S191" i="6"/>
  <c r="R199" i="6"/>
  <c r="N199" i="6"/>
  <c r="O199" i="6"/>
  <c r="S199" i="6"/>
  <c r="R207" i="6"/>
  <c r="N207" i="6"/>
  <c r="O207" i="6"/>
  <c r="S207" i="6"/>
  <c r="S66" i="6"/>
  <c r="O66" i="6"/>
  <c r="N90" i="6"/>
  <c r="R90" i="6"/>
  <c r="S112" i="6"/>
  <c r="O112" i="6"/>
  <c r="N112" i="6"/>
  <c r="R112" i="6"/>
  <c r="S128" i="6"/>
  <c r="O128" i="6"/>
  <c r="N128" i="6"/>
  <c r="R128" i="6"/>
  <c r="S144" i="6"/>
  <c r="O144" i="6"/>
  <c r="N144" i="6"/>
  <c r="R144" i="6"/>
  <c r="R189" i="6"/>
  <c r="N189" i="6"/>
  <c r="O189" i="6"/>
  <c r="S189" i="6"/>
  <c r="R205" i="6"/>
  <c r="N205" i="6"/>
  <c r="O205" i="6"/>
  <c r="S205" i="6"/>
  <c r="R229" i="6"/>
  <c r="N229" i="6"/>
  <c r="O229" i="6"/>
  <c r="S229" i="6"/>
  <c r="R225" i="6"/>
  <c r="N225" i="6"/>
  <c r="O225" i="6"/>
  <c r="S225" i="6"/>
  <c r="R221" i="6"/>
  <c r="N221" i="6"/>
  <c r="O221" i="6"/>
  <c r="S221" i="6"/>
  <c r="R217" i="6"/>
  <c r="N217" i="6"/>
  <c r="O217" i="6"/>
  <c r="S217" i="6"/>
  <c r="R213" i="6"/>
  <c r="N213" i="6"/>
  <c r="O213" i="6"/>
  <c r="S213" i="6"/>
  <c r="R187" i="6"/>
  <c r="N187" i="6"/>
  <c r="O187" i="6"/>
  <c r="S187" i="6"/>
  <c r="R183" i="6"/>
  <c r="N183" i="6"/>
  <c r="O183" i="6"/>
  <c r="S183" i="6"/>
  <c r="R179" i="6"/>
  <c r="N179" i="6"/>
  <c r="O179" i="6"/>
  <c r="S179" i="6"/>
  <c r="R175" i="6"/>
  <c r="N175" i="6"/>
  <c r="O175" i="6"/>
  <c r="S175" i="6"/>
  <c r="R171" i="6"/>
  <c r="N171" i="6"/>
  <c r="O171" i="6"/>
  <c r="S171" i="6"/>
  <c r="R167" i="6"/>
  <c r="N167" i="6"/>
  <c r="O167" i="6"/>
  <c r="S167" i="6"/>
  <c r="R163" i="6"/>
  <c r="N163" i="6"/>
  <c r="O163" i="6"/>
  <c r="S163" i="6"/>
  <c r="R159" i="6"/>
  <c r="N159" i="6"/>
  <c r="O159" i="6"/>
  <c r="S159" i="6"/>
  <c r="S104" i="6"/>
  <c r="O104" i="6"/>
  <c r="N102" i="6"/>
  <c r="R102" i="6"/>
  <c r="S100" i="6"/>
  <c r="O100" i="6"/>
  <c r="N98" i="6"/>
  <c r="R98" i="6"/>
  <c r="S96" i="6"/>
  <c r="O96" i="6"/>
  <c r="N29" i="6"/>
  <c r="R29" i="6"/>
  <c r="S37" i="6"/>
  <c r="O37" i="6"/>
  <c r="N45" i="6"/>
  <c r="R45" i="6"/>
  <c r="S53" i="6"/>
  <c r="O53" i="6"/>
  <c r="N61" i="6"/>
  <c r="R61" i="6"/>
  <c r="S69" i="6"/>
  <c r="O69" i="6"/>
  <c r="N77" i="6"/>
  <c r="R77" i="6"/>
  <c r="S85" i="6"/>
  <c r="O85" i="6"/>
  <c r="N30" i="6"/>
  <c r="R30" i="6"/>
  <c r="S40" i="6"/>
  <c r="O40" i="6"/>
  <c r="N48" i="6"/>
  <c r="R48" i="6"/>
  <c r="S56" i="6"/>
  <c r="O56" i="6"/>
  <c r="N64" i="6"/>
  <c r="R64" i="6"/>
  <c r="S72" i="6"/>
  <c r="O72" i="6"/>
  <c r="N80" i="6"/>
  <c r="R80" i="6"/>
  <c r="S88" i="6"/>
  <c r="O88" i="6"/>
  <c r="N94" i="6"/>
  <c r="R94" i="6"/>
  <c r="S113" i="6"/>
  <c r="O113" i="6"/>
  <c r="N113" i="6"/>
  <c r="R113" i="6"/>
  <c r="S121" i="6"/>
  <c r="O121" i="6"/>
  <c r="N121" i="6"/>
  <c r="R121" i="6"/>
  <c r="S129" i="6"/>
  <c r="O129" i="6"/>
  <c r="N129" i="6"/>
  <c r="R129" i="6"/>
  <c r="S137" i="6"/>
  <c r="O137" i="6"/>
  <c r="N137" i="6"/>
  <c r="R137" i="6"/>
  <c r="S145" i="6"/>
  <c r="O145" i="6"/>
  <c r="N145" i="6"/>
  <c r="R145" i="6"/>
  <c r="S153" i="6"/>
  <c r="O153" i="6"/>
  <c r="N153" i="6"/>
  <c r="R153" i="6"/>
  <c r="R190" i="6"/>
  <c r="N190" i="6"/>
  <c r="O190" i="6"/>
  <c r="S190" i="6"/>
  <c r="R198" i="6"/>
  <c r="N198" i="6"/>
  <c r="O198" i="6"/>
  <c r="S198" i="6"/>
  <c r="R206" i="6"/>
  <c r="N206" i="6"/>
  <c r="O206" i="6"/>
  <c r="S206" i="6"/>
  <c r="S28" i="6"/>
  <c r="O28" i="6"/>
  <c r="N31" i="6"/>
  <c r="R31" i="6"/>
  <c r="S39" i="6"/>
  <c r="O39" i="6"/>
  <c r="N47" i="6"/>
  <c r="R47" i="6"/>
  <c r="S55" i="6"/>
  <c r="O55" i="6"/>
  <c r="N63" i="6"/>
  <c r="R63" i="6"/>
  <c r="S71" i="6"/>
  <c r="O71" i="6"/>
  <c r="N79" i="6"/>
  <c r="R79" i="6"/>
  <c r="S87" i="6"/>
  <c r="O87" i="6"/>
  <c r="N32" i="6"/>
  <c r="R32" i="6"/>
  <c r="S42" i="6"/>
  <c r="O42" i="6"/>
  <c r="N50" i="6"/>
  <c r="R50" i="6"/>
  <c r="S58" i="6"/>
  <c r="O58" i="6"/>
  <c r="N74" i="6"/>
  <c r="R74" i="6"/>
  <c r="S82" i="6"/>
  <c r="O82" i="6"/>
  <c r="N92" i="6"/>
  <c r="R92" i="6"/>
  <c r="S124" i="6"/>
  <c r="O124" i="6"/>
  <c r="N124" i="6"/>
  <c r="R124" i="6"/>
  <c r="S140" i="6"/>
  <c r="O140" i="6"/>
  <c r="N140" i="6"/>
  <c r="R140" i="6"/>
  <c r="S156" i="6"/>
  <c r="O156" i="6"/>
  <c r="N156" i="6"/>
  <c r="R156" i="6"/>
  <c r="R201" i="6"/>
  <c r="N201" i="6"/>
  <c r="O201" i="6"/>
  <c r="S201" i="6"/>
  <c r="R226" i="6"/>
  <c r="N226" i="6"/>
  <c r="O226" i="6"/>
  <c r="S226" i="6"/>
  <c r="R222" i="6"/>
  <c r="N222" i="6"/>
  <c r="O222" i="6"/>
  <c r="S222" i="6"/>
  <c r="R218" i="6"/>
  <c r="N218" i="6"/>
  <c r="O218" i="6"/>
  <c r="S218" i="6"/>
  <c r="R214" i="6"/>
  <c r="N214" i="6"/>
  <c r="O214" i="6"/>
  <c r="S214" i="6"/>
  <c r="R210" i="6"/>
  <c r="N210" i="6"/>
  <c r="O210" i="6"/>
  <c r="S210" i="6"/>
  <c r="R184" i="6"/>
  <c r="N184" i="6"/>
  <c r="O184" i="6"/>
  <c r="S184" i="6"/>
  <c r="R180" i="6"/>
  <c r="N180" i="6"/>
  <c r="O180" i="6"/>
  <c r="S180" i="6"/>
  <c r="R176" i="6"/>
  <c r="N176" i="6"/>
  <c r="O176" i="6"/>
  <c r="S176" i="6"/>
  <c r="R172" i="6"/>
  <c r="N172" i="6"/>
  <c r="O172" i="6"/>
  <c r="S172" i="6"/>
  <c r="R168" i="6"/>
  <c r="N168" i="6"/>
  <c r="O168" i="6"/>
  <c r="S168" i="6"/>
  <c r="R164" i="6"/>
  <c r="N164" i="6"/>
  <c r="O164" i="6"/>
  <c r="S164" i="6"/>
  <c r="R160" i="6"/>
  <c r="N160" i="6"/>
  <c r="O160" i="6"/>
  <c r="S160" i="6"/>
  <c r="S105" i="6"/>
  <c r="O105" i="6"/>
  <c r="N103" i="6"/>
  <c r="P103" i="6" s="1"/>
  <c r="R103" i="6"/>
  <c r="S101" i="6"/>
  <c r="O101" i="6"/>
  <c r="N99" i="6"/>
  <c r="P99" i="6" s="1"/>
  <c r="R99" i="6"/>
  <c r="S97" i="6"/>
  <c r="O97" i="6"/>
  <c r="N34" i="6"/>
  <c r="P34" i="6" s="1"/>
  <c r="R34" i="6"/>
  <c r="S33" i="6"/>
  <c r="O33" i="6"/>
  <c r="N41" i="6"/>
  <c r="P41" i="6" s="1"/>
  <c r="R41" i="6"/>
  <c r="S49" i="6"/>
  <c r="O49" i="6"/>
  <c r="N57" i="6"/>
  <c r="P57" i="6" s="1"/>
  <c r="R57" i="6"/>
  <c r="S65" i="6"/>
  <c r="O65" i="6"/>
  <c r="N73" i="6"/>
  <c r="P73" i="6" s="1"/>
  <c r="R73" i="6"/>
  <c r="S81" i="6"/>
  <c r="O81" i="6"/>
  <c r="N89" i="6"/>
  <c r="P89" i="6" s="1"/>
  <c r="R89" i="6"/>
  <c r="S36" i="6"/>
  <c r="O36" i="6"/>
  <c r="N44" i="6"/>
  <c r="P44" i="6" s="1"/>
  <c r="R44" i="6"/>
  <c r="S52" i="6"/>
  <c r="O52" i="6"/>
  <c r="N60" i="6"/>
  <c r="P60" i="6" s="1"/>
  <c r="R60" i="6"/>
  <c r="S68" i="6"/>
  <c r="O68" i="6"/>
  <c r="N76" i="6"/>
  <c r="P76" i="6" s="1"/>
  <c r="R76" i="6"/>
  <c r="S84" i="6"/>
  <c r="O84" i="6"/>
  <c r="N95" i="6"/>
  <c r="P95" i="6" s="1"/>
  <c r="R95" i="6"/>
  <c r="S111" i="6"/>
  <c r="O111" i="6"/>
  <c r="N111" i="6"/>
  <c r="R111" i="6"/>
  <c r="S119" i="6"/>
  <c r="O119" i="6"/>
  <c r="N119" i="6"/>
  <c r="R119" i="6"/>
  <c r="S127" i="6"/>
  <c r="O127" i="6"/>
  <c r="N127" i="6"/>
  <c r="R127" i="6"/>
  <c r="S135" i="6"/>
  <c r="O135" i="6"/>
  <c r="N135" i="6"/>
  <c r="R135" i="6"/>
  <c r="S143" i="6"/>
  <c r="O143" i="6"/>
  <c r="N143" i="6"/>
  <c r="R143" i="6"/>
  <c r="S151" i="6"/>
  <c r="O151" i="6"/>
  <c r="N151" i="6"/>
  <c r="R151" i="6"/>
  <c r="R188" i="6"/>
  <c r="N188" i="6"/>
  <c r="O188" i="6"/>
  <c r="S188" i="6"/>
  <c r="R196" i="6"/>
  <c r="N196" i="6"/>
  <c r="O196" i="6"/>
  <c r="S196" i="6"/>
  <c r="R204" i="6"/>
  <c r="N204" i="6"/>
  <c r="O204" i="6"/>
  <c r="S204" i="6"/>
  <c r="N20" i="6"/>
  <c r="P20" i="6" s="1"/>
  <c r="R20" i="6"/>
  <c r="S35" i="6"/>
  <c r="O35" i="6"/>
  <c r="N43" i="6"/>
  <c r="P43" i="6" s="1"/>
  <c r="R43" i="6"/>
  <c r="S51" i="6"/>
  <c r="O51" i="6"/>
  <c r="N59" i="6"/>
  <c r="P59" i="6" s="1"/>
  <c r="R59" i="6"/>
  <c r="S67" i="6"/>
  <c r="O67" i="6"/>
  <c r="N75" i="6"/>
  <c r="P75" i="6" s="1"/>
  <c r="R75" i="6"/>
  <c r="S83" i="6"/>
  <c r="O83" i="6"/>
  <c r="S91" i="6"/>
  <c r="O91" i="6"/>
  <c r="S38" i="6"/>
  <c r="O38" i="6"/>
  <c r="N46" i="6"/>
  <c r="P46" i="6" s="1"/>
  <c r="R46" i="6"/>
  <c r="S54" i="6"/>
  <c r="O54" i="6"/>
  <c r="N62" i="6"/>
  <c r="P62" i="6" s="1"/>
  <c r="R62" i="6"/>
  <c r="S70" i="6"/>
  <c r="O70" i="6"/>
  <c r="N78" i="6"/>
  <c r="P78" i="6" s="1"/>
  <c r="R78" i="6"/>
  <c r="S86" i="6"/>
  <c r="O86" i="6"/>
  <c r="N93" i="6"/>
  <c r="P93" i="6" s="1"/>
  <c r="R93" i="6"/>
  <c r="S110" i="6"/>
  <c r="O110" i="6"/>
  <c r="N110" i="6"/>
  <c r="R110" i="6"/>
  <c r="S118" i="6"/>
  <c r="O118" i="6"/>
  <c r="N118" i="6"/>
  <c r="R118" i="6"/>
  <c r="S126" i="6"/>
  <c r="O126" i="6"/>
  <c r="N126" i="6"/>
  <c r="R126" i="6"/>
  <c r="S134" i="6"/>
  <c r="O134" i="6"/>
  <c r="N134" i="6"/>
  <c r="R134" i="6"/>
  <c r="S142" i="6"/>
  <c r="O142" i="6"/>
  <c r="N142" i="6"/>
  <c r="R142" i="6"/>
  <c r="S150" i="6"/>
  <c r="O150" i="6"/>
  <c r="N150" i="6"/>
  <c r="R150" i="6"/>
  <c r="O158" i="6"/>
  <c r="S158" i="6"/>
  <c r="R195" i="6"/>
  <c r="N195" i="6"/>
  <c r="O195" i="6"/>
  <c r="S195" i="6"/>
  <c r="R203" i="6"/>
  <c r="N203" i="6"/>
  <c r="O203" i="6"/>
  <c r="S203" i="6"/>
  <c r="N66" i="6"/>
  <c r="P66" i="6" s="1"/>
  <c r="R66" i="6"/>
  <c r="S90" i="6"/>
  <c r="O90" i="6"/>
  <c r="S108" i="6"/>
  <c r="O108" i="6"/>
  <c r="N108" i="6"/>
  <c r="R108" i="6"/>
  <c r="S120" i="6"/>
  <c r="O120" i="6"/>
  <c r="N120" i="6"/>
  <c r="R120" i="6"/>
  <c r="S136" i="6"/>
  <c r="O136" i="6"/>
  <c r="N136" i="6"/>
  <c r="R136" i="6"/>
  <c r="S152" i="6"/>
  <c r="O152" i="6"/>
  <c r="N152" i="6"/>
  <c r="R152" i="6"/>
  <c r="R197" i="6"/>
  <c r="N197" i="6"/>
  <c r="O197" i="6"/>
  <c r="S197" i="6"/>
  <c r="R209" i="6"/>
  <c r="N209" i="6"/>
  <c r="O209" i="6"/>
  <c r="S209" i="6"/>
  <c r="R227" i="6"/>
  <c r="N227" i="6"/>
  <c r="O227" i="6"/>
  <c r="S227" i="6"/>
  <c r="R223" i="6"/>
  <c r="N223" i="6"/>
  <c r="O223" i="6"/>
  <c r="S223" i="6"/>
  <c r="R219" i="6"/>
  <c r="N219" i="6"/>
  <c r="O219" i="6"/>
  <c r="S219" i="6"/>
  <c r="R215" i="6"/>
  <c r="N215" i="6"/>
  <c r="O215" i="6"/>
  <c r="S215" i="6"/>
  <c r="R211" i="6"/>
  <c r="N211" i="6"/>
  <c r="O211" i="6"/>
  <c r="S211" i="6"/>
  <c r="R185" i="6"/>
  <c r="N185" i="6"/>
  <c r="O185" i="6"/>
  <c r="S185" i="6"/>
  <c r="R181" i="6"/>
  <c r="N181" i="6"/>
  <c r="O181" i="6"/>
  <c r="S181" i="6"/>
  <c r="R177" i="6"/>
  <c r="N177" i="6"/>
  <c r="O177" i="6"/>
  <c r="S177" i="6"/>
  <c r="R173" i="6"/>
  <c r="N173" i="6"/>
  <c r="O173" i="6"/>
  <c r="S173" i="6"/>
  <c r="R169" i="6"/>
  <c r="N169" i="6"/>
  <c r="O169" i="6"/>
  <c r="S169" i="6"/>
  <c r="R165" i="6"/>
  <c r="N165" i="6"/>
  <c r="O165" i="6"/>
  <c r="S165" i="6"/>
  <c r="R161" i="6"/>
  <c r="N161" i="6"/>
  <c r="O161" i="6"/>
  <c r="S161" i="6"/>
  <c r="N104" i="6"/>
  <c r="P104" i="6" s="1"/>
  <c r="R104" i="6"/>
  <c r="S102" i="6"/>
  <c r="O102" i="6"/>
  <c r="N100" i="6"/>
  <c r="P100" i="6" s="1"/>
  <c r="R100" i="6"/>
  <c r="S98" i="6"/>
  <c r="O98" i="6"/>
  <c r="N96" i="6"/>
  <c r="P96" i="6" s="1"/>
  <c r="R96" i="6"/>
  <c r="S29" i="6"/>
  <c r="O29" i="6"/>
  <c r="N37" i="6"/>
  <c r="P37" i="6" s="1"/>
  <c r="R37" i="6"/>
  <c r="S45" i="6"/>
  <c r="O45" i="6"/>
  <c r="N53" i="6"/>
  <c r="P53" i="6" s="1"/>
  <c r="R53" i="6"/>
  <c r="S61" i="6"/>
  <c r="O61" i="6"/>
  <c r="N69" i="6"/>
  <c r="P69" i="6" s="1"/>
  <c r="R69" i="6"/>
  <c r="S77" i="6"/>
  <c r="O77" i="6"/>
  <c r="N85" i="6"/>
  <c r="P85" i="6" s="1"/>
  <c r="R85" i="6"/>
  <c r="S30" i="6"/>
  <c r="O30" i="6"/>
  <c r="N40" i="6"/>
  <c r="P40" i="6" s="1"/>
  <c r="R40" i="6"/>
  <c r="S48" i="6"/>
  <c r="O48" i="6"/>
  <c r="N56" i="6"/>
  <c r="P56" i="6" s="1"/>
  <c r="R56" i="6"/>
  <c r="S64" i="6"/>
  <c r="O64" i="6"/>
  <c r="N72" i="6"/>
  <c r="P72" i="6" s="1"/>
  <c r="R72" i="6"/>
  <c r="S80" i="6"/>
  <c r="O80" i="6"/>
  <c r="N88" i="6"/>
  <c r="P88" i="6" s="1"/>
  <c r="R88" i="6"/>
  <c r="S94" i="6"/>
  <c r="O94" i="6"/>
  <c r="S109" i="6"/>
  <c r="O109" i="6"/>
  <c r="N109" i="6"/>
  <c r="R109" i="6"/>
  <c r="S117" i="6"/>
  <c r="O117" i="6"/>
  <c r="N117" i="6"/>
  <c r="R117" i="6"/>
  <c r="S125" i="6"/>
  <c r="O125" i="6"/>
  <c r="N125" i="6"/>
  <c r="R125" i="6"/>
  <c r="S133" i="6"/>
  <c r="O133" i="6"/>
  <c r="N133" i="6"/>
  <c r="R133" i="6"/>
  <c r="S141" i="6"/>
  <c r="O141" i="6"/>
  <c r="N141" i="6"/>
  <c r="R141" i="6"/>
  <c r="S149" i="6"/>
  <c r="O149" i="6"/>
  <c r="N149" i="6"/>
  <c r="R149" i="6"/>
  <c r="S157" i="6"/>
  <c r="O157" i="6"/>
  <c r="N157" i="6"/>
  <c r="R157" i="6"/>
  <c r="R194" i="6"/>
  <c r="N194" i="6"/>
  <c r="O194" i="6"/>
  <c r="S194" i="6"/>
  <c r="R202" i="6"/>
  <c r="N202" i="6"/>
  <c r="O202" i="6"/>
  <c r="S202" i="6"/>
  <c r="N28" i="6"/>
  <c r="P28" i="6" s="1"/>
  <c r="R28" i="6"/>
  <c r="S31" i="6"/>
  <c r="O31" i="6"/>
  <c r="N39" i="6"/>
  <c r="P39" i="6" s="1"/>
  <c r="R39" i="6"/>
  <c r="S47" i="6"/>
  <c r="O47" i="6"/>
  <c r="N55" i="6"/>
  <c r="P55" i="6" s="1"/>
  <c r="R55" i="6"/>
  <c r="S63" i="6"/>
  <c r="O63" i="6"/>
  <c r="N71" i="6"/>
  <c r="P71" i="6" s="1"/>
  <c r="R71" i="6"/>
  <c r="S79" i="6"/>
  <c r="O79" i="6"/>
  <c r="N87" i="6"/>
  <c r="P87" i="6" s="1"/>
  <c r="R87" i="6"/>
  <c r="S32" i="6"/>
  <c r="O32" i="6"/>
  <c r="N42" i="6"/>
  <c r="P42" i="6" s="1"/>
  <c r="R42" i="6"/>
  <c r="S50" i="6"/>
  <c r="O50" i="6"/>
  <c r="N58" i="6"/>
  <c r="P58" i="6" s="1"/>
  <c r="R58" i="6"/>
  <c r="S74" i="6"/>
  <c r="O74" i="6"/>
  <c r="N82" i="6"/>
  <c r="P82" i="6" s="1"/>
  <c r="R82" i="6"/>
  <c r="S92" i="6"/>
  <c r="O92" i="6"/>
  <c r="S116" i="6"/>
  <c r="O116" i="6"/>
  <c r="N116" i="6"/>
  <c r="R116" i="6"/>
  <c r="S132" i="6"/>
  <c r="O132" i="6"/>
  <c r="N132" i="6"/>
  <c r="R132" i="6"/>
  <c r="S148" i="6"/>
  <c r="O148" i="6"/>
  <c r="N148" i="6"/>
  <c r="R148" i="6"/>
  <c r="R193" i="6"/>
  <c r="N193" i="6"/>
  <c r="O193" i="6"/>
  <c r="S193" i="6"/>
  <c r="M220" i="4"/>
  <c r="J220" i="4"/>
  <c r="L220" i="4"/>
  <c r="M216" i="4"/>
  <c r="J216" i="4"/>
  <c r="L216" i="4"/>
  <c r="M212" i="4"/>
  <c r="J212" i="4"/>
  <c r="L212" i="4"/>
  <c r="M208" i="4"/>
  <c r="J208" i="4"/>
  <c r="L208" i="4"/>
  <c r="M204" i="4"/>
  <c r="J204" i="4"/>
  <c r="L204" i="4"/>
  <c r="M200" i="4"/>
  <c r="J200" i="4"/>
  <c r="L200" i="4"/>
  <c r="M196" i="4"/>
  <c r="J196" i="4"/>
  <c r="L196" i="4"/>
  <c r="M192" i="4"/>
  <c r="J192" i="4"/>
  <c r="L192" i="4"/>
  <c r="M188" i="4"/>
  <c r="J188" i="4"/>
  <c r="L188" i="4"/>
  <c r="M184" i="4"/>
  <c r="J184" i="4"/>
  <c r="L184" i="4"/>
  <c r="M180" i="4"/>
  <c r="J180" i="4"/>
  <c r="L180" i="4"/>
  <c r="L177" i="4"/>
  <c r="M177" i="4"/>
  <c r="J177" i="4"/>
  <c r="L173" i="4"/>
  <c r="M173" i="4"/>
  <c r="J173" i="4"/>
  <c r="L169" i="4"/>
  <c r="M169" i="4"/>
  <c r="J169" i="4"/>
  <c r="L165" i="4"/>
  <c r="M165" i="4"/>
  <c r="J165" i="4"/>
  <c r="L161" i="4"/>
  <c r="M161" i="4"/>
  <c r="J161" i="4"/>
  <c r="L157" i="4"/>
  <c r="M157" i="4"/>
  <c r="J157" i="4"/>
  <c r="L153" i="4"/>
  <c r="M153" i="4"/>
  <c r="J153" i="4"/>
  <c r="L149" i="4"/>
  <c r="M149" i="4"/>
  <c r="J149" i="4"/>
  <c r="L145" i="4"/>
  <c r="M145" i="4"/>
  <c r="J145" i="4"/>
  <c r="L141" i="4"/>
  <c r="M141" i="4"/>
  <c r="J141" i="4"/>
  <c r="L137" i="4"/>
  <c r="M137" i="4"/>
  <c r="J137" i="4"/>
  <c r="L133" i="4"/>
  <c r="M133" i="4"/>
  <c r="J133" i="4"/>
  <c r="L129" i="4"/>
  <c r="M129" i="4"/>
  <c r="J129" i="4"/>
  <c r="L107" i="4"/>
  <c r="M107" i="4"/>
  <c r="J107" i="4"/>
  <c r="L103" i="4"/>
  <c r="M103" i="4"/>
  <c r="J103" i="4"/>
  <c r="L99" i="4"/>
  <c r="M99" i="4"/>
  <c r="J99" i="4"/>
  <c r="L95" i="4"/>
  <c r="M95" i="4"/>
  <c r="J95" i="4"/>
  <c r="L91" i="4"/>
  <c r="M91" i="4"/>
  <c r="J91" i="4"/>
  <c r="L87" i="4"/>
  <c r="M87" i="4"/>
  <c r="J87" i="4"/>
  <c r="L83" i="4"/>
  <c r="M83" i="4"/>
  <c r="J83" i="4"/>
  <c r="L79" i="4"/>
  <c r="M79" i="4"/>
  <c r="J79" i="4"/>
  <c r="L75" i="4"/>
  <c r="M75" i="4"/>
  <c r="J75" i="4"/>
  <c r="L71" i="4"/>
  <c r="M71" i="4"/>
  <c r="J71" i="4"/>
  <c r="L67" i="4"/>
  <c r="M67" i="4"/>
  <c r="J67" i="4"/>
  <c r="L63" i="4"/>
  <c r="M63" i="4"/>
  <c r="J63" i="4"/>
  <c r="L59" i="4"/>
  <c r="M59" i="4"/>
  <c r="J59" i="4"/>
  <c r="L55" i="4"/>
  <c r="M55" i="4"/>
  <c r="J55" i="4"/>
  <c r="L51" i="4"/>
  <c r="M51" i="4"/>
  <c r="J51" i="4"/>
  <c r="L47" i="4"/>
  <c r="M47" i="4"/>
  <c r="J47" i="4"/>
  <c r="M219" i="4"/>
  <c r="J219" i="4"/>
  <c r="L219" i="4"/>
  <c r="M215" i="4"/>
  <c r="J215" i="4"/>
  <c r="L215" i="4"/>
  <c r="M211" i="4"/>
  <c r="J211" i="4"/>
  <c r="L211" i="4"/>
  <c r="M207" i="4"/>
  <c r="J207" i="4"/>
  <c r="L207" i="4"/>
  <c r="M203" i="4"/>
  <c r="J203" i="4"/>
  <c r="L203" i="4"/>
  <c r="M199" i="4"/>
  <c r="J199" i="4"/>
  <c r="L199" i="4"/>
  <c r="M195" i="4"/>
  <c r="J195" i="4"/>
  <c r="L195" i="4"/>
  <c r="M191" i="4"/>
  <c r="J191" i="4"/>
  <c r="L191" i="4"/>
  <c r="M187" i="4"/>
  <c r="J187" i="4"/>
  <c r="L187" i="4"/>
  <c r="M183" i="4"/>
  <c r="J183" i="4"/>
  <c r="L183" i="4"/>
  <c r="L44" i="4"/>
  <c r="M44" i="4"/>
  <c r="J44" i="4"/>
  <c r="L108" i="4"/>
  <c r="M108" i="4"/>
  <c r="J108" i="4"/>
  <c r="L104" i="4"/>
  <c r="M104" i="4"/>
  <c r="J104" i="4"/>
  <c r="L100" i="4"/>
  <c r="M100" i="4"/>
  <c r="J100" i="4"/>
  <c r="L96" i="4"/>
  <c r="M96" i="4"/>
  <c r="J96" i="4"/>
  <c r="L92" i="4"/>
  <c r="M92" i="4"/>
  <c r="J92" i="4"/>
  <c r="L88" i="4"/>
  <c r="M88" i="4"/>
  <c r="J88" i="4"/>
  <c r="L84" i="4"/>
  <c r="M84" i="4"/>
  <c r="J84" i="4"/>
  <c r="L80" i="4"/>
  <c r="M80" i="4"/>
  <c r="J80" i="4"/>
  <c r="L76" i="4"/>
  <c r="M76" i="4"/>
  <c r="J76" i="4"/>
  <c r="L72" i="4"/>
  <c r="M72" i="4"/>
  <c r="J72" i="4"/>
  <c r="L68" i="4"/>
  <c r="M68" i="4"/>
  <c r="J68" i="4"/>
  <c r="L64" i="4"/>
  <c r="M64" i="4"/>
  <c r="J64" i="4"/>
  <c r="L60" i="4"/>
  <c r="M60" i="4"/>
  <c r="J60" i="4"/>
  <c r="L56" i="4"/>
  <c r="M56" i="4"/>
  <c r="J56" i="4"/>
  <c r="L52" i="4"/>
  <c r="M52" i="4"/>
  <c r="J52" i="4"/>
  <c r="L48" i="4"/>
  <c r="M48" i="4"/>
  <c r="J48" i="4"/>
  <c r="L178" i="4"/>
  <c r="M178" i="4"/>
  <c r="J178" i="4"/>
  <c r="L174" i="4"/>
  <c r="M174" i="4"/>
  <c r="J174" i="4"/>
  <c r="L170" i="4"/>
  <c r="M170" i="4"/>
  <c r="J170" i="4"/>
  <c r="L166" i="4"/>
  <c r="M166" i="4"/>
  <c r="J166" i="4"/>
  <c r="L162" i="4"/>
  <c r="M162" i="4"/>
  <c r="J162" i="4"/>
  <c r="L158" i="4"/>
  <c r="M158" i="4"/>
  <c r="J158" i="4"/>
  <c r="L154" i="4"/>
  <c r="M154" i="4"/>
  <c r="J154" i="4"/>
  <c r="L150" i="4"/>
  <c r="M150" i="4"/>
  <c r="J150" i="4"/>
  <c r="L146" i="4"/>
  <c r="M146" i="4"/>
  <c r="J146" i="4"/>
  <c r="L142" i="4"/>
  <c r="M142" i="4"/>
  <c r="J142" i="4"/>
  <c r="L138" i="4"/>
  <c r="M138" i="4"/>
  <c r="J138" i="4"/>
  <c r="L134" i="4"/>
  <c r="M134" i="4"/>
  <c r="J134" i="4"/>
  <c r="L130" i="4"/>
  <c r="M130" i="4"/>
  <c r="J130" i="4"/>
  <c r="M20" i="4"/>
  <c r="J20" i="4"/>
  <c r="L20" i="4"/>
  <c r="M24" i="4"/>
  <c r="J24" i="4"/>
  <c r="L24" i="4"/>
  <c r="M34" i="4"/>
  <c r="J34" i="4"/>
  <c r="L34" i="4"/>
  <c r="M23" i="4"/>
  <c r="J23" i="4"/>
  <c r="L23" i="4"/>
  <c r="M26" i="4"/>
  <c r="J26" i="4"/>
  <c r="L26" i="4"/>
  <c r="M28" i="4"/>
  <c r="J28" i="4"/>
  <c r="L28" i="4"/>
  <c r="M30" i="4"/>
  <c r="J30" i="4"/>
  <c r="L30" i="4"/>
  <c r="M33" i="4"/>
  <c r="J33" i="4"/>
  <c r="L33" i="4"/>
  <c r="M36" i="4"/>
  <c r="J36" i="4"/>
  <c r="L36" i="4"/>
  <c r="M38" i="4"/>
  <c r="J38" i="4"/>
  <c r="L38" i="4"/>
  <c r="M40" i="4"/>
  <c r="J40" i="4"/>
  <c r="L40" i="4"/>
  <c r="M42" i="4"/>
  <c r="J42" i="4"/>
  <c r="L42" i="4"/>
  <c r="M114" i="4"/>
  <c r="J114" i="4"/>
  <c r="L114" i="4"/>
  <c r="M118" i="4"/>
  <c r="J118" i="4"/>
  <c r="L118" i="4"/>
  <c r="M122" i="4"/>
  <c r="J122" i="4"/>
  <c r="L122" i="4"/>
  <c r="M126" i="4"/>
  <c r="J126" i="4"/>
  <c r="L126" i="4"/>
  <c r="M111" i="4"/>
  <c r="J111" i="4"/>
  <c r="L111" i="4"/>
  <c r="M115" i="4"/>
  <c r="J115" i="4"/>
  <c r="L115" i="4"/>
  <c r="M119" i="4"/>
  <c r="J119" i="4"/>
  <c r="L119" i="4"/>
  <c r="M123" i="4"/>
  <c r="J123" i="4"/>
  <c r="L123" i="4"/>
  <c r="M127" i="4"/>
  <c r="J127" i="4"/>
  <c r="L127" i="4"/>
  <c r="M222" i="4"/>
  <c r="J222" i="4"/>
  <c r="L222" i="4"/>
  <c r="M218" i="4"/>
  <c r="J218" i="4"/>
  <c r="L218" i="4"/>
  <c r="M214" i="4"/>
  <c r="J214" i="4"/>
  <c r="L214" i="4"/>
  <c r="M210" i="4"/>
  <c r="J210" i="4"/>
  <c r="L210" i="4"/>
  <c r="M206" i="4"/>
  <c r="J206" i="4"/>
  <c r="L206" i="4"/>
  <c r="M202" i="4"/>
  <c r="J202" i="4"/>
  <c r="L202" i="4"/>
  <c r="M198" i="4"/>
  <c r="J198" i="4"/>
  <c r="L198" i="4"/>
  <c r="M194" i="4"/>
  <c r="J194" i="4"/>
  <c r="L194" i="4"/>
  <c r="M190" i="4"/>
  <c r="J190" i="4"/>
  <c r="L190" i="4"/>
  <c r="M186" i="4"/>
  <c r="J186" i="4"/>
  <c r="L186" i="4"/>
  <c r="M182" i="4"/>
  <c r="J182" i="4"/>
  <c r="L182" i="4"/>
  <c r="M179" i="4"/>
  <c r="J179" i="4"/>
  <c r="L179" i="4"/>
  <c r="L175" i="4"/>
  <c r="M175" i="4"/>
  <c r="J175" i="4"/>
  <c r="L171" i="4"/>
  <c r="M171" i="4"/>
  <c r="J171" i="4"/>
  <c r="L167" i="4"/>
  <c r="M167" i="4"/>
  <c r="J167" i="4"/>
  <c r="L163" i="4"/>
  <c r="M163" i="4"/>
  <c r="J163" i="4"/>
  <c r="L159" i="4"/>
  <c r="M159" i="4"/>
  <c r="J159" i="4"/>
  <c r="L155" i="4"/>
  <c r="M155" i="4"/>
  <c r="J155" i="4"/>
  <c r="L151" i="4"/>
  <c r="M151" i="4"/>
  <c r="J151" i="4"/>
  <c r="L147" i="4"/>
  <c r="M147" i="4"/>
  <c r="J147" i="4"/>
  <c r="L143" i="4"/>
  <c r="M143" i="4"/>
  <c r="J143" i="4"/>
  <c r="L139" i="4"/>
  <c r="M139" i="4"/>
  <c r="J139" i="4"/>
  <c r="L135" i="4"/>
  <c r="M135" i="4"/>
  <c r="J135" i="4"/>
  <c r="L131" i="4"/>
  <c r="M131" i="4"/>
  <c r="J131" i="4"/>
  <c r="L109" i="4"/>
  <c r="M109" i="4"/>
  <c r="J109" i="4"/>
  <c r="L105" i="4"/>
  <c r="M105" i="4"/>
  <c r="J105" i="4"/>
  <c r="L101" i="4"/>
  <c r="M101" i="4"/>
  <c r="J101" i="4"/>
  <c r="L97" i="4"/>
  <c r="M97" i="4"/>
  <c r="J97" i="4"/>
  <c r="L93" i="4"/>
  <c r="M93" i="4"/>
  <c r="J93" i="4"/>
  <c r="L89" i="4"/>
  <c r="M89" i="4"/>
  <c r="J89" i="4"/>
  <c r="L85" i="4"/>
  <c r="M85" i="4"/>
  <c r="J85" i="4"/>
  <c r="L81" i="4"/>
  <c r="M81" i="4"/>
  <c r="J81" i="4"/>
  <c r="L77" i="4"/>
  <c r="M77" i="4"/>
  <c r="J77" i="4"/>
  <c r="L73" i="4"/>
  <c r="M73" i="4"/>
  <c r="J73" i="4"/>
  <c r="L69" i="4"/>
  <c r="M69" i="4"/>
  <c r="J69" i="4"/>
  <c r="L65" i="4"/>
  <c r="M65" i="4"/>
  <c r="J65" i="4"/>
  <c r="L61" i="4"/>
  <c r="M61" i="4"/>
  <c r="J61" i="4"/>
  <c r="L57" i="4"/>
  <c r="M57" i="4"/>
  <c r="J57" i="4"/>
  <c r="L53" i="4"/>
  <c r="M53" i="4"/>
  <c r="J53" i="4"/>
  <c r="L49" i="4"/>
  <c r="M49" i="4"/>
  <c r="J49" i="4"/>
  <c r="L45" i="4"/>
  <c r="M45" i="4"/>
  <c r="J45" i="4"/>
  <c r="M221" i="4"/>
  <c r="J221" i="4"/>
  <c r="L221" i="4"/>
  <c r="M217" i="4"/>
  <c r="J217" i="4"/>
  <c r="L217" i="4"/>
  <c r="M213" i="4"/>
  <c r="J213" i="4"/>
  <c r="L213" i="4"/>
  <c r="M209" i="4"/>
  <c r="J209" i="4"/>
  <c r="L209" i="4"/>
  <c r="M205" i="4"/>
  <c r="J205" i="4"/>
  <c r="L205" i="4"/>
  <c r="M201" i="4"/>
  <c r="J201" i="4"/>
  <c r="L201" i="4"/>
  <c r="M197" i="4"/>
  <c r="J197" i="4"/>
  <c r="L197" i="4"/>
  <c r="M193" i="4"/>
  <c r="J193" i="4"/>
  <c r="L193" i="4"/>
  <c r="M189" i="4"/>
  <c r="J189" i="4"/>
  <c r="L189" i="4"/>
  <c r="M185" i="4"/>
  <c r="J185" i="4"/>
  <c r="L185" i="4"/>
  <c r="M181" i="4"/>
  <c r="J181" i="4"/>
  <c r="L181" i="4"/>
  <c r="L110" i="4"/>
  <c r="M110" i="4"/>
  <c r="J110" i="4"/>
  <c r="L106" i="4"/>
  <c r="M106" i="4"/>
  <c r="J106" i="4"/>
  <c r="L102" i="4"/>
  <c r="M102" i="4"/>
  <c r="J102" i="4"/>
  <c r="L98" i="4"/>
  <c r="M98" i="4"/>
  <c r="J98" i="4"/>
  <c r="L94" i="4"/>
  <c r="M94" i="4"/>
  <c r="J94" i="4"/>
  <c r="L90" i="4"/>
  <c r="M90" i="4"/>
  <c r="J90" i="4"/>
  <c r="L86" i="4"/>
  <c r="M86" i="4"/>
  <c r="J86" i="4"/>
  <c r="L82" i="4"/>
  <c r="M82" i="4"/>
  <c r="J82" i="4"/>
  <c r="L78" i="4"/>
  <c r="M78" i="4"/>
  <c r="J78" i="4"/>
  <c r="L74" i="4"/>
  <c r="M74" i="4"/>
  <c r="J74" i="4"/>
  <c r="L70" i="4"/>
  <c r="M70" i="4"/>
  <c r="J70" i="4"/>
  <c r="L66" i="4"/>
  <c r="M66" i="4"/>
  <c r="J66" i="4"/>
  <c r="L62" i="4"/>
  <c r="M62" i="4"/>
  <c r="J62" i="4"/>
  <c r="L58" i="4"/>
  <c r="M58" i="4"/>
  <c r="J58" i="4"/>
  <c r="L54" i="4"/>
  <c r="M54" i="4"/>
  <c r="J54" i="4"/>
  <c r="L50" i="4"/>
  <c r="M50" i="4"/>
  <c r="J50" i="4"/>
  <c r="L46" i="4"/>
  <c r="M46" i="4"/>
  <c r="J46" i="4"/>
  <c r="L176" i="4"/>
  <c r="M176" i="4"/>
  <c r="J176" i="4"/>
  <c r="L172" i="4"/>
  <c r="M172" i="4"/>
  <c r="J172" i="4"/>
  <c r="L168" i="4"/>
  <c r="M168" i="4"/>
  <c r="J168" i="4"/>
  <c r="L164" i="4"/>
  <c r="M164" i="4"/>
  <c r="J164" i="4"/>
  <c r="L160" i="4"/>
  <c r="M160" i="4"/>
  <c r="J160" i="4"/>
  <c r="L156" i="4"/>
  <c r="M156" i="4"/>
  <c r="J156" i="4"/>
  <c r="L152" i="4"/>
  <c r="M152" i="4"/>
  <c r="J152" i="4"/>
  <c r="L148" i="4"/>
  <c r="M148" i="4"/>
  <c r="J148" i="4"/>
  <c r="L144" i="4"/>
  <c r="M144" i="4"/>
  <c r="J144" i="4"/>
  <c r="L140" i="4"/>
  <c r="M140" i="4"/>
  <c r="J140" i="4"/>
  <c r="L136" i="4"/>
  <c r="M136" i="4"/>
  <c r="J136" i="4"/>
  <c r="L132" i="4"/>
  <c r="M132" i="4"/>
  <c r="J132" i="4"/>
  <c r="M21" i="4"/>
  <c r="J21" i="4"/>
  <c r="L21" i="4"/>
  <c r="M32" i="4"/>
  <c r="J32" i="4"/>
  <c r="L32" i="4"/>
  <c r="M22" i="4"/>
  <c r="J22" i="4"/>
  <c r="L22" i="4"/>
  <c r="M25" i="4"/>
  <c r="J25" i="4"/>
  <c r="L25" i="4"/>
  <c r="M27" i="4"/>
  <c r="J27" i="4"/>
  <c r="L27" i="4"/>
  <c r="M29" i="4"/>
  <c r="J29" i="4"/>
  <c r="L29" i="4"/>
  <c r="M31" i="4"/>
  <c r="J31" i="4"/>
  <c r="L31" i="4"/>
  <c r="M35" i="4"/>
  <c r="J35" i="4"/>
  <c r="L35" i="4"/>
  <c r="M37" i="4"/>
  <c r="J37" i="4"/>
  <c r="L37" i="4"/>
  <c r="M39" i="4"/>
  <c r="J39" i="4"/>
  <c r="L39" i="4"/>
  <c r="M41" i="4"/>
  <c r="J41" i="4"/>
  <c r="L41" i="4"/>
  <c r="M43" i="4"/>
  <c r="J43" i="4"/>
  <c r="L43" i="4"/>
  <c r="M112" i="4"/>
  <c r="J112" i="4"/>
  <c r="L112" i="4"/>
  <c r="M116" i="4"/>
  <c r="J116" i="4"/>
  <c r="L116" i="4"/>
  <c r="M120" i="4"/>
  <c r="J120" i="4"/>
  <c r="L120" i="4"/>
  <c r="M124" i="4"/>
  <c r="J124" i="4"/>
  <c r="L124" i="4"/>
  <c r="M128" i="4"/>
  <c r="J128" i="4"/>
  <c r="L128" i="4"/>
  <c r="M113" i="4"/>
  <c r="J113" i="4"/>
  <c r="L113" i="4"/>
  <c r="M117" i="4"/>
  <c r="J117" i="4"/>
  <c r="L117" i="4"/>
  <c r="M121" i="4"/>
  <c r="J121" i="4"/>
  <c r="L121" i="4"/>
  <c r="M125" i="4"/>
  <c r="J125" i="4"/>
  <c r="L125" i="4"/>
  <c r="P222" i="10" l="1"/>
  <c r="P214" i="10"/>
  <c r="P206" i="10"/>
  <c r="P198" i="10"/>
  <c r="P190" i="10"/>
  <c r="P182" i="10"/>
  <c r="P174" i="10"/>
  <c r="P166" i="10"/>
  <c r="P158" i="10"/>
  <c r="P150" i="10"/>
  <c r="P142" i="10"/>
  <c r="P134" i="10"/>
  <c r="P126" i="10"/>
  <c r="P118" i="10"/>
  <c r="P110" i="10"/>
  <c r="P102" i="10"/>
  <c r="P94" i="10"/>
  <c r="P86" i="10"/>
  <c r="P78" i="10"/>
  <c r="P70" i="10"/>
  <c r="P62" i="10"/>
  <c r="P225" i="10"/>
  <c r="P217" i="10"/>
  <c r="P209" i="10"/>
  <c r="P201" i="10"/>
  <c r="P193" i="10"/>
  <c r="P185" i="10"/>
  <c r="P177" i="10"/>
  <c r="P169" i="10"/>
  <c r="P161" i="10"/>
  <c r="P153" i="10"/>
  <c r="P145" i="10"/>
  <c r="P137" i="10"/>
  <c r="P129" i="10"/>
  <c r="P121" i="10"/>
  <c r="P113" i="10"/>
  <c r="P105" i="10"/>
  <c r="P97" i="10"/>
  <c r="P89" i="10"/>
  <c r="P81" i="10"/>
  <c r="P73" i="10"/>
  <c r="P65" i="10"/>
  <c r="P58" i="10"/>
  <c r="P54" i="10"/>
  <c r="P50" i="10"/>
  <c r="P46" i="10"/>
  <c r="P42" i="10"/>
  <c r="P38" i="10"/>
  <c r="P34" i="10"/>
  <c r="P30" i="10"/>
  <c r="P26" i="10"/>
  <c r="P20" i="10"/>
  <c r="P228" i="10"/>
  <c r="P220" i="10"/>
  <c r="P212" i="10"/>
  <c r="P204" i="10"/>
  <c r="P196" i="10"/>
  <c r="P188" i="10"/>
  <c r="P180" i="10"/>
  <c r="P172" i="10"/>
  <c r="P164" i="10"/>
  <c r="P156" i="10"/>
  <c r="P148" i="10"/>
  <c r="P140" i="10"/>
  <c r="P132" i="10"/>
  <c r="P124" i="10"/>
  <c r="P116" i="10"/>
  <c r="P108" i="10"/>
  <c r="P100" i="10"/>
  <c r="P92" i="10"/>
  <c r="P84" i="10"/>
  <c r="P76" i="10"/>
  <c r="P68" i="10"/>
  <c r="P60" i="10"/>
  <c r="P223" i="10"/>
  <c r="P215" i="10"/>
  <c r="P207" i="10"/>
  <c r="P199" i="10"/>
  <c r="P191" i="10"/>
  <c r="P183" i="10"/>
  <c r="P175" i="10"/>
  <c r="P167" i="10"/>
  <c r="P159" i="10"/>
  <c r="P151" i="10"/>
  <c r="P143" i="10"/>
  <c r="P135" i="10"/>
  <c r="P127" i="10"/>
  <c r="P119" i="10"/>
  <c r="P111" i="10"/>
  <c r="P103" i="10"/>
  <c r="P95" i="10"/>
  <c r="P87" i="10"/>
  <c r="P79" i="10"/>
  <c r="P71" i="10"/>
  <c r="P63" i="10"/>
  <c r="P57" i="10"/>
  <c r="P53" i="10"/>
  <c r="P49" i="10"/>
  <c r="P45" i="10"/>
  <c r="P41" i="10"/>
  <c r="P37" i="10"/>
  <c r="P33" i="10"/>
  <c r="P29" i="10"/>
  <c r="P25" i="10"/>
  <c r="P22" i="10"/>
  <c r="P226" i="10"/>
  <c r="P218" i="10"/>
  <c r="P210" i="10"/>
  <c r="P202" i="10"/>
  <c r="P194" i="10"/>
  <c r="P186" i="10"/>
  <c r="P178" i="10"/>
  <c r="P170" i="10"/>
  <c r="P162" i="10"/>
  <c r="P154" i="10"/>
  <c r="P146" i="10"/>
  <c r="P138" i="10"/>
  <c r="P130" i="10"/>
  <c r="P122" i="10"/>
  <c r="P114" i="10"/>
  <c r="P106" i="10"/>
  <c r="P98" i="10"/>
  <c r="P90" i="10"/>
  <c r="P82" i="10"/>
  <c r="P74" i="10"/>
  <c r="P66" i="10"/>
  <c r="P229" i="10"/>
  <c r="P221" i="10"/>
  <c r="P213" i="10"/>
  <c r="P205" i="10"/>
  <c r="P197" i="10"/>
  <c r="P189" i="10"/>
  <c r="P181" i="10"/>
  <c r="P173" i="10"/>
  <c r="P165" i="10"/>
  <c r="P157" i="10"/>
  <c r="P149" i="10"/>
  <c r="P141" i="10"/>
  <c r="P133" i="10"/>
  <c r="P125" i="10"/>
  <c r="P117" i="10"/>
  <c r="P109" i="10"/>
  <c r="P101" i="10"/>
  <c r="P93" i="10"/>
  <c r="P85" i="10"/>
  <c r="P77" i="10"/>
  <c r="P69" i="10"/>
  <c r="P61" i="10"/>
  <c r="P56" i="10"/>
  <c r="P52" i="10"/>
  <c r="P48" i="10"/>
  <c r="P44" i="10"/>
  <c r="P40" i="10"/>
  <c r="P36" i="10"/>
  <c r="P32" i="10"/>
  <c r="P28" i="10"/>
  <c r="P24" i="10"/>
  <c r="P21" i="10"/>
  <c r="P224" i="10"/>
  <c r="P216" i="10"/>
  <c r="P208" i="10"/>
  <c r="P200" i="10"/>
  <c r="P192" i="10"/>
  <c r="P184" i="10"/>
  <c r="P176" i="10"/>
  <c r="P168" i="10"/>
  <c r="P160" i="10"/>
  <c r="P152" i="10"/>
  <c r="P144" i="10"/>
  <c r="P136" i="10"/>
  <c r="P128" i="10"/>
  <c r="P120" i="10"/>
  <c r="P112" i="10"/>
  <c r="P104" i="10"/>
  <c r="P96" i="10"/>
  <c r="P88" i="10"/>
  <c r="P80" i="10"/>
  <c r="P72" i="10"/>
  <c r="P64" i="10"/>
  <c r="P227" i="10"/>
  <c r="P219" i="10"/>
  <c r="P211" i="10"/>
  <c r="P203" i="10"/>
  <c r="P195" i="10"/>
  <c r="P187" i="10"/>
  <c r="P179" i="10"/>
  <c r="P171" i="10"/>
  <c r="P163" i="10"/>
  <c r="P155" i="10"/>
  <c r="P147" i="10"/>
  <c r="P139" i="10"/>
  <c r="P190" i="11"/>
  <c r="P182" i="11"/>
  <c r="P174" i="11"/>
  <c r="P166" i="11"/>
  <c r="P158" i="11"/>
  <c r="P150" i="11"/>
  <c r="P142" i="11"/>
  <c r="P134" i="11"/>
  <c r="P126" i="11"/>
  <c r="P118" i="11"/>
  <c r="P110" i="11"/>
  <c r="P102" i="11"/>
  <c r="P94" i="11"/>
  <c r="P86" i="11"/>
  <c r="R14" i="14"/>
  <c r="P78" i="11"/>
  <c r="P70" i="11"/>
  <c r="P62" i="11"/>
  <c r="P185" i="11"/>
  <c r="P177" i="11"/>
  <c r="P169" i="11"/>
  <c r="P161" i="11"/>
  <c r="P153" i="11"/>
  <c r="P145" i="11"/>
  <c r="P137" i="11"/>
  <c r="P129" i="11"/>
  <c r="P121" i="11"/>
  <c r="P113" i="11"/>
  <c r="P105" i="11"/>
  <c r="P97" i="11"/>
  <c r="P89" i="11"/>
  <c r="P81" i="11"/>
  <c r="P73" i="11"/>
  <c r="P65" i="11"/>
  <c r="P58" i="11"/>
  <c r="P54" i="11"/>
  <c r="P50" i="11"/>
  <c r="P46" i="11"/>
  <c r="P42" i="11"/>
  <c r="P38" i="11"/>
  <c r="P34" i="11"/>
  <c r="P30" i="11"/>
  <c r="P26" i="11"/>
  <c r="P22" i="11"/>
  <c r="P188" i="11"/>
  <c r="P180" i="11"/>
  <c r="P172" i="11"/>
  <c r="P164" i="11"/>
  <c r="P156" i="11"/>
  <c r="P148" i="11"/>
  <c r="P140" i="11"/>
  <c r="P132" i="11"/>
  <c r="P124" i="11"/>
  <c r="P116" i="11"/>
  <c r="P108" i="11"/>
  <c r="P100" i="11"/>
  <c r="P92" i="11"/>
  <c r="P84" i="11"/>
  <c r="P76" i="11"/>
  <c r="P68" i="11"/>
  <c r="P60" i="11"/>
  <c r="P191" i="11"/>
  <c r="P183" i="11"/>
  <c r="P175" i="11"/>
  <c r="P167" i="11"/>
  <c r="P159" i="11"/>
  <c r="P151" i="11"/>
  <c r="P143" i="11"/>
  <c r="P135" i="11"/>
  <c r="P127" i="11"/>
  <c r="P119" i="11"/>
  <c r="P111" i="11"/>
  <c r="P103" i="11"/>
  <c r="P95" i="11"/>
  <c r="P87" i="11"/>
  <c r="P79" i="11"/>
  <c r="P71" i="11"/>
  <c r="P63" i="11"/>
  <c r="P57" i="11"/>
  <c r="P53" i="11"/>
  <c r="P49" i="11"/>
  <c r="P45" i="11"/>
  <c r="P41" i="11"/>
  <c r="P37" i="11"/>
  <c r="P33" i="11"/>
  <c r="P29" i="11"/>
  <c r="P25" i="11"/>
  <c r="P21" i="11"/>
  <c r="P186" i="11"/>
  <c r="P178" i="11"/>
  <c r="P170" i="11"/>
  <c r="P162" i="11"/>
  <c r="P154" i="11"/>
  <c r="P146" i="11"/>
  <c r="P138" i="11"/>
  <c r="P130" i="11"/>
  <c r="P122" i="11"/>
  <c r="P114" i="11"/>
  <c r="P106" i="11"/>
  <c r="P98" i="11"/>
  <c r="P90" i="11"/>
  <c r="P82" i="11"/>
  <c r="P74" i="11"/>
  <c r="P66" i="11"/>
  <c r="P189" i="11"/>
  <c r="P181" i="11"/>
  <c r="P173" i="11"/>
  <c r="P165" i="11"/>
  <c r="P157" i="11"/>
  <c r="P149" i="11"/>
  <c r="P141" i="11"/>
  <c r="P133" i="11"/>
  <c r="P125" i="11"/>
  <c r="P117" i="11"/>
  <c r="P109" i="11"/>
  <c r="P101" i="11"/>
  <c r="P93" i="11"/>
  <c r="P85" i="11"/>
  <c r="P77" i="11"/>
  <c r="P69" i="11"/>
  <c r="P61" i="11"/>
  <c r="P56" i="11"/>
  <c r="P52" i="11"/>
  <c r="P48" i="11"/>
  <c r="P44" i="11"/>
  <c r="P40" i="11"/>
  <c r="P36" i="11"/>
  <c r="P32" i="11"/>
  <c r="P28" i="11"/>
  <c r="P24" i="11"/>
  <c r="P20" i="11"/>
  <c r="P184" i="11"/>
  <c r="P176" i="11"/>
  <c r="P168" i="11"/>
  <c r="P160" i="11"/>
  <c r="P152" i="11"/>
  <c r="P144" i="11"/>
  <c r="P136" i="11"/>
  <c r="P128" i="11"/>
  <c r="P120" i="11"/>
  <c r="P112" i="11"/>
  <c r="P104" i="11"/>
  <c r="P96" i="11"/>
  <c r="P88" i="11"/>
  <c r="P80" i="11"/>
  <c r="P72" i="11"/>
  <c r="P64" i="11"/>
  <c r="P187" i="11"/>
  <c r="P179" i="11"/>
  <c r="P171" i="11"/>
  <c r="P163" i="11"/>
  <c r="P155" i="11"/>
  <c r="P147" i="11"/>
  <c r="P139" i="11"/>
  <c r="P131" i="11"/>
  <c r="P123" i="11"/>
  <c r="P115" i="11"/>
  <c r="P107" i="11"/>
  <c r="P99" i="11"/>
  <c r="P91" i="11"/>
  <c r="P83" i="11"/>
  <c r="P75" i="11"/>
  <c r="P67" i="11"/>
  <c r="P59" i="11"/>
  <c r="P55" i="11"/>
  <c r="P51" i="11"/>
  <c r="P47" i="11"/>
  <c r="P43" i="11"/>
  <c r="P39" i="11"/>
  <c r="P35" i="11"/>
  <c r="P31" i="11"/>
  <c r="P27" i="11"/>
  <c r="P175" i="12"/>
  <c r="P167" i="12"/>
  <c r="P159" i="12"/>
  <c r="P151" i="12"/>
  <c r="P143" i="12"/>
  <c r="P135" i="12"/>
  <c r="P127" i="12"/>
  <c r="P119" i="12"/>
  <c r="P111" i="12"/>
  <c r="P103" i="12"/>
  <c r="P95" i="12"/>
  <c r="P87" i="12"/>
  <c r="P79" i="12"/>
  <c r="P71" i="12"/>
  <c r="P63" i="12"/>
  <c r="P170" i="12"/>
  <c r="P162" i="12"/>
  <c r="P154" i="12"/>
  <c r="P146" i="12"/>
  <c r="P138" i="12"/>
  <c r="P130" i="12"/>
  <c r="P122" i="12"/>
  <c r="P114" i="12"/>
  <c r="P106" i="12"/>
  <c r="P98" i="12"/>
  <c r="P90" i="12"/>
  <c r="P82" i="12"/>
  <c r="P74" i="12"/>
  <c r="P66" i="12"/>
  <c r="P49" i="12"/>
  <c r="P45" i="12"/>
  <c r="P41" i="12"/>
  <c r="P37" i="12"/>
  <c r="P33" i="12"/>
  <c r="P29" i="12"/>
  <c r="P25" i="12"/>
  <c r="P21" i="12"/>
  <c r="P53" i="12"/>
  <c r="P57" i="12"/>
  <c r="P177" i="12"/>
  <c r="P169" i="12"/>
  <c r="P161" i="12"/>
  <c r="P153" i="12"/>
  <c r="P145" i="12"/>
  <c r="P137" i="12"/>
  <c r="P129" i="12"/>
  <c r="P121" i="12"/>
  <c r="P113" i="12"/>
  <c r="P105" i="12"/>
  <c r="P97" i="12"/>
  <c r="P89" i="12"/>
  <c r="P81" i="12"/>
  <c r="P73" i="12"/>
  <c r="P65" i="12"/>
  <c r="P172" i="12"/>
  <c r="P164" i="12"/>
  <c r="P156" i="12"/>
  <c r="P148" i="12"/>
  <c r="P140" i="12"/>
  <c r="P132" i="12"/>
  <c r="P124" i="12"/>
  <c r="P116" i="12"/>
  <c r="P108" i="12"/>
  <c r="P100" i="12"/>
  <c r="P92" i="12"/>
  <c r="P84" i="12"/>
  <c r="P76" i="12"/>
  <c r="P68" i="12"/>
  <c r="P60" i="12"/>
  <c r="P46" i="12"/>
  <c r="P42" i="12"/>
  <c r="P38" i="12"/>
  <c r="P34" i="12"/>
  <c r="P30" i="12"/>
  <c r="P26" i="12"/>
  <c r="P22" i="12"/>
  <c r="P50" i="12"/>
  <c r="P54" i="12"/>
  <c r="P58" i="12"/>
  <c r="P171" i="12"/>
  <c r="P163" i="12"/>
  <c r="P155" i="12"/>
  <c r="P147" i="12"/>
  <c r="P139" i="12"/>
  <c r="P131" i="12"/>
  <c r="P123" i="12"/>
  <c r="P115" i="12"/>
  <c r="P107" i="12"/>
  <c r="P99" i="12"/>
  <c r="P91" i="12"/>
  <c r="P83" i="12"/>
  <c r="P75" i="12"/>
  <c r="P67" i="12"/>
  <c r="P59" i="12"/>
  <c r="P174" i="12"/>
  <c r="P166" i="12"/>
  <c r="P158" i="12"/>
  <c r="P150" i="12"/>
  <c r="P142" i="12"/>
  <c r="P134" i="12"/>
  <c r="P126" i="12"/>
  <c r="P118" i="12"/>
  <c r="P110" i="12"/>
  <c r="P102" i="12"/>
  <c r="P94" i="12"/>
  <c r="P86" i="12"/>
  <c r="P78" i="12"/>
  <c r="P70" i="12"/>
  <c r="P62" i="12"/>
  <c r="P47" i="12"/>
  <c r="P43" i="12"/>
  <c r="P39" i="12"/>
  <c r="P35" i="12"/>
  <c r="P31" i="12"/>
  <c r="P27" i="12"/>
  <c r="P23" i="12"/>
  <c r="P51" i="12"/>
  <c r="P55" i="12"/>
  <c r="P173" i="12"/>
  <c r="P165" i="12"/>
  <c r="P157" i="12"/>
  <c r="P149" i="12"/>
  <c r="P141" i="12"/>
  <c r="P133" i="12"/>
  <c r="P125" i="12"/>
  <c r="P117" i="12"/>
  <c r="P109" i="12"/>
  <c r="P101" i="12"/>
  <c r="P93" i="12"/>
  <c r="P85" i="12"/>
  <c r="P77" i="12"/>
  <c r="P69" i="12"/>
  <c r="P61" i="12"/>
  <c r="P176" i="12"/>
  <c r="P168" i="12"/>
  <c r="P160" i="12"/>
  <c r="P152" i="12"/>
  <c r="P144" i="12"/>
  <c r="P136" i="12"/>
  <c r="P128" i="12"/>
  <c r="P120" i="12"/>
  <c r="P112" i="12"/>
  <c r="P104" i="12"/>
  <c r="P96" i="12"/>
  <c r="P88" i="12"/>
  <c r="P80" i="12"/>
  <c r="P72" i="12"/>
  <c r="P64" i="12"/>
  <c r="P48" i="12"/>
  <c r="P44" i="12"/>
  <c r="P40" i="12"/>
  <c r="P36" i="12"/>
  <c r="P32" i="12"/>
  <c r="P28" i="12"/>
  <c r="P24" i="12"/>
  <c r="P20" i="12"/>
  <c r="P52" i="12"/>
  <c r="P56" i="12"/>
  <c r="P127" i="14"/>
  <c r="P119" i="14"/>
  <c r="P111" i="14"/>
  <c r="P103" i="14"/>
  <c r="P95" i="14"/>
  <c r="P87" i="14"/>
  <c r="P79" i="14"/>
  <c r="P71" i="14"/>
  <c r="P63" i="14"/>
  <c r="P130" i="14"/>
  <c r="P122" i="14"/>
  <c r="P114" i="14"/>
  <c r="P106" i="14"/>
  <c r="P98" i="14"/>
  <c r="P90" i="14"/>
  <c r="P82" i="14"/>
  <c r="P74" i="14"/>
  <c r="P66" i="14"/>
  <c r="P125" i="14"/>
  <c r="P117" i="14"/>
  <c r="P109" i="14"/>
  <c r="P101" i="14"/>
  <c r="P93" i="14"/>
  <c r="P85" i="14"/>
  <c r="P77" i="14"/>
  <c r="P69" i="14"/>
  <c r="P57" i="17"/>
  <c r="P53" i="17"/>
  <c r="P49" i="17"/>
  <c r="P45" i="17"/>
  <c r="P41" i="17"/>
  <c r="P37" i="17"/>
  <c r="P33" i="17"/>
  <c r="P29" i="17"/>
  <c r="P25" i="17"/>
  <c r="P21" i="17"/>
  <c r="P55" i="17"/>
  <c r="P51" i="17"/>
  <c r="P47" i="17"/>
  <c r="P43" i="17"/>
  <c r="P39" i="17"/>
  <c r="P35" i="17"/>
  <c r="P31" i="17"/>
  <c r="P27" i="17"/>
  <c r="P61" i="14"/>
  <c r="P128" i="14"/>
  <c r="P120" i="14"/>
  <c r="P112" i="14"/>
  <c r="P104" i="14"/>
  <c r="P96" i="14"/>
  <c r="P88" i="14"/>
  <c r="P80" i="14"/>
  <c r="P72" i="14"/>
  <c r="P64" i="14"/>
  <c r="P59" i="14"/>
  <c r="P141" i="15"/>
  <c r="P133" i="15"/>
  <c r="P125" i="15"/>
  <c r="P117" i="15"/>
  <c r="P109" i="15"/>
  <c r="P101" i="15"/>
  <c r="P93" i="15"/>
  <c r="P85" i="15"/>
  <c r="P75" i="15"/>
  <c r="P142" i="15"/>
  <c r="P134" i="15"/>
  <c r="P126" i="15"/>
  <c r="P118" i="15"/>
  <c r="P110" i="15"/>
  <c r="P102" i="15"/>
  <c r="P94" i="15"/>
  <c r="P86" i="15"/>
  <c r="P76" i="15"/>
  <c r="P63" i="15"/>
  <c r="P59" i="15"/>
  <c r="P55" i="15"/>
  <c r="P51" i="15"/>
  <c r="P47" i="15"/>
  <c r="P43" i="15"/>
  <c r="P39" i="15"/>
  <c r="P35" i="15"/>
  <c r="P31" i="15"/>
  <c r="P27" i="15"/>
  <c r="P23" i="15"/>
  <c r="P81" i="15"/>
  <c r="P139" i="15"/>
  <c r="P131" i="15"/>
  <c r="P123" i="15"/>
  <c r="P115" i="15"/>
  <c r="P107" i="15"/>
  <c r="P99" i="15"/>
  <c r="P91" i="15"/>
  <c r="P83" i="15"/>
  <c r="P73" i="15"/>
  <c r="P140" i="15"/>
  <c r="P132" i="15"/>
  <c r="P124" i="15"/>
  <c r="P116" i="15"/>
  <c r="P108" i="15"/>
  <c r="P100" i="15"/>
  <c r="P92" i="15"/>
  <c r="P84" i="15"/>
  <c r="P74" i="15"/>
  <c r="P62" i="15"/>
  <c r="P58" i="15"/>
  <c r="P54" i="15"/>
  <c r="P50" i="15"/>
  <c r="P46" i="15"/>
  <c r="P42" i="15"/>
  <c r="P38" i="15"/>
  <c r="P34" i="15"/>
  <c r="P30" i="15"/>
  <c r="P26" i="15"/>
  <c r="P22" i="15"/>
  <c r="P82" i="15"/>
  <c r="P145" i="15"/>
  <c r="P137" i="15"/>
  <c r="P129" i="15"/>
  <c r="P121" i="15"/>
  <c r="P113" i="15"/>
  <c r="P105" i="15"/>
  <c r="P97" i="15"/>
  <c r="P89" i="15"/>
  <c r="P79" i="15"/>
  <c r="P71" i="15"/>
  <c r="P146" i="15"/>
  <c r="P138" i="15"/>
  <c r="P130" i="15"/>
  <c r="P122" i="15"/>
  <c r="P114" i="15"/>
  <c r="P106" i="15"/>
  <c r="P98" i="15"/>
  <c r="P90" i="15"/>
  <c r="P80" i="15"/>
  <c r="P72" i="15"/>
  <c r="P61" i="15"/>
  <c r="P57" i="15"/>
  <c r="P53" i="15"/>
  <c r="P49" i="15"/>
  <c r="P45" i="15"/>
  <c r="P41" i="15"/>
  <c r="P37" i="15"/>
  <c r="P33" i="15"/>
  <c r="P29" i="15"/>
  <c r="P25" i="15"/>
  <c r="P21" i="15"/>
  <c r="P147" i="15"/>
  <c r="P143" i="15"/>
  <c r="P135" i="15"/>
  <c r="P127" i="15"/>
  <c r="P119" i="15"/>
  <c r="P111" i="15"/>
  <c r="P103" i="15"/>
  <c r="P95" i="15"/>
  <c r="P87" i="15"/>
  <c r="P77" i="15"/>
  <c r="P144" i="15"/>
  <c r="P136" i="15"/>
  <c r="P128" i="15"/>
  <c r="P120" i="15"/>
  <c r="P112" i="15"/>
  <c r="P104" i="15"/>
  <c r="P96" i="15"/>
  <c r="P88" i="15"/>
  <c r="P78" i="15"/>
  <c r="P70" i="15"/>
  <c r="P64" i="15"/>
  <c r="P60" i="15"/>
  <c r="P56" i="15"/>
  <c r="P52" i="15"/>
  <c r="P48" i="15"/>
  <c r="P44" i="15"/>
  <c r="P40" i="15"/>
  <c r="P36" i="15"/>
  <c r="P32" i="15"/>
  <c r="P54" i="17"/>
  <c r="P50" i="17"/>
  <c r="P46" i="17"/>
  <c r="P42" i="17"/>
  <c r="P38" i="17"/>
  <c r="P34" i="17"/>
  <c r="P30" i="17"/>
  <c r="P26" i="17"/>
  <c r="P22" i="17"/>
  <c r="P56" i="17"/>
  <c r="P52" i="17"/>
  <c r="P48" i="17"/>
  <c r="P44" i="17"/>
  <c r="P40" i="17"/>
  <c r="P36" i="17"/>
  <c r="P32" i="17"/>
  <c r="P28" i="17"/>
  <c r="P24" i="17"/>
  <c r="P20" i="17"/>
  <c r="P118" i="19"/>
  <c r="P110" i="19"/>
  <c r="P102" i="19"/>
  <c r="P94" i="19"/>
  <c r="P86" i="19"/>
  <c r="P78" i="19"/>
  <c r="P70" i="19"/>
  <c r="P62" i="19"/>
  <c r="P121" i="19"/>
  <c r="P113" i="19"/>
  <c r="P105" i="19"/>
  <c r="P97" i="19"/>
  <c r="P89" i="19"/>
  <c r="P81" i="19"/>
  <c r="P73" i="19"/>
  <c r="P65" i="19"/>
  <c r="P57" i="19"/>
  <c r="P53" i="19"/>
  <c r="P49" i="19"/>
  <c r="P45" i="19"/>
  <c r="P41" i="19"/>
  <c r="P37" i="19"/>
  <c r="P33" i="19"/>
  <c r="P29" i="19"/>
  <c r="P25" i="19"/>
  <c r="P21" i="19"/>
  <c r="P124" i="19"/>
  <c r="P116" i="19"/>
  <c r="P108" i="19"/>
  <c r="P100" i="19"/>
  <c r="P92" i="19"/>
  <c r="P84" i="19"/>
  <c r="P76" i="19"/>
  <c r="P68" i="19"/>
  <c r="P60" i="19"/>
  <c r="P119" i="19"/>
  <c r="P111" i="19"/>
  <c r="P103" i="19"/>
  <c r="P95" i="19"/>
  <c r="P87" i="19"/>
  <c r="P79" i="19"/>
  <c r="P71" i="19"/>
  <c r="P63" i="19"/>
  <c r="P56" i="19"/>
  <c r="P52" i="19"/>
  <c r="P48" i="19"/>
  <c r="P44" i="19"/>
  <c r="P40" i="19"/>
  <c r="P36" i="19"/>
  <c r="P32" i="19"/>
  <c r="P28" i="19"/>
  <c r="P24" i="19"/>
  <c r="P20" i="19"/>
  <c r="P122" i="19"/>
  <c r="P114" i="19"/>
  <c r="P106" i="19"/>
  <c r="P98" i="19"/>
  <c r="P90" i="19"/>
  <c r="P82" i="19"/>
  <c r="P74" i="19"/>
  <c r="P66" i="19"/>
  <c r="P125" i="19"/>
  <c r="P117" i="19"/>
  <c r="P109" i="19"/>
  <c r="P101" i="19"/>
  <c r="P93" i="19"/>
  <c r="P85" i="19"/>
  <c r="P77" i="19"/>
  <c r="P69" i="19"/>
  <c r="P61" i="19"/>
  <c r="P55" i="19"/>
  <c r="P51" i="19"/>
  <c r="P47" i="19"/>
  <c r="P43" i="19"/>
  <c r="P39" i="19"/>
  <c r="P35" i="19"/>
  <c r="P31" i="19"/>
  <c r="P27" i="19"/>
  <c r="P23" i="19"/>
  <c r="P59" i="19"/>
  <c r="P120" i="19"/>
  <c r="P112" i="19"/>
  <c r="P104" i="19"/>
  <c r="P96" i="19"/>
  <c r="P88" i="19"/>
  <c r="P80" i="19"/>
  <c r="P72" i="19"/>
  <c r="P64" i="19"/>
  <c r="P123" i="19"/>
  <c r="P115" i="19"/>
  <c r="P107" i="19"/>
  <c r="P99" i="19"/>
  <c r="P91" i="19"/>
  <c r="P83" i="19"/>
  <c r="P75" i="19"/>
  <c r="P67" i="19"/>
  <c r="P54" i="19"/>
  <c r="P50" i="19"/>
  <c r="P46" i="19"/>
  <c r="P42" i="19"/>
  <c r="P38" i="19"/>
  <c r="P34" i="19"/>
  <c r="P30" i="19"/>
  <c r="P26" i="19"/>
  <c r="P22" i="19"/>
  <c r="P20" i="8"/>
  <c r="P217" i="8"/>
  <c r="P213" i="8"/>
  <c r="P209" i="8"/>
  <c r="P205" i="8"/>
  <c r="P201" i="8"/>
  <c r="P197" i="8"/>
  <c r="P193" i="8"/>
  <c r="P189" i="8"/>
  <c r="P185" i="8"/>
  <c r="P181" i="8"/>
  <c r="P218" i="8"/>
  <c r="P214" i="8"/>
  <c r="P210" i="8"/>
  <c r="P206" i="8"/>
  <c r="P202" i="8"/>
  <c r="P198" i="8"/>
  <c r="P194" i="8"/>
  <c r="P190" i="8"/>
  <c r="P186" i="8"/>
  <c r="P182" i="8"/>
  <c r="P219" i="8"/>
  <c r="P215" i="8"/>
  <c r="P211" i="8"/>
  <c r="P207" i="8"/>
  <c r="P203" i="8"/>
  <c r="P199" i="8"/>
  <c r="P195" i="8"/>
  <c r="P191" i="8"/>
  <c r="P187" i="8"/>
  <c r="P183" i="8"/>
  <c r="P179" i="8"/>
  <c r="P216" i="8"/>
  <c r="P212" i="8"/>
  <c r="P208" i="8"/>
  <c r="P204" i="8"/>
  <c r="P200" i="8"/>
  <c r="P196" i="8"/>
  <c r="P192" i="8"/>
  <c r="P188" i="8"/>
  <c r="P184" i="8"/>
  <c r="P180" i="8"/>
  <c r="P145" i="8"/>
  <c r="P73" i="8"/>
  <c r="P156" i="8"/>
  <c r="P148" i="8"/>
  <c r="P91" i="8"/>
  <c r="P75" i="8"/>
  <c r="P59" i="8"/>
  <c r="P43" i="8"/>
  <c r="P27" i="8"/>
  <c r="P88" i="8"/>
  <c r="P72" i="8"/>
  <c r="P56" i="8"/>
  <c r="P40" i="8"/>
  <c r="P69" i="8"/>
  <c r="P49" i="8"/>
  <c r="P33" i="8"/>
  <c r="P94" i="8"/>
  <c r="P78" i="8"/>
  <c r="P62" i="8"/>
  <c r="P46" i="8"/>
  <c r="P26" i="8"/>
  <c r="P112" i="8"/>
  <c r="P116" i="8"/>
  <c r="P120" i="8"/>
  <c r="P124" i="8"/>
  <c r="P128" i="8"/>
  <c r="P132" i="8"/>
  <c r="P136" i="8"/>
  <c r="P140" i="8"/>
  <c r="P144" i="8"/>
  <c r="P157" i="8"/>
  <c r="P97" i="8"/>
  <c r="P61" i="8"/>
  <c r="P154" i="8"/>
  <c r="P146" i="8"/>
  <c r="P87" i="8"/>
  <c r="P71" i="8"/>
  <c r="P55" i="8"/>
  <c r="P39" i="8"/>
  <c r="P100" i="8"/>
  <c r="P84" i="8"/>
  <c r="P68" i="8"/>
  <c r="P52" i="8"/>
  <c r="P36" i="8"/>
  <c r="P155" i="8"/>
  <c r="P93" i="8"/>
  <c r="P65" i="8"/>
  <c r="P45" i="8"/>
  <c r="P29" i="8"/>
  <c r="P90" i="8"/>
  <c r="P74" i="8"/>
  <c r="P58" i="8"/>
  <c r="P38" i="8"/>
  <c r="P42" i="8"/>
  <c r="P113" i="8"/>
  <c r="P117" i="8"/>
  <c r="P121" i="8"/>
  <c r="P125" i="8"/>
  <c r="P129" i="8"/>
  <c r="P133" i="8"/>
  <c r="P137" i="8"/>
  <c r="P141" i="8"/>
  <c r="P24" i="8"/>
  <c r="P128" i="20"/>
  <c r="P112" i="20"/>
  <c r="P96" i="20"/>
  <c r="P80" i="20"/>
  <c r="P127" i="20"/>
  <c r="P111" i="20"/>
  <c r="P95" i="20"/>
  <c r="P79" i="20"/>
  <c r="P64" i="20"/>
  <c r="P48" i="20"/>
  <c r="P32" i="20"/>
  <c r="P61" i="20"/>
  <c r="P45" i="20"/>
  <c r="P29" i="20"/>
  <c r="P126" i="20"/>
  <c r="P110" i="20"/>
  <c r="P94" i="20"/>
  <c r="P78" i="20"/>
  <c r="P125" i="20"/>
  <c r="P109" i="20"/>
  <c r="P93" i="20"/>
  <c r="P77" i="20"/>
  <c r="P62" i="20"/>
  <c r="P46" i="20"/>
  <c r="P30" i="20"/>
  <c r="P59" i="20"/>
  <c r="P43" i="20"/>
  <c r="P27" i="20"/>
  <c r="P124" i="20"/>
  <c r="P108" i="20"/>
  <c r="P92" i="20"/>
  <c r="P76" i="20"/>
  <c r="P139" i="20"/>
  <c r="P123" i="20"/>
  <c r="P107" i="20"/>
  <c r="P91" i="20"/>
  <c r="P75" i="20"/>
  <c r="P60" i="20"/>
  <c r="P44" i="20"/>
  <c r="P28" i="20"/>
  <c r="P57" i="20"/>
  <c r="P41" i="20"/>
  <c r="P25" i="20"/>
  <c r="P138" i="20"/>
  <c r="P122" i="20"/>
  <c r="P106" i="20"/>
  <c r="P90" i="20"/>
  <c r="P74" i="20"/>
  <c r="P137" i="20"/>
  <c r="P121" i="20"/>
  <c r="P105" i="20"/>
  <c r="P89" i="20"/>
  <c r="P73" i="20"/>
  <c r="P58" i="20"/>
  <c r="P42" i="20"/>
  <c r="P26" i="20"/>
  <c r="P55" i="20"/>
  <c r="P39" i="20"/>
  <c r="P23" i="20"/>
  <c r="P23" i="17"/>
  <c r="P48" i="16"/>
  <c r="P32" i="16"/>
  <c r="P53" i="16"/>
  <c r="P37" i="16"/>
  <c r="P21" i="16"/>
  <c r="P50" i="16"/>
  <c r="P34" i="16"/>
  <c r="P55" i="16"/>
  <c r="P39" i="16"/>
  <c r="P23" i="16"/>
  <c r="P62" i="16"/>
  <c r="P66" i="16"/>
  <c r="P70" i="16"/>
  <c r="P74" i="16"/>
  <c r="P78" i="16"/>
  <c r="P82" i="16"/>
  <c r="P86" i="16"/>
  <c r="P90" i="16"/>
  <c r="P94" i="16"/>
  <c r="P98" i="16"/>
  <c r="P102" i="16"/>
  <c r="P106" i="16"/>
  <c r="P110" i="16"/>
  <c r="P114" i="16"/>
  <c r="P118" i="16"/>
  <c r="P122" i="16"/>
  <c r="P126" i="16"/>
  <c r="P130" i="16"/>
  <c r="P132" i="16"/>
  <c r="P52" i="16"/>
  <c r="P36" i="16"/>
  <c r="P20" i="16"/>
  <c r="P41" i="16"/>
  <c r="P25" i="16"/>
  <c r="P134" i="16"/>
  <c r="P54" i="16"/>
  <c r="P38" i="16"/>
  <c r="P22" i="16"/>
  <c r="P43" i="16"/>
  <c r="P27" i="16"/>
  <c r="P61" i="16"/>
  <c r="P65" i="16"/>
  <c r="P69" i="16"/>
  <c r="P73" i="16"/>
  <c r="P77" i="16"/>
  <c r="P81" i="16"/>
  <c r="P85" i="16"/>
  <c r="P89" i="16"/>
  <c r="P93" i="16"/>
  <c r="P97" i="16"/>
  <c r="P101" i="16"/>
  <c r="P105" i="16"/>
  <c r="P109" i="16"/>
  <c r="P113" i="16"/>
  <c r="P117" i="16"/>
  <c r="P121" i="16"/>
  <c r="P125" i="16"/>
  <c r="P129" i="16"/>
  <c r="P171" i="15"/>
  <c r="P169" i="15"/>
  <c r="P150" i="15"/>
  <c r="P154" i="15"/>
  <c r="P158" i="15"/>
  <c r="P162" i="15"/>
  <c r="P172" i="15"/>
  <c r="P167" i="15"/>
  <c r="P174" i="15"/>
  <c r="P165" i="15"/>
  <c r="P151" i="15"/>
  <c r="P155" i="15"/>
  <c r="P159" i="15"/>
  <c r="P163" i="15"/>
  <c r="P28" i="15"/>
  <c r="P84" i="14"/>
  <c r="P76" i="14"/>
  <c r="P68" i="14"/>
  <c r="P60" i="14"/>
  <c r="P20" i="14"/>
  <c r="P24" i="14"/>
  <c r="P28" i="14"/>
  <c r="P32" i="14"/>
  <c r="P36" i="14"/>
  <c r="P40" i="14"/>
  <c r="P44" i="14"/>
  <c r="P48" i="14"/>
  <c r="P52" i="14"/>
  <c r="P56" i="14"/>
  <c r="P21" i="14"/>
  <c r="P25" i="14"/>
  <c r="P29" i="14"/>
  <c r="P33" i="14"/>
  <c r="P37" i="14"/>
  <c r="P41" i="14"/>
  <c r="P45" i="14"/>
  <c r="P49" i="14"/>
  <c r="P53" i="14"/>
  <c r="P57" i="14"/>
  <c r="P64" i="13"/>
  <c r="P60" i="13"/>
  <c r="P56" i="13"/>
  <c r="P52" i="13"/>
  <c r="P48" i="13"/>
  <c r="P44" i="13"/>
  <c r="P40" i="13"/>
  <c r="P36" i="13"/>
  <c r="P32" i="13"/>
  <c r="P28" i="13"/>
  <c r="P24" i="13"/>
  <c r="P20" i="13"/>
  <c r="P63" i="13"/>
  <c r="P59" i="13"/>
  <c r="P55" i="13"/>
  <c r="P51" i="13"/>
  <c r="P47" i="13"/>
  <c r="P43" i="13"/>
  <c r="P39" i="13"/>
  <c r="P35" i="13"/>
  <c r="P31" i="13"/>
  <c r="P27" i="13"/>
  <c r="P23" i="13"/>
  <c r="P146" i="13"/>
  <c r="P62" i="13"/>
  <c r="P58" i="13"/>
  <c r="P54" i="13"/>
  <c r="P50" i="13"/>
  <c r="P46" i="13"/>
  <c r="P42" i="13"/>
  <c r="P38" i="13"/>
  <c r="P34" i="13"/>
  <c r="P30" i="13"/>
  <c r="P26" i="13"/>
  <c r="P22" i="13"/>
  <c r="P61" i="13"/>
  <c r="P57" i="13"/>
  <c r="P53" i="13"/>
  <c r="P49" i="13"/>
  <c r="P45" i="13"/>
  <c r="S14" i="20"/>
  <c r="R14" i="20"/>
  <c r="S13" i="20" s="1"/>
  <c r="R14" i="19"/>
  <c r="S14" i="19"/>
  <c r="P58" i="19"/>
  <c r="S14" i="18"/>
  <c r="P78" i="18"/>
  <c r="P70" i="18"/>
  <c r="P62" i="18"/>
  <c r="P54" i="18"/>
  <c r="P46" i="18"/>
  <c r="P38" i="18"/>
  <c r="P83" i="18"/>
  <c r="P75" i="18"/>
  <c r="P67" i="18"/>
  <c r="P59" i="18"/>
  <c r="P51" i="18"/>
  <c r="P43" i="18"/>
  <c r="P21" i="18"/>
  <c r="P25" i="18"/>
  <c r="P29" i="18"/>
  <c r="P33" i="18"/>
  <c r="P37" i="18"/>
  <c r="P80" i="18"/>
  <c r="P72" i="18"/>
  <c r="P64" i="18"/>
  <c r="P56" i="18"/>
  <c r="P48" i="18"/>
  <c r="P40" i="18"/>
  <c r="P85" i="18"/>
  <c r="P77" i="18"/>
  <c r="P69" i="18"/>
  <c r="P61" i="18"/>
  <c r="P53" i="18"/>
  <c r="P45" i="18"/>
  <c r="P20" i="18"/>
  <c r="P24" i="18"/>
  <c r="P28" i="18"/>
  <c r="P32" i="18"/>
  <c r="P36" i="18"/>
  <c r="R14" i="18"/>
  <c r="S13" i="18" s="1"/>
  <c r="P110" i="17"/>
  <c r="P94" i="17"/>
  <c r="P78" i="17"/>
  <c r="P107" i="17"/>
  <c r="P91" i="17"/>
  <c r="P63" i="17"/>
  <c r="P108" i="17"/>
  <c r="P92" i="17"/>
  <c r="P64" i="17"/>
  <c r="P105" i="17"/>
  <c r="P89" i="17"/>
  <c r="P65" i="17"/>
  <c r="R14" i="17"/>
  <c r="P70" i="17"/>
  <c r="P75" i="17"/>
  <c r="P116" i="17"/>
  <c r="P120" i="17"/>
  <c r="P124" i="17"/>
  <c r="P128" i="17"/>
  <c r="P106" i="17"/>
  <c r="P90" i="17"/>
  <c r="P66" i="17"/>
  <c r="P103" i="17"/>
  <c r="P87" i="17"/>
  <c r="P59" i="17"/>
  <c r="P104" i="17"/>
  <c r="P88" i="17"/>
  <c r="P60" i="17"/>
  <c r="P101" i="17"/>
  <c r="P85" i="17"/>
  <c r="P61" i="17"/>
  <c r="P67" i="17"/>
  <c r="P71" i="17"/>
  <c r="P76" i="17"/>
  <c r="P117" i="17"/>
  <c r="P121" i="17"/>
  <c r="P125" i="17"/>
  <c r="P129" i="17"/>
  <c r="P58" i="17"/>
  <c r="S14" i="17"/>
  <c r="P40" i="16"/>
  <c r="P24" i="16"/>
  <c r="P45" i="16"/>
  <c r="P29" i="16"/>
  <c r="P131" i="16"/>
  <c r="P42" i="16"/>
  <c r="P26" i="16"/>
  <c r="P47" i="16"/>
  <c r="P31" i="16"/>
  <c r="P60" i="16"/>
  <c r="P64" i="16"/>
  <c r="P68" i="16"/>
  <c r="P72" i="16"/>
  <c r="P76" i="16"/>
  <c r="P80" i="16"/>
  <c r="P84" i="16"/>
  <c r="P88" i="16"/>
  <c r="P92" i="16"/>
  <c r="P96" i="16"/>
  <c r="P100" i="16"/>
  <c r="P104" i="16"/>
  <c r="P108" i="16"/>
  <c r="P112" i="16"/>
  <c r="P116" i="16"/>
  <c r="P120" i="16"/>
  <c r="P124" i="16"/>
  <c r="P128" i="16"/>
  <c r="P133" i="16"/>
  <c r="P44" i="16"/>
  <c r="P28" i="16"/>
  <c r="S14" i="16"/>
  <c r="P49" i="16"/>
  <c r="P33" i="16"/>
  <c r="P135" i="16"/>
  <c r="P46" i="16"/>
  <c r="P30" i="16"/>
  <c r="P51" i="16"/>
  <c r="P35" i="16"/>
  <c r="P59" i="16"/>
  <c r="P63" i="16"/>
  <c r="P67" i="16"/>
  <c r="P71" i="16"/>
  <c r="P75" i="16"/>
  <c r="P79" i="16"/>
  <c r="P83" i="16"/>
  <c r="P87" i="16"/>
  <c r="P91" i="16"/>
  <c r="P95" i="16"/>
  <c r="P99" i="16"/>
  <c r="P103" i="16"/>
  <c r="P107" i="16"/>
  <c r="P111" i="16"/>
  <c r="P115" i="16"/>
  <c r="P119" i="16"/>
  <c r="P123" i="16"/>
  <c r="P127" i="16"/>
  <c r="P57" i="16"/>
  <c r="R14" i="16"/>
  <c r="S13" i="16" s="1"/>
  <c r="P56" i="16"/>
  <c r="P58" i="16"/>
  <c r="P66" i="15"/>
  <c r="P69" i="15"/>
  <c r="P67" i="15"/>
  <c r="P168" i="15"/>
  <c r="P170" i="15"/>
  <c r="P148" i="15"/>
  <c r="P152" i="15"/>
  <c r="P156" i="15"/>
  <c r="P160" i="15"/>
  <c r="P164" i="15"/>
  <c r="P175" i="15"/>
  <c r="P68" i="15"/>
  <c r="P166" i="15"/>
  <c r="P173" i="15"/>
  <c r="R14" i="15"/>
  <c r="P149" i="15"/>
  <c r="P153" i="15"/>
  <c r="P157" i="15"/>
  <c r="P161" i="15"/>
  <c r="P65" i="15"/>
  <c r="P24" i="15"/>
  <c r="S14" i="15"/>
  <c r="P20" i="15"/>
  <c r="S14" i="14"/>
  <c r="P22" i="14"/>
  <c r="P26" i="14"/>
  <c r="P30" i="14"/>
  <c r="P34" i="14"/>
  <c r="P38" i="14"/>
  <c r="P42" i="14"/>
  <c r="P46" i="14"/>
  <c r="P50" i="14"/>
  <c r="P54" i="14"/>
  <c r="P58" i="14"/>
  <c r="P23" i="14"/>
  <c r="P27" i="14"/>
  <c r="P31" i="14"/>
  <c r="P35" i="14"/>
  <c r="P39" i="14"/>
  <c r="P43" i="14"/>
  <c r="P47" i="14"/>
  <c r="P51" i="14"/>
  <c r="P55" i="14"/>
  <c r="S13" i="14"/>
  <c r="R14" i="13"/>
  <c r="P66" i="13"/>
  <c r="P132" i="13"/>
  <c r="P116" i="13"/>
  <c r="P100" i="13"/>
  <c r="P84" i="13"/>
  <c r="P68" i="13"/>
  <c r="P133" i="13"/>
  <c r="P117" i="13"/>
  <c r="P101" i="13"/>
  <c r="P85" i="13"/>
  <c r="P69" i="13"/>
  <c r="P138" i="13"/>
  <c r="P122" i="13"/>
  <c r="P106" i="13"/>
  <c r="P90" i="13"/>
  <c r="P74" i="13"/>
  <c r="P139" i="13"/>
  <c r="P123" i="13"/>
  <c r="P107" i="13"/>
  <c r="P91" i="13"/>
  <c r="P75" i="13"/>
  <c r="P148" i="13"/>
  <c r="P151" i="13"/>
  <c r="P155" i="13"/>
  <c r="P159" i="13"/>
  <c r="P163" i="13"/>
  <c r="P167" i="13"/>
  <c r="P171" i="13"/>
  <c r="P144" i="13"/>
  <c r="P128" i="13"/>
  <c r="P112" i="13"/>
  <c r="P96" i="13"/>
  <c r="P80" i="13"/>
  <c r="P145" i="13"/>
  <c r="P129" i="13"/>
  <c r="P113" i="13"/>
  <c r="P97" i="13"/>
  <c r="P81" i="13"/>
  <c r="P65" i="13"/>
  <c r="P134" i="13"/>
  <c r="P118" i="13"/>
  <c r="P102" i="13"/>
  <c r="P86" i="13"/>
  <c r="P70" i="13"/>
  <c r="P135" i="13"/>
  <c r="P119" i="13"/>
  <c r="P103" i="13"/>
  <c r="P87" i="13"/>
  <c r="P71" i="13"/>
  <c r="P152" i="13"/>
  <c r="P156" i="13"/>
  <c r="P160" i="13"/>
  <c r="P164" i="13"/>
  <c r="P168" i="13"/>
  <c r="P172" i="13"/>
  <c r="S14" i="13"/>
  <c r="P41" i="13"/>
  <c r="P37" i="13"/>
  <c r="P33" i="13"/>
  <c r="P29" i="13"/>
  <c r="P25" i="13"/>
  <c r="P21" i="13"/>
  <c r="P147" i="13"/>
  <c r="R14" i="12"/>
  <c r="S14" i="12"/>
  <c r="P23" i="11"/>
  <c r="R14" i="11"/>
  <c r="S14" i="11"/>
  <c r="R14" i="10"/>
  <c r="S13" i="10" s="1"/>
  <c r="S14" i="10"/>
  <c r="P131" i="10"/>
  <c r="P123" i="10"/>
  <c r="P115" i="10"/>
  <c r="P107" i="10"/>
  <c r="P99" i="10"/>
  <c r="P91" i="10"/>
  <c r="P83" i="10"/>
  <c r="P75" i="10"/>
  <c r="P67" i="10"/>
  <c r="P59" i="10"/>
  <c r="P55" i="10"/>
  <c r="P51" i="10"/>
  <c r="P47" i="10"/>
  <c r="P43" i="10"/>
  <c r="P39" i="10"/>
  <c r="P35" i="10"/>
  <c r="P31" i="10"/>
  <c r="P27" i="10"/>
  <c r="P23" i="10"/>
  <c r="P222" i="9"/>
  <c r="P214" i="9"/>
  <c r="P206" i="9"/>
  <c r="P198" i="9"/>
  <c r="P190" i="9"/>
  <c r="P182" i="9"/>
  <c r="P174" i="9"/>
  <c r="P166" i="9"/>
  <c r="P158" i="9"/>
  <c r="P150" i="9"/>
  <c r="P142" i="9"/>
  <c r="P134" i="9"/>
  <c r="P126" i="9"/>
  <c r="P118" i="9"/>
  <c r="P110" i="9"/>
  <c r="P102" i="9"/>
  <c r="P94" i="9"/>
  <c r="P86" i="9"/>
  <c r="P78" i="9"/>
  <c r="P70" i="9"/>
  <c r="P62" i="9"/>
  <c r="P217" i="9"/>
  <c r="P209" i="9"/>
  <c r="P201" i="9"/>
  <c r="P193" i="9"/>
  <c r="P185" i="9"/>
  <c r="P177" i="9"/>
  <c r="P169" i="9"/>
  <c r="P161" i="9"/>
  <c r="P153" i="9"/>
  <c r="P145" i="9"/>
  <c r="P137" i="9"/>
  <c r="P129" i="9"/>
  <c r="P121" i="9"/>
  <c r="P113" i="9"/>
  <c r="P105" i="9"/>
  <c r="P97" i="9"/>
  <c r="P89" i="9"/>
  <c r="P81" i="9"/>
  <c r="P73" i="9"/>
  <c r="P65" i="9"/>
  <c r="P58" i="9"/>
  <c r="P54" i="9"/>
  <c r="P50" i="9"/>
  <c r="P46" i="9"/>
  <c r="P42" i="9"/>
  <c r="P38" i="9"/>
  <c r="P34" i="9"/>
  <c r="P30" i="9"/>
  <c r="P26" i="9"/>
  <c r="P20" i="9"/>
  <c r="P220" i="9"/>
  <c r="P212" i="9"/>
  <c r="P204" i="9"/>
  <c r="P196" i="9"/>
  <c r="P188" i="9"/>
  <c r="P180" i="9"/>
  <c r="P172" i="9"/>
  <c r="P164" i="9"/>
  <c r="P156" i="9"/>
  <c r="P148" i="9"/>
  <c r="P140" i="9"/>
  <c r="P132" i="9"/>
  <c r="P124" i="9"/>
  <c r="P116" i="9"/>
  <c r="P108" i="9"/>
  <c r="P100" i="9"/>
  <c r="P92" i="9"/>
  <c r="P84" i="9"/>
  <c r="P76" i="9"/>
  <c r="P68" i="9"/>
  <c r="P60" i="9"/>
  <c r="P223" i="9"/>
  <c r="P215" i="9"/>
  <c r="P207" i="9"/>
  <c r="P199" i="9"/>
  <c r="P191" i="9"/>
  <c r="P183" i="9"/>
  <c r="P175" i="9"/>
  <c r="P167" i="9"/>
  <c r="P159" i="9"/>
  <c r="P151" i="9"/>
  <c r="P143" i="9"/>
  <c r="P135" i="9"/>
  <c r="P127" i="9"/>
  <c r="P119" i="9"/>
  <c r="P111" i="9"/>
  <c r="P103" i="9"/>
  <c r="P95" i="9"/>
  <c r="P87" i="9"/>
  <c r="P79" i="9"/>
  <c r="P71" i="9"/>
  <c r="P63" i="9"/>
  <c r="P57" i="9"/>
  <c r="P53" i="9"/>
  <c r="P49" i="9"/>
  <c r="P45" i="9"/>
  <c r="P41" i="9"/>
  <c r="P37" i="9"/>
  <c r="P33" i="9"/>
  <c r="P29" i="9"/>
  <c r="P25" i="9"/>
  <c r="P22" i="9"/>
  <c r="P218" i="9"/>
  <c r="P210" i="9"/>
  <c r="P202" i="9"/>
  <c r="P194" i="9"/>
  <c r="P186" i="9"/>
  <c r="P178" i="9"/>
  <c r="P170" i="9"/>
  <c r="P162" i="9"/>
  <c r="P154" i="9"/>
  <c r="P146" i="9"/>
  <c r="P138" i="9"/>
  <c r="P130" i="9"/>
  <c r="P122" i="9"/>
  <c r="P114" i="9"/>
  <c r="P106" i="9"/>
  <c r="P98" i="9"/>
  <c r="P90" i="9"/>
  <c r="P82" i="9"/>
  <c r="P74" i="9"/>
  <c r="P66" i="9"/>
  <c r="P221" i="9"/>
  <c r="P213" i="9"/>
  <c r="P205" i="9"/>
  <c r="P197" i="9"/>
  <c r="P189" i="9"/>
  <c r="P181" i="9"/>
  <c r="P173" i="9"/>
  <c r="P165" i="9"/>
  <c r="P157" i="9"/>
  <c r="P149" i="9"/>
  <c r="P141" i="9"/>
  <c r="P133" i="9"/>
  <c r="P125" i="9"/>
  <c r="P117" i="9"/>
  <c r="P109" i="9"/>
  <c r="P101" i="9"/>
  <c r="P93" i="9"/>
  <c r="P85" i="9"/>
  <c r="P77" i="9"/>
  <c r="P69" i="9"/>
  <c r="P61" i="9"/>
  <c r="P56" i="9"/>
  <c r="P52" i="9"/>
  <c r="P48" i="9"/>
  <c r="P44" i="9"/>
  <c r="P40" i="9"/>
  <c r="P36" i="9"/>
  <c r="P32" i="9"/>
  <c r="P28" i="9"/>
  <c r="P24" i="9"/>
  <c r="P21" i="9"/>
  <c r="P224" i="9"/>
  <c r="P216" i="9"/>
  <c r="P208" i="9"/>
  <c r="P200" i="9"/>
  <c r="P192" i="9"/>
  <c r="P184" i="9"/>
  <c r="P176" i="9"/>
  <c r="P168" i="9"/>
  <c r="P160" i="9"/>
  <c r="P152" i="9"/>
  <c r="P144" i="9"/>
  <c r="P136" i="9"/>
  <c r="P128" i="9"/>
  <c r="P120" i="9"/>
  <c r="P112" i="9"/>
  <c r="P104" i="9"/>
  <c r="P96" i="9"/>
  <c r="P88" i="9"/>
  <c r="P80" i="9"/>
  <c r="P72" i="9"/>
  <c r="P64" i="9"/>
  <c r="P219" i="9"/>
  <c r="P211" i="9"/>
  <c r="P203" i="9"/>
  <c r="P195" i="9"/>
  <c r="P187" i="9"/>
  <c r="P179" i="9"/>
  <c r="P171" i="9"/>
  <c r="P163" i="9"/>
  <c r="P155" i="9"/>
  <c r="P147" i="9"/>
  <c r="P139" i="9"/>
  <c r="P131" i="9"/>
  <c r="P123" i="9"/>
  <c r="P115" i="9"/>
  <c r="P107" i="9"/>
  <c r="P99" i="9"/>
  <c r="P91" i="9"/>
  <c r="P83" i="9"/>
  <c r="P75" i="9"/>
  <c r="P67" i="9"/>
  <c r="P59" i="9"/>
  <c r="P55" i="9"/>
  <c r="P51" i="9"/>
  <c r="P47" i="9"/>
  <c r="P43" i="9"/>
  <c r="P39" i="9"/>
  <c r="P35" i="9"/>
  <c r="P31" i="9"/>
  <c r="P27" i="9"/>
  <c r="P23" i="9"/>
  <c r="R14" i="9"/>
  <c r="S14" i="9"/>
  <c r="R14" i="8"/>
  <c r="P153" i="8"/>
  <c r="P89" i="8"/>
  <c r="P152" i="8"/>
  <c r="P99" i="8"/>
  <c r="P83" i="8"/>
  <c r="P67" i="8"/>
  <c r="P51" i="8"/>
  <c r="P35" i="8"/>
  <c r="P96" i="8"/>
  <c r="P80" i="8"/>
  <c r="P64" i="8"/>
  <c r="P48" i="8"/>
  <c r="P32" i="8"/>
  <c r="P151" i="8"/>
  <c r="P85" i="8"/>
  <c r="P57" i="8"/>
  <c r="P41" i="8"/>
  <c r="P25" i="8"/>
  <c r="P86" i="8"/>
  <c r="P70" i="8"/>
  <c r="P54" i="8"/>
  <c r="P34" i="8"/>
  <c r="P114" i="8"/>
  <c r="P118" i="8"/>
  <c r="P122" i="8"/>
  <c r="P126" i="8"/>
  <c r="P130" i="8"/>
  <c r="P134" i="8"/>
  <c r="P138" i="8"/>
  <c r="P142" i="8"/>
  <c r="P149" i="8"/>
  <c r="P81" i="8"/>
  <c r="P150" i="8"/>
  <c r="P95" i="8"/>
  <c r="P79" i="8"/>
  <c r="P63" i="8"/>
  <c r="P47" i="8"/>
  <c r="P31" i="8"/>
  <c r="P92" i="8"/>
  <c r="P76" i="8"/>
  <c r="P60" i="8"/>
  <c r="P44" i="8"/>
  <c r="P28" i="8"/>
  <c r="P147" i="8"/>
  <c r="P77" i="8"/>
  <c r="P53" i="8"/>
  <c r="P37" i="8"/>
  <c r="P98" i="8"/>
  <c r="P82" i="8"/>
  <c r="P66" i="8"/>
  <c r="P50" i="8"/>
  <c r="P30" i="8"/>
  <c r="P111" i="8"/>
  <c r="P115" i="8"/>
  <c r="P119" i="8"/>
  <c r="P123" i="8"/>
  <c r="P127" i="8"/>
  <c r="P131" i="8"/>
  <c r="P135" i="8"/>
  <c r="P139" i="8"/>
  <c r="P143" i="8"/>
  <c r="P176" i="8"/>
  <c r="P160" i="8"/>
  <c r="P222" i="8"/>
  <c r="P173" i="8"/>
  <c r="P165" i="8"/>
  <c r="S14" i="8"/>
  <c r="P174" i="8"/>
  <c r="P158" i="8"/>
  <c r="P109" i="8"/>
  <c r="P106" i="8"/>
  <c r="P172" i="8"/>
  <c r="P220" i="8"/>
  <c r="P171" i="8"/>
  <c r="P163" i="8"/>
  <c r="P23" i="8"/>
  <c r="P227" i="8"/>
  <c r="P170" i="8"/>
  <c r="P103" i="8"/>
  <c r="P108" i="8"/>
  <c r="P225" i="8"/>
  <c r="P168" i="8"/>
  <c r="P226" i="8"/>
  <c r="P177" i="8"/>
  <c r="P169" i="8"/>
  <c r="P161" i="8"/>
  <c r="P22" i="8"/>
  <c r="P223" i="8"/>
  <c r="P166" i="8"/>
  <c r="P105" i="8"/>
  <c r="P102" i="8"/>
  <c r="P110" i="8"/>
  <c r="P221" i="8"/>
  <c r="P164" i="8"/>
  <c r="P224" i="8"/>
  <c r="P175" i="8"/>
  <c r="P167" i="8"/>
  <c r="P159" i="8"/>
  <c r="P21" i="8"/>
  <c r="P178" i="8"/>
  <c r="P162" i="8"/>
  <c r="P107" i="8"/>
  <c r="P104" i="8"/>
  <c r="P25" i="7"/>
  <c r="P21" i="7"/>
  <c r="P24" i="7"/>
  <c r="P27" i="7"/>
  <c r="P23" i="7"/>
  <c r="P26" i="7"/>
  <c r="P22" i="7"/>
  <c r="P21" i="6"/>
  <c r="P124" i="7"/>
  <c r="P108" i="7"/>
  <c r="P92" i="7"/>
  <c r="P76" i="7"/>
  <c r="P60" i="7"/>
  <c r="P127" i="7"/>
  <c r="P111" i="7"/>
  <c r="P95" i="7"/>
  <c r="P79" i="7"/>
  <c r="P63" i="7"/>
  <c r="P48" i="7"/>
  <c r="P32" i="7"/>
  <c r="P47" i="7"/>
  <c r="P31" i="7"/>
  <c r="P126" i="7"/>
  <c r="P110" i="7"/>
  <c r="P94" i="7"/>
  <c r="P78" i="7"/>
  <c r="P62" i="7"/>
  <c r="P125" i="7"/>
  <c r="P109" i="7"/>
  <c r="P93" i="7"/>
  <c r="P77" i="7"/>
  <c r="P61" i="7"/>
  <c r="P46" i="7"/>
  <c r="P30" i="7"/>
  <c r="P45" i="7"/>
  <c r="P29" i="7"/>
  <c r="P136" i="7"/>
  <c r="P120" i="7"/>
  <c r="P104" i="7"/>
  <c r="P88" i="7"/>
  <c r="P72" i="7"/>
  <c r="P123" i="7"/>
  <c r="P107" i="7"/>
  <c r="P91" i="7"/>
  <c r="P75" i="7"/>
  <c r="P59" i="7"/>
  <c r="P44" i="7"/>
  <c r="P28" i="7"/>
  <c r="P43" i="7"/>
  <c r="P20" i="7"/>
  <c r="P138" i="7"/>
  <c r="P122" i="7"/>
  <c r="P106" i="7"/>
  <c r="P90" i="7"/>
  <c r="P74" i="7"/>
  <c r="P137" i="7"/>
  <c r="P121" i="7"/>
  <c r="P105" i="7"/>
  <c r="P89" i="7"/>
  <c r="P73" i="7"/>
  <c r="P58" i="7"/>
  <c r="P42" i="7"/>
  <c r="P57" i="7"/>
  <c r="P41" i="7"/>
  <c r="P132" i="7"/>
  <c r="P116" i="7"/>
  <c r="P100" i="7"/>
  <c r="P84" i="7"/>
  <c r="P68" i="7"/>
  <c r="P135" i="7"/>
  <c r="P119" i="7"/>
  <c r="P103" i="7"/>
  <c r="P87" i="7"/>
  <c r="P71" i="7"/>
  <c r="P56" i="7"/>
  <c r="P40" i="7"/>
  <c r="P55" i="7"/>
  <c r="P39" i="7"/>
  <c r="P134" i="7"/>
  <c r="P118" i="7"/>
  <c r="P102" i="7"/>
  <c r="P86" i="7"/>
  <c r="P70" i="7"/>
  <c r="P133" i="7"/>
  <c r="P117" i="7"/>
  <c r="P101" i="7"/>
  <c r="P85" i="7"/>
  <c r="P69" i="7"/>
  <c r="P54" i="7"/>
  <c r="P38" i="7"/>
  <c r="P53" i="7"/>
  <c r="P37" i="7"/>
  <c r="P128" i="7"/>
  <c r="P112" i="7"/>
  <c r="P96" i="7"/>
  <c r="P80" i="7"/>
  <c r="P64" i="7"/>
  <c r="P131" i="7"/>
  <c r="P115" i="7"/>
  <c r="P99" i="7"/>
  <c r="P83" i="7"/>
  <c r="P67" i="7"/>
  <c r="P52" i="7"/>
  <c r="P36" i="7"/>
  <c r="P51" i="7"/>
  <c r="P35" i="7"/>
  <c r="S14" i="7"/>
  <c r="P130" i="7"/>
  <c r="P114" i="7"/>
  <c r="P98" i="7"/>
  <c r="P82" i="7"/>
  <c r="P66" i="7"/>
  <c r="P129" i="7"/>
  <c r="P113" i="7"/>
  <c r="P97" i="7"/>
  <c r="P81" i="7"/>
  <c r="P65" i="7"/>
  <c r="P50" i="7"/>
  <c r="P34" i="7"/>
  <c r="P49" i="7"/>
  <c r="P33" i="7"/>
  <c r="P181" i="7"/>
  <c r="P173" i="7"/>
  <c r="P165" i="7"/>
  <c r="P157" i="7"/>
  <c r="P149" i="7"/>
  <c r="P141" i="7"/>
  <c r="P180" i="7"/>
  <c r="P172" i="7"/>
  <c r="P164" i="7"/>
  <c r="P156" i="7"/>
  <c r="P148" i="7"/>
  <c r="P140" i="7"/>
  <c r="P189" i="7"/>
  <c r="P193" i="7"/>
  <c r="P197" i="7"/>
  <c r="P201" i="7"/>
  <c r="P205" i="7"/>
  <c r="P209" i="7"/>
  <c r="P213" i="7"/>
  <c r="P217" i="7"/>
  <c r="P221" i="7"/>
  <c r="P179" i="7"/>
  <c r="P171" i="7"/>
  <c r="P163" i="7"/>
  <c r="P155" i="7"/>
  <c r="P147" i="7"/>
  <c r="R14" i="7"/>
  <c r="S13" i="7" s="1"/>
  <c r="P178" i="7"/>
  <c r="P170" i="7"/>
  <c r="P162" i="7"/>
  <c r="P154" i="7"/>
  <c r="P146" i="7"/>
  <c r="P187" i="7"/>
  <c r="P190" i="7"/>
  <c r="P194" i="7"/>
  <c r="P198" i="7"/>
  <c r="P202" i="7"/>
  <c r="P206" i="7"/>
  <c r="P210" i="7"/>
  <c r="P214" i="7"/>
  <c r="P218" i="7"/>
  <c r="P222" i="7"/>
  <c r="P185" i="7"/>
  <c r="P177" i="7"/>
  <c r="P169" i="7"/>
  <c r="P161" i="7"/>
  <c r="P153" i="7"/>
  <c r="P145" i="7"/>
  <c r="P184" i="7"/>
  <c r="P176" i="7"/>
  <c r="P168" i="7"/>
  <c r="P160" i="7"/>
  <c r="P152" i="7"/>
  <c r="P144" i="7"/>
  <c r="P186" i="7"/>
  <c r="P191" i="7"/>
  <c r="P195" i="7"/>
  <c r="P199" i="7"/>
  <c r="P203" i="7"/>
  <c r="P207" i="7"/>
  <c r="P211" i="7"/>
  <c r="P215" i="7"/>
  <c r="P219" i="7"/>
  <c r="P183" i="7"/>
  <c r="P175" i="7"/>
  <c r="P167" i="7"/>
  <c r="P159" i="7"/>
  <c r="P151" i="7"/>
  <c r="P143" i="7"/>
  <c r="P182" i="7"/>
  <c r="P174" i="7"/>
  <c r="P166" i="7"/>
  <c r="P158" i="7"/>
  <c r="P150" i="7"/>
  <c r="P142" i="7"/>
  <c r="P188" i="7"/>
  <c r="P192" i="7"/>
  <c r="P196" i="7"/>
  <c r="P200" i="7"/>
  <c r="P204" i="7"/>
  <c r="P208" i="7"/>
  <c r="P212" i="7"/>
  <c r="P216" i="7"/>
  <c r="P220" i="7"/>
  <c r="P193" i="6"/>
  <c r="P202" i="6"/>
  <c r="P194" i="6"/>
  <c r="P161" i="6"/>
  <c r="P165" i="6"/>
  <c r="P169" i="6"/>
  <c r="P173" i="6"/>
  <c r="P177" i="6"/>
  <c r="P181" i="6"/>
  <c r="P185" i="6"/>
  <c r="P211" i="6"/>
  <c r="P215" i="6"/>
  <c r="P219" i="6"/>
  <c r="P223" i="6"/>
  <c r="P227" i="6"/>
  <c r="P209" i="6"/>
  <c r="P197" i="6"/>
  <c r="P203" i="6"/>
  <c r="P195" i="6"/>
  <c r="P204" i="6"/>
  <c r="P196" i="6"/>
  <c r="P188" i="6"/>
  <c r="P160" i="6"/>
  <c r="P164" i="6"/>
  <c r="P168" i="6"/>
  <c r="P172" i="6"/>
  <c r="P176" i="6"/>
  <c r="P180" i="6"/>
  <c r="P184" i="6"/>
  <c r="P210" i="6"/>
  <c r="P214" i="6"/>
  <c r="P218" i="6"/>
  <c r="P222" i="6"/>
  <c r="P226" i="6"/>
  <c r="P201" i="6"/>
  <c r="P206" i="6"/>
  <c r="P198" i="6"/>
  <c r="P190" i="6"/>
  <c r="P159" i="6"/>
  <c r="P163" i="6"/>
  <c r="P167" i="6"/>
  <c r="P171" i="6"/>
  <c r="P175" i="6"/>
  <c r="P179" i="6"/>
  <c r="P183" i="6"/>
  <c r="P187" i="6"/>
  <c r="P213" i="6"/>
  <c r="P217" i="6"/>
  <c r="P221" i="6"/>
  <c r="P225" i="6"/>
  <c r="P229" i="6"/>
  <c r="P205" i="6"/>
  <c r="P189" i="6"/>
  <c r="P207" i="6"/>
  <c r="P199" i="6"/>
  <c r="P191" i="6"/>
  <c r="P208" i="6"/>
  <c r="P200" i="6"/>
  <c r="P192" i="6"/>
  <c r="P162" i="6"/>
  <c r="P166" i="6"/>
  <c r="P170" i="6"/>
  <c r="P174" i="6"/>
  <c r="P178" i="6"/>
  <c r="P182" i="6"/>
  <c r="P186" i="6"/>
  <c r="P212" i="6"/>
  <c r="P216" i="6"/>
  <c r="P220" i="6"/>
  <c r="P224" i="6"/>
  <c r="P228" i="6"/>
  <c r="P148" i="6"/>
  <c r="P132" i="6"/>
  <c r="P116" i="6"/>
  <c r="P157" i="6"/>
  <c r="P149" i="6"/>
  <c r="P141" i="6"/>
  <c r="P133" i="6"/>
  <c r="P125" i="6"/>
  <c r="P117" i="6"/>
  <c r="P109" i="6"/>
  <c r="P152" i="6"/>
  <c r="P136" i="6"/>
  <c r="P120" i="6"/>
  <c r="P108" i="6"/>
  <c r="P150" i="6"/>
  <c r="P142" i="6"/>
  <c r="P134" i="6"/>
  <c r="P126" i="6"/>
  <c r="P118" i="6"/>
  <c r="P110" i="6"/>
  <c r="P151" i="6"/>
  <c r="P143" i="6"/>
  <c r="P135" i="6"/>
  <c r="P127" i="6"/>
  <c r="P119" i="6"/>
  <c r="P111" i="6"/>
  <c r="P156" i="6"/>
  <c r="P140" i="6"/>
  <c r="P124" i="6"/>
  <c r="P92" i="6"/>
  <c r="P74" i="6"/>
  <c r="P50" i="6"/>
  <c r="P32" i="6"/>
  <c r="P79" i="6"/>
  <c r="P63" i="6"/>
  <c r="P47" i="6"/>
  <c r="P31" i="6"/>
  <c r="P153" i="6"/>
  <c r="P145" i="6"/>
  <c r="P137" i="6"/>
  <c r="P129" i="6"/>
  <c r="P121" i="6"/>
  <c r="P113" i="6"/>
  <c r="P94" i="6"/>
  <c r="P80" i="6"/>
  <c r="P64" i="6"/>
  <c r="P48" i="6"/>
  <c r="P30" i="6"/>
  <c r="P77" i="6"/>
  <c r="P61" i="6"/>
  <c r="P45" i="6"/>
  <c r="P29" i="6"/>
  <c r="P98" i="6"/>
  <c r="P102" i="6"/>
  <c r="P144" i="6"/>
  <c r="P128" i="6"/>
  <c r="P112" i="6"/>
  <c r="P90" i="6"/>
  <c r="P154" i="6"/>
  <c r="P146" i="6"/>
  <c r="P138" i="6"/>
  <c r="P130" i="6"/>
  <c r="P122" i="6"/>
  <c r="P114" i="6"/>
  <c r="P106" i="6"/>
  <c r="P86" i="6"/>
  <c r="P70" i="6"/>
  <c r="P54" i="6"/>
  <c r="P38" i="6"/>
  <c r="P83" i="6"/>
  <c r="P67" i="6"/>
  <c r="P51" i="6"/>
  <c r="P35" i="6"/>
  <c r="S14" i="6"/>
  <c r="P155" i="6"/>
  <c r="P147" i="6"/>
  <c r="P139" i="6"/>
  <c r="P131" i="6"/>
  <c r="P123" i="6"/>
  <c r="P115" i="6"/>
  <c r="P107" i="6"/>
  <c r="P84" i="6"/>
  <c r="P68" i="6"/>
  <c r="P52" i="6"/>
  <c r="P36" i="6"/>
  <c r="P81" i="6"/>
  <c r="P65" i="6"/>
  <c r="P49" i="6"/>
  <c r="P33" i="6"/>
  <c r="P97" i="6"/>
  <c r="P101" i="6"/>
  <c r="P105" i="6"/>
  <c r="R14" i="6"/>
  <c r="P158" i="6"/>
  <c r="P91" i="6"/>
  <c r="R125" i="4"/>
  <c r="N125" i="4"/>
  <c r="O125" i="4"/>
  <c r="S125" i="4"/>
  <c r="R117" i="4"/>
  <c r="N117" i="4"/>
  <c r="O117" i="4"/>
  <c r="S117" i="4"/>
  <c r="N128" i="4"/>
  <c r="R128" i="4"/>
  <c r="S128" i="4"/>
  <c r="O128" i="4"/>
  <c r="R120" i="4"/>
  <c r="N120" i="4"/>
  <c r="O120" i="4"/>
  <c r="S120" i="4"/>
  <c r="R112" i="4"/>
  <c r="N112" i="4"/>
  <c r="O112" i="4"/>
  <c r="S112" i="4"/>
  <c r="R41" i="4"/>
  <c r="N41" i="4"/>
  <c r="O41" i="4"/>
  <c r="S41" i="4"/>
  <c r="R37" i="4"/>
  <c r="N37" i="4"/>
  <c r="O37" i="4"/>
  <c r="S37" i="4"/>
  <c r="R31" i="4"/>
  <c r="N31" i="4"/>
  <c r="O31" i="4"/>
  <c r="S31" i="4"/>
  <c r="R27" i="4"/>
  <c r="N27" i="4"/>
  <c r="O27" i="4"/>
  <c r="S27" i="4"/>
  <c r="R22" i="4"/>
  <c r="N22" i="4"/>
  <c r="O22" i="4"/>
  <c r="S22" i="4"/>
  <c r="R21" i="4"/>
  <c r="N21" i="4"/>
  <c r="O21" i="4"/>
  <c r="S21" i="4"/>
  <c r="S132" i="4"/>
  <c r="O132" i="4"/>
  <c r="N136" i="4"/>
  <c r="R136" i="4"/>
  <c r="S140" i="4"/>
  <c r="O140" i="4"/>
  <c r="N144" i="4"/>
  <c r="R144" i="4"/>
  <c r="S148" i="4"/>
  <c r="O148" i="4"/>
  <c r="N152" i="4"/>
  <c r="R152" i="4"/>
  <c r="S156" i="4"/>
  <c r="O156" i="4"/>
  <c r="N160" i="4"/>
  <c r="R160" i="4"/>
  <c r="S164" i="4"/>
  <c r="O164" i="4"/>
  <c r="N168" i="4"/>
  <c r="R168" i="4"/>
  <c r="S172" i="4"/>
  <c r="O172" i="4"/>
  <c r="N176" i="4"/>
  <c r="R176" i="4"/>
  <c r="S46" i="4"/>
  <c r="O46" i="4"/>
  <c r="N50" i="4"/>
  <c r="R50" i="4"/>
  <c r="S54" i="4"/>
  <c r="O54" i="4"/>
  <c r="N58" i="4"/>
  <c r="R58" i="4"/>
  <c r="S62" i="4"/>
  <c r="O62" i="4"/>
  <c r="N66" i="4"/>
  <c r="R66" i="4"/>
  <c r="S70" i="4"/>
  <c r="O70" i="4"/>
  <c r="N74" i="4"/>
  <c r="R74" i="4"/>
  <c r="S78" i="4"/>
  <c r="O78" i="4"/>
  <c r="N82" i="4"/>
  <c r="R82" i="4"/>
  <c r="S86" i="4"/>
  <c r="O86" i="4"/>
  <c r="N90" i="4"/>
  <c r="R90" i="4"/>
  <c r="S94" i="4"/>
  <c r="O94" i="4"/>
  <c r="N98" i="4"/>
  <c r="R98" i="4"/>
  <c r="S102" i="4"/>
  <c r="O102" i="4"/>
  <c r="N106" i="4"/>
  <c r="R106" i="4"/>
  <c r="S110" i="4"/>
  <c r="O110" i="4"/>
  <c r="R181" i="4"/>
  <c r="N181" i="4"/>
  <c r="O181" i="4"/>
  <c r="S181" i="4"/>
  <c r="R189" i="4"/>
  <c r="N189" i="4"/>
  <c r="O189" i="4"/>
  <c r="S189" i="4"/>
  <c r="R197" i="4"/>
  <c r="N197" i="4"/>
  <c r="O197" i="4"/>
  <c r="S197" i="4"/>
  <c r="R205" i="4"/>
  <c r="N205" i="4"/>
  <c r="O205" i="4"/>
  <c r="S205" i="4"/>
  <c r="R213" i="4"/>
  <c r="N213" i="4"/>
  <c r="O213" i="4"/>
  <c r="S213" i="4"/>
  <c r="R221" i="4"/>
  <c r="N221" i="4"/>
  <c r="O221" i="4"/>
  <c r="S221" i="4"/>
  <c r="N45" i="4"/>
  <c r="R45" i="4"/>
  <c r="S49" i="4"/>
  <c r="O49" i="4"/>
  <c r="N53" i="4"/>
  <c r="R53" i="4"/>
  <c r="S57" i="4"/>
  <c r="O57" i="4"/>
  <c r="N61" i="4"/>
  <c r="R61" i="4"/>
  <c r="S65" i="4"/>
  <c r="O65" i="4"/>
  <c r="N69" i="4"/>
  <c r="R69" i="4"/>
  <c r="S73" i="4"/>
  <c r="O73" i="4"/>
  <c r="N77" i="4"/>
  <c r="R77" i="4"/>
  <c r="S81" i="4"/>
  <c r="O81" i="4"/>
  <c r="N85" i="4"/>
  <c r="R85" i="4"/>
  <c r="S89" i="4"/>
  <c r="O89" i="4"/>
  <c r="N93" i="4"/>
  <c r="R93" i="4"/>
  <c r="S97" i="4"/>
  <c r="O97" i="4"/>
  <c r="N101" i="4"/>
  <c r="R101" i="4"/>
  <c r="S105" i="4"/>
  <c r="O105" i="4"/>
  <c r="N109" i="4"/>
  <c r="R109" i="4"/>
  <c r="S131" i="4"/>
  <c r="O131" i="4"/>
  <c r="N135" i="4"/>
  <c r="R135" i="4"/>
  <c r="S139" i="4"/>
  <c r="O139" i="4"/>
  <c r="N143" i="4"/>
  <c r="R143" i="4"/>
  <c r="S147" i="4"/>
  <c r="O147" i="4"/>
  <c r="N151" i="4"/>
  <c r="R151" i="4"/>
  <c r="S155" i="4"/>
  <c r="O155" i="4"/>
  <c r="N159" i="4"/>
  <c r="R159" i="4"/>
  <c r="S163" i="4"/>
  <c r="O163" i="4"/>
  <c r="N167" i="4"/>
  <c r="R167" i="4"/>
  <c r="S171" i="4"/>
  <c r="O171" i="4"/>
  <c r="N175" i="4"/>
  <c r="R175" i="4"/>
  <c r="R182" i="4"/>
  <c r="N182" i="4"/>
  <c r="O182" i="4"/>
  <c r="S182" i="4"/>
  <c r="R190" i="4"/>
  <c r="N190" i="4"/>
  <c r="O190" i="4"/>
  <c r="S190" i="4"/>
  <c r="R198" i="4"/>
  <c r="N198" i="4"/>
  <c r="O198" i="4"/>
  <c r="S198" i="4"/>
  <c r="R206" i="4"/>
  <c r="N206" i="4"/>
  <c r="O206" i="4"/>
  <c r="S206" i="4"/>
  <c r="R214" i="4"/>
  <c r="N214" i="4"/>
  <c r="O214" i="4"/>
  <c r="S214" i="4"/>
  <c r="R222" i="4"/>
  <c r="N222" i="4"/>
  <c r="O222" i="4"/>
  <c r="S222" i="4"/>
  <c r="R127" i="4"/>
  <c r="N127" i="4"/>
  <c r="O127" i="4"/>
  <c r="S127" i="4"/>
  <c r="R119" i="4"/>
  <c r="N119" i="4"/>
  <c r="O119" i="4"/>
  <c r="S119" i="4"/>
  <c r="R111" i="4"/>
  <c r="N111" i="4"/>
  <c r="O111" i="4"/>
  <c r="S111" i="4"/>
  <c r="R122" i="4"/>
  <c r="N122" i="4"/>
  <c r="O122" i="4"/>
  <c r="S122" i="4"/>
  <c r="R114" i="4"/>
  <c r="N114" i="4"/>
  <c r="O114" i="4"/>
  <c r="S114" i="4"/>
  <c r="R40" i="4"/>
  <c r="N40" i="4"/>
  <c r="O40" i="4"/>
  <c r="S40" i="4"/>
  <c r="R36" i="4"/>
  <c r="N36" i="4"/>
  <c r="O36" i="4"/>
  <c r="S36" i="4"/>
  <c r="R30" i="4"/>
  <c r="N30" i="4"/>
  <c r="O30" i="4"/>
  <c r="S30" i="4"/>
  <c r="R26" i="4"/>
  <c r="N26" i="4"/>
  <c r="O26" i="4"/>
  <c r="S26" i="4"/>
  <c r="R34" i="4"/>
  <c r="N34" i="4"/>
  <c r="P34" i="4" s="1"/>
  <c r="O34" i="4"/>
  <c r="S34" i="4"/>
  <c r="R20" i="4"/>
  <c r="N20" i="4"/>
  <c r="P20" i="4" s="1"/>
  <c r="O20" i="4"/>
  <c r="S20" i="4"/>
  <c r="S130" i="4"/>
  <c r="O130" i="4"/>
  <c r="N134" i="4"/>
  <c r="R134" i="4"/>
  <c r="S138" i="4"/>
  <c r="O138" i="4"/>
  <c r="N142" i="4"/>
  <c r="R142" i="4"/>
  <c r="S146" i="4"/>
  <c r="O146" i="4"/>
  <c r="N150" i="4"/>
  <c r="R150" i="4"/>
  <c r="S154" i="4"/>
  <c r="O154" i="4"/>
  <c r="N158" i="4"/>
  <c r="R158" i="4"/>
  <c r="S162" i="4"/>
  <c r="O162" i="4"/>
  <c r="N166" i="4"/>
  <c r="R166" i="4"/>
  <c r="S170" i="4"/>
  <c r="O170" i="4"/>
  <c r="N174" i="4"/>
  <c r="R174" i="4"/>
  <c r="S178" i="4"/>
  <c r="O178" i="4"/>
  <c r="N48" i="4"/>
  <c r="R48" i="4"/>
  <c r="S52" i="4"/>
  <c r="O52" i="4"/>
  <c r="N56" i="4"/>
  <c r="R56" i="4"/>
  <c r="S60" i="4"/>
  <c r="O60" i="4"/>
  <c r="N64" i="4"/>
  <c r="R64" i="4"/>
  <c r="S68" i="4"/>
  <c r="O68" i="4"/>
  <c r="N72" i="4"/>
  <c r="R72" i="4"/>
  <c r="S76" i="4"/>
  <c r="O76" i="4"/>
  <c r="N80" i="4"/>
  <c r="R80" i="4"/>
  <c r="S84" i="4"/>
  <c r="O84" i="4"/>
  <c r="N88" i="4"/>
  <c r="R88" i="4"/>
  <c r="S92" i="4"/>
  <c r="O92" i="4"/>
  <c r="N96" i="4"/>
  <c r="R96" i="4"/>
  <c r="S100" i="4"/>
  <c r="O100" i="4"/>
  <c r="N104" i="4"/>
  <c r="R104" i="4"/>
  <c r="S108" i="4"/>
  <c r="O108" i="4"/>
  <c r="N44" i="4"/>
  <c r="R44" i="4"/>
  <c r="R187" i="4"/>
  <c r="N187" i="4"/>
  <c r="P187" i="4" s="1"/>
  <c r="O187" i="4"/>
  <c r="S187" i="4"/>
  <c r="R195" i="4"/>
  <c r="N195" i="4"/>
  <c r="P195" i="4" s="1"/>
  <c r="O195" i="4"/>
  <c r="S195" i="4"/>
  <c r="R203" i="4"/>
  <c r="N203" i="4"/>
  <c r="P203" i="4" s="1"/>
  <c r="O203" i="4"/>
  <c r="S203" i="4"/>
  <c r="R211" i="4"/>
  <c r="N211" i="4"/>
  <c r="P211" i="4" s="1"/>
  <c r="O211" i="4"/>
  <c r="S211" i="4"/>
  <c r="R219" i="4"/>
  <c r="N219" i="4"/>
  <c r="P219" i="4" s="1"/>
  <c r="O219" i="4"/>
  <c r="S219" i="4"/>
  <c r="S47" i="4"/>
  <c r="O47" i="4"/>
  <c r="N51" i="4"/>
  <c r="R51" i="4"/>
  <c r="S55" i="4"/>
  <c r="O55" i="4"/>
  <c r="N59" i="4"/>
  <c r="R59" i="4"/>
  <c r="S63" i="4"/>
  <c r="O63" i="4"/>
  <c r="N67" i="4"/>
  <c r="R67" i="4"/>
  <c r="S71" i="4"/>
  <c r="O71" i="4"/>
  <c r="N75" i="4"/>
  <c r="R75" i="4"/>
  <c r="S79" i="4"/>
  <c r="O79" i="4"/>
  <c r="N83" i="4"/>
  <c r="R83" i="4"/>
  <c r="S87" i="4"/>
  <c r="O87" i="4"/>
  <c r="N91" i="4"/>
  <c r="R91" i="4"/>
  <c r="S95" i="4"/>
  <c r="O95" i="4"/>
  <c r="N99" i="4"/>
  <c r="R99" i="4"/>
  <c r="S103" i="4"/>
  <c r="O103" i="4"/>
  <c r="N107" i="4"/>
  <c r="R107" i="4"/>
  <c r="S129" i="4"/>
  <c r="O129" i="4"/>
  <c r="N133" i="4"/>
  <c r="R133" i="4"/>
  <c r="S137" i="4"/>
  <c r="O137" i="4"/>
  <c r="N141" i="4"/>
  <c r="R141" i="4"/>
  <c r="S145" i="4"/>
  <c r="O145" i="4"/>
  <c r="N149" i="4"/>
  <c r="R149" i="4"/>
  <c r="S153" i="4"/>
  <c r="O153" i="4"/>
  <c r="N157" i="4"/>
  <c r="R157" i="4"/>
  <c r="S161" i="4"/>
  <c r="O161" i="4"/>
  <c r="N165" i="4"/>
  <c r="R165" i="4"/>
  <c r="S169" i="4"/>
  <c r="O169" i="4"/>
  <c r="N173" i="4"/>
  <c r="R173" i="4"/>
  <c r="S177" i="4"/>
  <c r="O177" i="4"/>
  <c r="R180" i="4"/>
  <c r="N180" i="4"/>
  <c r="O180" i="4"/>
  <c r="S180" i="4"/>
  <c r="R188" i="4"/>
  <c r="N188" i="4"/>
  <c r="O188" i="4"/>
  <c r="S188" i="4"/>
  <c r="R196" i="4"/>
  <c r="N196" i="4"/>
  <c r="O196" i="4"/>
  <c r="S196" i="4"/>
  <c r="R204" i="4"/>
  <c r="N204" i="4"/>
  <c r="O204" i="4"/>
  <c r="S204" i="4"/>
  <c r="R212" i="4"/>
  <c r="N212" i="4"/>
  <c r="O212" i="4"/>
  <c r="S212" i="4"/>
  <c r="R220" i="4"/>
  <c r="N220" i="4"/>
  <c r="O220" i="4"/>
  <c r="S220" i="4"/>
  <c r="R121" i="4"/>
  <c r="N121" i="4"/>
  <c r="O121" i="4"/>
  <c r="S121" i="4"/>
  <c r="R113" i="4"/>
  <c r="N113" i="4"/>
  <c r="O113" i="4"/>
  <c r="S113" i="4"/>
  <c r="R124" i="4"/>
  <c r="N124" i="4"/>
  <c r="O124" i="4"/>
  <c r="S124" i="4"/>
  <c r="R116" i="4"/>
  <c r="N116" i="4"/>
  <c r="O116" i="4"/>
  <c r="S116" i="4"/>
  <c r="R43" i="4"/>
  <c r="N43" i="4"/>
  <c r="O43" i="4"/>
  <c r="S43" i="4"/>
  <c r="R39" i="4"/>
  <c r="N39" i="4"/>
  <c r="O39" i="4"/>
  <c r="S39" i="4"/>
  <c r="R35" i="4"/>
  <c r="N35" i="4"/>
  <c r="O35" i="4"/>
  <c r="S35" i="4"/>
  <c r="R29" i="4"/>
  <c r="N29" i="4"/>
  <c r="O29" i="4"/>
  <c r="S29" i="4"/>
  <c r="R25" i="4"/>
  <c r="N25" i="4"/>
  <c r="O25" i="4"/>
  <c r="S25" i="4"/>
  <c r="R32" i="4"/>
  <c r="N32" i="4"/>
  <c r="O32" i="4"/>
  <c r="S32" i="4"/>
  <c r="N132" i="4"/>
  <c r="P132" i="4" s="1"/>
  <c r="R132" i="4"/>
  <c r="S136" i="4"/>
  <c r="O136" i="4"/>
  <c r="N140" i="4"/>
  <c r="P140" i="4" s="1"/>
  <c r="R140" i="4"/>
  <c r="S144" i="4"/>
  <c r="O144" i="4"/>
  <c r="N148" i="4"/>
  <c r="P148" i="4" s="1"/>
  <c r="R148" i="4"/>
  <c r="S152" i="4"/>
  <c r="O152" i="4"/>
  <c r="N156" i="4"/>
  <c r="P156" i="4" s="1"/>
  <c r="R156" i="4"/>
  <c r="S160" i="4"/>
  <c r="O160" i="4"/>
  <c r="N164" i="4"/>
  <c r="P164" i="4" s="1"/>
  <c r="R164" i="4"/>
  <c r="S168" i="4"/>
  <c r="O168" i="4"/>
  <c r="N172" i="4"/>
  <c r="P172" i="4" s="1"/>
  <c r="R172" i="4"/>
  <c r="S176" i="4"/>
  <c r="O176" i="4"/>
  <c r="N46" i="4"/>
  <c r="P46" i="4" s="1"/>
  <c r="R46" i="4"/>
  <c r="S50" i="4"/>
  <c r="O50" i="4"/>
  <c r="N54" i="4"/>
  <c r="P54" i="4" s="1"/>
  <c r="R54" i="4"/>
  <c r="S58" i="4"/>
  <c r="O58" i="4"/>
  <c r="N62" i="4"/>
  <c r="P62" i="4" s="1"/>
  <c r="R62" i="4"/>
  <c r="S66" i="4"/>
  <c r="O66" i="4"/>
  <c r="N70" i="4"/>
  <c r="P70" i="4" s="1"/>
  <c r="R70" i="4"/>
  <c r="S74" i="4"/>
  <c r="O74" i="4"/>
  <c r="N78" i="4"/>
  <c r="P78" i="4" s="1"/>
  <c r="R78" i="4"/>
  <c r="S82" i="4"/>
  <c r="O82" i="4"/>
  <c r="N86" i="4"/>
  <c r="P86" i="4" s="1"/>
  <c r="R86" i="4"/>
  <c r="S90" i="4"/>
  <c r="O90" i="4"/>
  <c r="N94" i="4"/>
  <c r="P94" i="4" s="1"/>
  <c r="R94" i="4"/>
  <c r="S98" i="4"/>
  <c r="O98" i="4"/>
  <c r="N102" i="4"/>
  <c r="P102" i="4" s="1"/>
  <c r="R102" i="4"/>
  <c r="S106" i="4"/>
  <c r="O106" i="4"/>
  <c r="R110" i="4"/>
  <c r="N110" i="4"/>
  <c r="P110" i="4" s="1"/>
  <c r="R185" i="4"/>
  <c r="N185" i="4"/>
  <c r="O185" i="4"/>
  <c r="S185" i="4"/>
  <c r="R193" i="4"/>
  <c r="N193" i="4"/>
  <c r="O193" i="4"/>
  <c r="S193" i="4"/>
  <c r="R201" i="4"/>
  <c r="N201" i="4"/>
  <c r="O201" i="4"/>
  <c r="S201" i="4"/>
  <c r="R209" i="4"/>
  <c r="N209" i="4"/>
  <c r="O209" i="4"/>
  <c r="S209" i="4"/>
  <c r="R217" i="4"/>
  <c r="N217" i="4"/>
  <c r="O217" i="4"/>
  <c r="S217" i="4"/>
  <c r="S45" i="4"/>
  <c r="O45" i="4"/>
  <c r="N49" i="4"/>
  <c r="P49" i="4" s="1"/>
  <c r="R49" i="4"/>
  <c r="S53" i="4"/>
  <c r="O53" i="4"/>
  <c r="N57" i="4"/>
  <c r="P57" i="4" s="1"/>
  <c r="R57" i="4"/>
  <c r="S61" i="4"/>
  <c r="O61" i="4"/>
  <c r="N65" i="4"/>
  <c r="P65" i="4" s="1"/>
  <c r="R65" i="4"/>
  <c r="S69" i="4"/>
  <c r="O69" i="4"/>
  <c r="N73" i="4"/>
  <c r="P73" i="4" s="1"/>
  <c r="R73" i="4"/>
  <c r="S77" i="4"/>
  <c r="O77" i="4"/>
  <c r="N81" i="4"/>
  <c r="P81" i="4" s="1"/>
  <c r="R81" i="4"/>
  <c r="S85" i="4"/>
  <c r="O85" i="4"/>
  <c r="N89" i="4"/>
  <c r="P89" i="4" s="1"/>
  <c r="R89" i="4"/>
  <c r="S93" i="4"/>
  <c r="O93" i="4"/>
  <c r="N97" i="4"/>
  <c r="P97" i="4" s="1"/>
  <c r="R97" i="4"/>
  <c r="S101" i="4"/>
  <c r="O101" i="4"/>
  <c r="N105" i="4"/>
  <c r="P105" i="4" s="1"/>
  <c r="R105" i="4"/>
  <c r="S109" i="4"/>
  <c r="O109" i="4"/>
  <c r="N131" i="4"/>
  <c r="P131" i="4" s="1"/>
  <c r="R131" i="4"/>
  <c r="S135" i="4"/>
  <c r="O135" i="4"/>
  <c r="N139" i="4"/>
  <c r="P139" i="4" s="1"/>
  <c r="R139" i="4"/>
  <c r="S143" i="4"/>
  <c r="O143" i="4"/>
  <c r="N147" i="4"/>
  <c r="P147" i="4" s="1"/>
  <c r="R147" i="4"/>
  <c r="S151" i="4"/>
  <c r="O151" i="4"/>
  <c r="N155" i="4"/>
  <c r="P155" i="4" s="1"/>
  <c r="R155" i="4"/>
  <c r="S159" i="4"/>
  <c r="O159" i="4"/>
  <c r="N163" i="4"/>
  <c r="P163" i="4" s="1"/>
  <c r="R163" i="4"/>
  <c r="S167" i="4"/>
  <c r="O167" i="4"/>
  <c r="N171" i="4"/>
  <c r="P171" i="4" s="1"/>
  <c r="R171" i="4"/>
  <c r="S175" i="4"/>
  <c r="O175" i="4"/>
  <c r="R179" i="4"/>
  <c r="N179" i="4"/>
  <c r="O179" i="4"/>
  <c r="S179" i="4"/>
  <c r="R186" i="4"/>
  <c r="N186" i="4"/>
  <c r="O186" i="4"/>
  <c r="S186" i="4"/>
  <c r="R194" i="4"/>
  <c r="N194" i="4"/>
  <c r="O194" i="4"/>
  <c r="S194" i="4"/>
  <c r="R202" i="4"/>
  <c r="N202" i="4"/>
  <c r="O202" i="4"/>
  <c r="S202" i="4"/>
  <c r="R210" i="4"/>
  <c r="N210" i="4"/>
  <c r="O210" i="4"/>
  <c r="S210" i="4"/>
  <c r="R218" i="4"/>
  <c r="N218" i="4"/>
  <c r="O218" i="4"/>
  <c r="S218" i="4"/>
  <c r="R123" i="4"/>
  <c r="N123" i="4"/>
  <c r="O123" i="4"/>
  <c r="S123" i="4"/>
  <c r="R115" i="4"/>
  <c r="N115" i="4"/>
  <c r="O115" i="4"/>
  <c r="S115" i="4"/>
  <c r="R126" i="4"/>
  <c r="N126" i="4"/>
  <c r="O126" i="4"/>
  <c r="S126" i="4"/>
  <c r="R118" i="4"/>
  <c r="N118" i="4"/>
  <c r="O118" i="4"/>
  <c r="S118" i="4"/>
  <c r="R42" i="4"/>
  <c r="N42" i="4"/>
  <c r="O42" i="4"/>
  <c r="S42" i="4"/>
  <c r="R38" i="4"/>
  <c r="N38" i="4"/>
  <c r="O38" i="4"/>
  <c r="S38" i="4"/>
  <c r="R33" i="4"/>
  <c r="N33" i="4"/>
  <c r="O33" i="4"/>
  <c r="S33" i="4"/>
  <c r="R28" i="4"/>
  <c r="N28" i="4"/>
  <c r="O28" i="4"/>
  <c r="S28" i="4"/>
  <c r="R23" i="4"/>
  <c r="N23" i="4"/>
  <c r="O23" i="4"/>
  <c r="S23" i="4"/>
  <c r="R24" i="4"/>
  <c r="N24" i="4"/>
  <c r="O24" i="4"/>
  <c r="S24" i="4"/>
  <c r="N130" i="4"/>
  <c r="P130" i="4" s="1"/>
  <c r="R130" i="4"/>
  <c r="S134" i="4"/>
  <c r="O134" i="4"/>
  <c r="N138" i="4"/>
  <c r="P138" i="4" s="1"/>
  <c r="R138" i="4"/>
  <c r="S142" i="4"/>
  <c r="O142" i="4"/>
  <c r="N146" i="4"/>
  <c r="P146" i="4" s="1"/>
  <c r="R146" i="4"/>
  <c r="S150" i="4"/>
  <c r="O150" i="4"/>
  <c r="N154" i="4"/>
  <c r="P154" i="4" s="1"/>
  <c r="R154" i="4"/>
  <c r="S158" i="4"/>
  <c r="O158" i="4"/>
  <c r="N162" i="4"/>
  <c r="P162" i="4" s="1"/>
  <c r="R162" i="4"/>
  <c r="S166" i="4"/>
  <c r="O166" i="4"/>
  <c r="N170" i="4"/>
  <c r="P170" i="4" s="1"/>
  <c r="R170" i="4"/>
  <c r="S174" i="4"/>
  <c r="O174" i="4"/>
  <c r="N178" i="4"/>
  <c r="P178" i="4" s="1"/>
  <c r="R178" i="4"/>
  <c r="S48" i="4"/>
  <c r="O48" i="4"/>
  <c r="N52" i="4"/>
  <c r="P52" i="4" s="1"/>
  <c r="R52" i="4"/>
  <c r="S56" i="4"/>
  <c r="O56" i="4"/>
  <c r="N60" i="4"/>
  <c r="P60" i="4" s="1"/>
  <c r="R60" i="4"/>
  <c r="S64" i="4"/>
  <c r="O64" i="4"/>
  <c r="N68" i="4"/>
  <c r="P68" i="4" s="1"/>
  <c r="R68" i="4"/>
  <c r="S72" i="4"/>
  <c r="O72" i="4"/>
  <c r="N76" i="4"/>
  <c r="P76" i="4" s="1"/>
  <c r="R76" i="4"/>
  <c r="S80" i="4"/>
  <c r="O80" i="4"/>
  <c r="N84" i="4"/>
  <c r="P84" i="4" s="1"/>
  <c r="R84" i="4"/>
  <c r="S88" i="4"/>
  <c r="O88" i="4"/>
  <c r="N92" i="4"/>
  <c r="P92" i="4" s="1"/>
  <c r="R92" i="4"/>
  <c r="S96" i="4"/>
  <c r="O96" i="4"/>
  <c r="N100" i="4"/>
  <c r="P100" i="4" s="1"/>
  <c r="R100" i="4"/>
  <c r="S104" i="4"/>
  <c r="O104" i="4"/>
  <c r="N108" i="4"/>
  <c r="P108" i="4" s="1"/>
  <c r="R108" i="4"/>
  <c r="S44" i="4"/>
  <c r="O44" i="4"/>
  <c r="R183" i="4"/>
  <c r="N183" i="4"/>
  <c r="O183" i="4"/>
  <c r="S183" i="4"/>
  <c r="R191" i="4"/>
  <c r="N191" i="4"/>
  <c r="O191" i="4"/>
  <c r="S191" i="4"/>
  <c r="R199" i="4"/>
  <c r="N199" i="4"/>
  <c r="O199" i="4"/>
  <c r="S199" i="4"/>
  <c r="R207" i="4"/>
  <c r="N207" i="4"/>
  <c r="O207" i="4"/>
  <c r="S207" i="4"/>
  <c r="R215" i="4"/>
  <c r="N215" i="4"/>
  <c r="O215" i="4"/>
  <c r="S215" i="4"/>
  <c r="N47" i="4"/>
  <c r="P47" i="4" s="1"/>
  <c r="R47" i="4"/>
  <c r="S51" i="4"/>
  <c r="O51" i="4"/>
  <c r="N55" i="4"/>
  <c r="P55" i="4" s="1"/>
  <c r="R55" i="4"/>
  <c r="S59" i="4"/>
  <c r="O59" i="4"/>
  <c r="N63" i="4"/>
  <c r="P63" i="4" s="1"/>
  <c r="R63" i="4"/>
  <c r="S67" i="4"/>
  <c r="O67" i="4"/>
  <c r="N71" i="4"/>
  <c r="P71" i="4" s="1"/>
  <c r="R71" i="4"/>
  <c r="S75" i="4"/>
  <c r="O75" i="4"/>
  <c r="N79" i="4"/>
  <c r="P79" i="4" s="1"/>
  <c r="R79" i="4"/>
  <c r="S83" i="4"/>
  <c r="O83" i="4"/>
  <c r="N87" i="4"/>
  <c r="P87" i="4" s="1"/>
  <c r="R87" i="4"/>
  <c r="S91" i="4"/>
  <c r="O91" i="4"/>
  <c r="N95" i="4"/>
  <c r="P95" i="4" s="1"/>
  <c r="R95" i="4"/>
  <c r="S99" i="4"/>
  <c r="O99" i="4"/>
  <c r="N103" i="4"/>
  <c r="P103" i="4" s="1"/>
  <c r="R103" i="4"/>
  <c r="S107" i="4"/>
  <c r="O107" i="4"/>
  <c r="N129" i="4"/>
  <c r="P129" i="4" s="1"/>
  <c r="R129" i="4"/>
  <c r="S133" i="4"/>
  <c r="O133" i="4"/>
  <c r="N137" i="4"/>
  <c r="P137" i="4" s="1"/>
  <c r="R137" i="4"/>
  <c r="S141" i="4"/>
  <c r="O141" i="4"/>
  <c r="N145" i="4"/>
  <c r="P145" i="4" s="1"/>
  <c r="R145" i="4"/>
  <c r="S149" i="4"/>
  <c r="O149" i="4"/>
  <c r="N153" i="4"/>
  <c r="P153" i="4" s="1"/>
  <c r="R153" i="4"/>
  <c r="S157" i="4"/>
  <c r="O157" i="4"/>
  <c r="N161" i="4"/>
  <c r="P161" i="4" s="1"/>
  <c r="R161" i="4"/>
  <c r="S165" i="4"/>
  <c r="O165" i="4"/>
  <c r="N169" i="4"/>
  <c r="P169" i="4" s="1"/>
  <c r="R169" i="4"/>
  <c r="S173" i="4"/>
  <c r="O173" i="4"/>
  <c r="N177" i="4"/>
  <c r="P177" i="4" s="1"/>
  <c r="R177" i="4"/>
  <c r="R184" i="4"/>
  <c r="N184" i="4"/>
  <c r="O184" i="4"/>
  <c r="S184" i="4"/>
  <c r="R192" i="4"/>
  <c r="N192" i="4"/>
  <c r="O192" i="4"/>
  <c r="S192" i="4"/>
  <c r="R200" i="4"/>
  <c r="N200" i="4"/>
  <c r="O200" i="4"/>
  <c r="S200" i="4"/>
  <c r="R208" i="4"/>
  <c r="N208" i="4"/>
  <c r="O208" i="4"/>
  <c r="S208" i="4"/>
  <c r="R216" i="4"/>
  <c r="N216" i="4"/>
  <c r="O216" i="4"/>
  <c r="S216" i="4"/>
  <c r="G29" i="1"/>
  <c r="G94" i="1"/>
  <c r="G111" i="1"/>
  <c r="G31" i="1"/>
  <c r="G229" i="1"/>
  <c r="G63" i="1"/>
  <c r="G135" i="1"/>
  <c r="P215" i="4" l="1"/>
  <c r="P207" i="4"/>
  <c r="P199" i="4"/>
  <c r="P191" i="4"/>
  <c r="P183" i="4"/>
  <c r="P24" i="4"/>
  <c r="P23" i="4"/>
  <c r="P28" i="4"/>
  <c r="P33" i="4"/>
  <c r="P38" i="4"/>
  <c r="P42" i="4"/>
  <c r="P118" i="4"/>
  <c r="P126" i="4"/>
  <c r="P115" i="4"/>
  <c r="P123" i="4"/>
  <c r="P218" i="4"/>
  <c r="P210" i="4"/>
  <c r="P202" i="4"/>
  <c r="P194" i="4"/>
  <c r="P186" i="4"/>
  <c r="P179" i="4"/>
  <c r="P32" i="4"/>
  <c r="P25" i="4"/>
  <c r="P29" i="4"/>
  <c r="P35" i="4"/>
  <c r="P39" i="4"/>
  <c r="P43" i="4"/>
  <c r="P116" i="4"/>
  <c r="P124" i="4"/>
  <c r="P113" i="4"/>
  <c r="P121" i="4"/>
  <c r="P220" i="4"/>
  <c r="P212" i="4"/>
  <c r="P204" i="4"/>
  <c r="P196" i="4"/>
  <c r="P188" i="4"/>
  <c r="P180" i="4"/>
  <c r="P217" i="4"/>
  <c r="P209" i="4"/>
  <c r="P201" i="4"/>
  <c r="P193" i="4"/>
  <c r="P185" i="4"/>
  <c r="S13" i="19"/>
  <c r="S13" i="17"/>
  <c r="S13" i="15"/>
  <c r="S13" i="13"/>
  <c r="S13" i="12"/>
  <c r="S13" i="11"/>
  <c r="S13" i="9"/>
  <c r="S13" i="8"/>
  <c r="S13" i="6"/>
  <c r="P216" i="4"/>
  <c r="P208" i="4"/>
  <c r="P200" i="4"/>
  <c r="P192" i="4"/>
  <c r="P26" i="4"/>
  <c r="P30" i="4"/>
  <c r="P36" i="4"/>
  <c r="P40" i="4"/>
  <c r="P114" i="4"/>
  <c r="P122" i="4"/>
  <c r="P111" i="4"/>
  <c r="P119" i="4"/>
  <c r="P127" i="4"/>
  <c r="P222" i="4"/>
  <c r="P184" i="4"/>
  <c r="P214" i="4"/>
  <c r="P206" i="4"/>
  <c r="P198" i="4"/>
  <c r="P190" i="4"/>
  <c r="P182" i="4"/>
  <c r="P221" i="4"/>
  <c r="P213" i="4"/>
  <c r="P205" i="4"/>
  <c r="P197" i="4"/>
  <c r="P189" i="4"/>
  <c r="P181" i="4"/>
  <c r="P21" i="4"/>
  <c r="P22" i="4"/>
  <c r="P27" i="4"/>
  <c r="P31" i="4"/>
  <c r="P37" i="4"/>
  <c r="P41" i="4"/>
  <c r="P112" i="4"/>
  <c r="P120" i="4"/>
  <c r="P117" i="4"/>
  <c r="P125" i="4"/>
  <c r="P173" i="4"/>
  <c r="P165" i="4"/>
  <c r="P157" i="4"/>
  <c r="P149" i="4"/>
  <c r="P141" i="4"/>
  <c r="P133" i="4"/>
  <c r="P107" i="4"/>
  <c r="P99" i="4"/>
  <c r="P91" i="4"/>
  <c r="P83" i="4"/>
  <c r="P75" i="4"/>
  <c r="P67" i="4"/>
  <c r="P59" i="4"/>
  <c r="P51" i="4"/>
  <c r="P44" i="4"/>
  <c r="P104" i="4"/>
  <c r="P96" i="4"/>
  <c r="P88" i="4"/>
  <c r="P80" i="4"/>
  <c r="P72" i="4"/>
  <c r="P64" i="4"/>
  <c r="P56" i="4"/>
  <c r="P48" i="4"/>
  <c r="P174" i="4"/>
  <c r="P166" i="4"/>
  <c r="P158" i="4"/>
  <c r="P150" i="4"/>
  <c r="P142" i="4"/>
  <c r="P134" i="4"/>
  <c r="R14" i="4"/>
  <c r="P175" i="4"/>
  <c r="P167" i="4"/>
  <c r="P159" i="4"/>
  <c r="P151" i="4"/>
  <c r="P143" i="4"/>
  <c r="P135" i="4"/>
  <c r="P109" i="4"/>
  <c r="P101" i="4"/>
  <c r="P93" i="4"/>
  <c r="P85" i="4"/>
  <c r="P77" i="4"/>
  <c r="P69" i="4"/>
  <c r="P61" i="4"/>
  <c r="P53" i="4"/>
  <c r="P45" i="4"/>
  <c r="P106" i="4"/>
  <c r="P98" i="4"/>
  <c r="P90" i="4"/>
  <c r="P82" i="4"/>
  <c r="P74" i="4"/>
  <c r="P66" i="4"/>
  <c r="P58" i="4"/>
  <c r="P50" i="4"/>
  <c r="P176" i="4"/>
  <c r="P168" i="4"/>
  <c r="P160" i="4"/>
  <c r="P152" i="4"/>
  <c r="P144" i="4"/>
  <c r="P136" i="4"/>
  <c r="P128" i="4"/>
  <c r="S14" i="4"/>
  <c r="S13" i="4" l="1"/>
  <c r="G28" i="1" l="1"/>
  <c r="G30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J15" i="1"/>
  <c r="N15" i="1" s="1"/>
  <c r="J14" i="1" l="1"/>
  <c r="L14" i="1" s="1"/>
  <c r="J16" i="1" s="1"/>
  <c r="I174" i="1"/>
  <c r="I193" i="1"/>
  <c r="I209" i="1"/>
  <c r="I224" i="1"/>
  <c r="I248" i="1"/>
  <c r="I136" i="1" l="1"/>
  <c r="I97" i="1"/>
  <c r="I222" i="1"/>
  <c r="I141" i="1"/>
  <c r="I238" i="1"/>
  <c r="I221" i="1"/>
  <c r="I205" i="1"/>
  <c r="I188" i="1"/>
  <c r="I171" i="1"/>
  <c r="I151" i="1"/>
  <c r="I132" i="1"/>
  <c r="I117" i="1"/>
  <c r="I89" i="1"/>
  <c r="I33" i="1"/>
  <c r="M33" i="1" s="1"/>
  <c r="I197" i="1"/>
  <c r="I116" i="1"/>
  <c r="I121" i="1"/>
  <c r="I235" i="1"/>
  <c r="I185" i="1"/>
  <c r="I167" i="1"/>
  <c r="I146" i="1"/>
  <c r="I128" i="1"/>
  <c r="I112" i="1"/>
  <c r="I70" i="1"/>
  <c r="I207" i="1"/>
  <c r="M207" i="1" s="1"/>
  <c r="I176" i="1"/>
  <c r="I74" i="1"/>
  <c r="I155" i="1"/>
  <c r="I29" i="1"/>
  <c r="I217" i="1"/>
  <c r="I201" i="1"/>
  <c r="I231" i="1"/>
  <c r="I212" i="1"/>
  <c r="I196" i="1"/>
  <c r="I178" i="1"/>
  <c r="I162" i="1"/>
  <c r="I143" i="1"/>
  <c r="I124" i="1"/>
  <c r="I104" i="1"/>
  <c r="I50" i="1"/>
  <c r="I244" i="1"/>
  <c r="I157" i="1"/>
  <c r="I35" i="1"/>
  <c r="I109" i="1"/>
  <c r="I101" i="1"/>
  <c r="I92" i="1"/>
  <c r="I78" i="1"/>
  <c r="I58" i="1"/>
  <c r="I38" i="1"/>
  <c r="I227" i="1"/>
  <c r="M227" i="1" s="1"/>
  <c r="I80" i="1"/>
  <c r="M80" i="1" s="1"/>
  <c r="I133" i="1"/>
  <c r="M133" i="1" s="1"/>
  <c r="I232" i="1"/>
  <c r="I213" i="1"/>
  <c r="I186" i="1"/>
  <c r="I164" i="1"/>
  <c r="I149" i="1"/>
  <c r="I130" i="1"/>
  <c r="I96" i="1"/>
  <c r="I56" i="1"/>
  <c r="I175" i="1"/>
  <c r="M175" i="1" s="1"/>
  <c r="I84" i="1"/>
  <c r="I75" i="1"/>
  <c r="I67" i="1"/>
  <c r="I54" i="1"/>
  <c r="I42" i="1"/>
  <c r="I34" i="1"/>
  <c r="I22" i="1"/>
  <c r="I129" i="1"/>
  <c r="M129" i="1" s="1"/>
  <c r="I156" i="1"/>
  <c r="M156" i="1" s="1"/>
  <c r="I239" i="1"/>
  <c r="M239" i="1" s="1"/>
  <c r="I81" i="1"/>
  <c r="M81" i="1" s="1"/>
  <c r="I249" i="1"/>
  <c r="I241" i="1"/>
  <c r="I229" i="1"/>
  <c r="I216" i="1"/>
  <c r="I208" i="1"/>
  <c r="I192" i="1"/>
  <c r="I181" i="1"/>
  <c r="I169" i="1"/>
  <c r="I160" i="1"/>
  <c r="I152" i="1"/>
  <c r="I144" i="1"/>
  <c r="I137" i="1"/>
  <c r="I122" i="1"/>
  <c r="I106" i="1"/>
  <c r="I87" i="1"/>
  <c r="I65" i="1"/>
  <c r="I48" i="1"/>
  <c r="I228" i="1"/>
  <c r="M228" i="1" s="1"/>
  <c r="I220" i="1"/>
  <c r="M220" i="1" s="1"/>
  <c r="I111" i="1"/>
  <c r="I103" i="1"/>
  <c r="I90" i="1"/>
  <c r="I82" i="1"/>
  <c r="I71" i="1"/>
  <c r="I61" i="1"/>
  <c r="I52" i="1"/>
  <c r="I43" i="1"/>
  <c r="I27" i="1"/>
  <c r="I140" i="1"/>
  <c r="M140" i="1" s="1"/>
  <c r="I242" i="1"/>
  <c r="M242" i="1" s="1"/>
  <c r="I182" i="1"/>
  <c r="M182" i="1" s="1"/>
  <c r="I250" i="1"/>
  <c r="I245" i="1"/>
  <c r="M245" i="1" s="1"/>
  <c r="I236" i="1"/>
  <c r="I233" i="1"/>
  <c r="L233" i="1" s="1"/>
  <c r="I226" i="1"/>
  <c r="I223" i="1"/>
  <c r="M223" i="1" s="1"/>
  <c r="I218" i="1"/>
  <c r="I215" i="1"/>
  <c r="L215" i="1" s="1"/>
  <c r="I210" i="1"/>
  <c r="I206" i="1"/>
  <c r="M206" i="1" s="1"/>
  <c r="I203" i="1"/>
  <c r="I199" i="1"/>
  <c r="L199" i="1" s="1"/>
  <c r="I195" i="1"/>
  <c r="I190" i="1"/>
  <c r="M190" i="1" s="1"/>
  <c r="I187" i="1"/>
  <c r="I180" i="1"/>
  <c r="L180" i="1" s="1"/>
  <c r="I177" i="1"/>
  <c r="I173" i="1"/>
  <c r="M173" i="1" s="1"/>
  <c r="I168" i="1"/>
  <c r="I165" i="1"/>
  <c r="J165" i="1" s="1"/>
  <c r="I158" i="1"/>
  <c r="I153" i="1"/>
  <c r="M153" i="1" s="1"/>
  <c r="I148" i="1"/>
  <c r="I145" i="1"/>
  <c r="L145" i="1" s="1"/>
  <c r="I138" i="1"/>
  <c r="I135" i="1"/>
  <c r="M135" i="1" s="1"/>
  <c r="I131" i="1"/>
  <c r="I127" i="1"/>
  <c r="L127" i="1" s="1"/>
  <c r="I123" i="1"/>
  <c r="I118" i="1"/>
  <c r="M118" i="1" s="1"/>
  <c r="I115" i="1"/>
  <c r="I110" i="1"/>
  <c r="L110" i="1" s="1"/>
  <c r="I107" i="1"/>
  <c r="I102" i="1"/>
  <c r="M102" i="1" s="1"/>
  <c r="I99" i="1"/>
  <c r="I94" i="1"/>
  <c r="L94" i="1" s="1"/>
  <c r="I91" i="1"/>
  <c r="I86" i="1"/>
  <c r="M86" i="1" s="1"/>
  <c r="I83" i="1"/>
  <c r="I77" i="1"/>
  <c r="L77" i="1" s="1"/>
  <c r="I72" i="1"/>
  <c r="I69" i="1"/>
  <c r="M69" i="1" s="1"/>
  <c r="I64" i="1"/>
  <c r="I57" i="1"/>
  <c r="L57" i="1" s="1"/>
  <c r="I53" i="1"/>
  <c r="I46" i="1"/>
  <c r="M46" i="1" s="1"/>
  <c r="I41" i="1"/>
  <c r="I37" i="1"/>
  <c r="L37" i="1" s="1"/>
  <c r="I30" i="1"/>
  <c r="I26" i="1"/>
  <c r="M26" i="1" s="1"/>
  <c r="I20" i="1"/>
  <c r="I161" i="1"/>
  <c r="M161" i="1" s="1"/>
  <c r="I60" i="1"/>
  <c r="M60" i="1" s="1"/>
  <c r="I183" i="1"/>
  <c r="M183" i="1" s="1"/>
  <c r="I113" i="1"/>
  <c r="M113" i="1" s="1"/>
  <c r="I25" i="1"/>
  <c r="M25" i="1" s="1"/>
  <c r="I234" i="1"/>
  <c r="M234" i="1" s="1"/>
  <c r="I120" i="1"/>
  <c r="M120" i="1" s="1"/>
  <c r="I79" i="1"/>
  <c r="M79" i="1" s="1"/>
  <c r="I252" i="1"/>
  <c r="I247" i="1"/>
  <c r="I243" i="1"/>
  <c r="I237" i="1"/>
  <c r="I230" i="1"/>
  <c r="I225" i="1"/>
  <c r="I219" i="1"/>
  <c r="I214" i="1"/>
  <c r="I211" i="1"/>
  <c r="I200" i="1"/>
  <c r="I194" i="1"/>
  <c r="I189" i="1"/>
  <c r="I184" i="1"/>
  <c r="I179" i="1"/>
  <c r="I172" i="1"/>
  <c r="I166" i="1"/>
  <c r="I163" i="1"/>
  <c r="I159" i="1"/>
  <c r="I154" i="1"/>
  <c r="I150" i="1"/>
  <c r="I147" i="1"/>
  <c r="I142" i="1"/>
  <c r="I139" i="1"/>
  <c r="I134" i="1"/>
  <c r="I126" i="1"/>
  <c r="I119" i="1"/>
  <c r="I114" i="1"/>
  <c r="I108" i="1"/>
  <c r="I105" i="1"/>
  <c r="I98" i="1"/>
  <c r="I93" i="1"/>
  <c r="I88" i="1"/>
  <c r="I85" i="1"/>
  <c r="I76" i="1"/>
  <c r="I73" i="1"/>
  <c r="I68" i="1"/>
  <c r="I62" i="1"/>
  <c r="I59" i="1"/>
  <c r="I55" i="1"/>
  <c r="I51" i="1"/>
  <c r="I47" i="1"/>
  <c r="I39" i="1"/>
  <c r="I31" i="1"/>
  <c r="I23" i="1"/>
  <c r="I246" i="1"/>
  <c r="M246" i="1" s="1"/>
  <c r="I44" i="1"/>
  <c r="M44" i="1" s="1"/>
  <c r="I95" i="1"/>
  <c r="M95" i="1" s="1"/>
  <c r="I202" i="1"/>
  <c r="M202" i="1" s="1"/>
  <c r="I63" i="1"/>
  <c r="M63" i="1" s="1"/>
  <c r="N14" i="1"/>
  <c r="I45" i="1"/>
  <c r="M45" i="1" s="1"/>
  <c r="I40" i="1"/>
  <c r="I36" i="1"/>
  <c r="L36" i="1" s="1"/>
  <c r="I32" i="1"/>
  <c r="I28" i="1"/>
  <c r="M28" i="1" s="1"/>
  <c r="I24" i="1"/>
  <c r="I21" i="1"/>
  <c r="L21" i="1" s="1"/>
  <c r="I240" i="1"/>
  <c r="I204" i="1"/>
  <c r="L204" i="1" s="1"/>
  <c r="I100" i="1"/>
  <c r="I191" i="1"/>
  <c r="L191" i="1" s="1"/>
  <c r="I125" i="1"/>
  <c r="I49" i="1"/>
  <c r="L49" i="1" s="1"/>
  <c r="I251" i="1"/>
  <c r="I198" i="1"/>
  <c r="L198" i="1" s="1"/>
  <c r="I170" i="1"/>
  <c r="I66" i="1"/>
  <c r="L66" i="1" s="1"/>
  <c r="L245" i="1"/>
  <c r="M233" i="1"/>
  <c r="J233" i="1"/>
  <c r="L223" i="1"/>
  <c r="M215" i="1"/>
  <c r="J215" i="1"/>
  <c r="L206" i="1"/>
  <c r="M199" i="1"/>
  <c r="J199" i="1"/>
  <c r="L190" i="1"/>
  <c r="M180" i="1"/>
  <c r="J180" i="1"/>
  <c r="L173" i="1"/>
  <c r="M165" i="1"/>
  <c r="L165" i="1"/>
  <c r="L153" i="1"/>
  <c r="M145" i="1"/>
  <c r="J145" i="1"/>
  <c r="L135" i="1"/>
  <c r="M127" i="1"/>
  <c r="J127" i="1"/>
  <c r="L118" i="1"/>
  <c r="M110" i="1"/>
  <c r="J110" i="1"/>
  <c r="J102" i="1"/>
  <c r="M94" i="1"/>
  <c r="J94" i="1"/>
  <c r="L86" i="1"/>
  <c r="M77" i="1"/>
  <c r="J77" i="1"/>
  <c r="L69" i="1"/>
  <c r="M57" i="1"/>
  <c r="J57" i="1"/>
  <c r="L46" i="1"/>
  <c r="J37" i="1"/>
  <c r="L60" i="1"/>
  <c r="J60" i="1"/>
  <c r="L113" i="1"/>
  <c r="J113" i="1"/>
  <c r="L234" i="1"/>
  <c r="J234" i="1"/>
  <c r="L79" i="1"/>
  <c r="J79" i="1"/>
  <c r="M244" i="1"/>
  <c r="J244" i="1"/>
  <c r="L244" i="1"/>
  <c r="M232" i="1"/>
  <c r="J232" i="1"/>
  <c r="L232" i="1"/>
  <c r="M222" i="1"/>
  <c r="L222" i="1"/>
  <c r="J222" i="1"/>
  <c r="M213" i="1"/>
  <c r="L213" i="1"/>
  <c r="J213" i="1"/>
  <c r="M197" i="1"/>
  <c r="L197" i="1"/>
  <c r="J197" i="1"/>
  <c r="M186" i="1"/>
  <c r="L186" i="1"/>
  <c r="J186" i="1"/>
  <c r="M176" i="1"/>
  <c r="L176" i="1"/>
  <c r="J176" i="1"/>
  <c r="M164" i="1"/>
  <c r="L164" i="1"/>
  <c r="J164" i="1"/>
  <c r="M157" i="1"/>
  <c r="L157" i="1"/>
  <c r="J157" i="1"/>
  <c r="M149" i="1"/>
  <c r="J149" i="1"/>
  <c r="L149" i="1"/>
  <c r="M141" i="1"/>
  <c r="J141" i="1"/>
  <c r="L141" i="1"/>
  <c r="M130" i="1"/>
  <c r="J130" i="1"/>
  <c r="L130" i="1"/>
  <c r="M116" i="1"/>
  <c r="L116" i="1"/>
  <c r="J116" i="1"/>
  <c r="M103" i="1"/>
  <c r="L103" i="1"/>
  <c r="J103" i="1"/>
  <c r="M90" i="1"/>
  <c r="L90" i="1"/>
  <c r="J90" i="1"/>
  <c r="M87" i="1"/>
  <c r="L87" i="1"/>
  <c r="J87" i="1"/>
  <c r="M74" i="1"/>
  <c r="L74" i="1"/>
  <c r="J74" i="1"/>
  <c r="L61" i="1"/>
  <c r="M61" i="1"/>
  <c r="J61" i="1"/>
  <c r="M52" i="1"/>
  <c r="L52" i="1"/>
  <c r="J52" i="1"/>
  <c r="M36" i="1"/>
  <c r="L28" i="1"/>
  <c r="J21" i="1"/>
  <c r="J191" i="1"/>
  <c r="L125" i="1"/>
  <c r="J125" i="1"/>
  <c r="L251" i="1"/>
  <c r="J251" i="1"/>
  <c r="L170" i="1"/>
  <c r="J170" i="1"/>
  <c r="J66" i="1"/>
  <c r="M250" i="1"/>
  <c r="L250" i="1"/>
  <c r="J250" i="1"/>
  <c r="M236" i="1"/>
  <c r="L236" i="1"/>
  <c r="J236" i="1"/>
  <c r="M226" i="1"/>
  <c r="L226" i="1"/>
  <c r="J226" i="1"/>
  <c r="M218" i="1"/>
  <c r="L218" i="1"/>
  <c r="J218" i="1"/>
  <c r="M210" i="1"/>
  <c r="J210" i="1"/>
  <c r="L210" i="1"/>
  <c r="M203" i="1"/>
  <c r="L203" i="1"/>
  <c r="J203" i="1"/>
  <c r="M195" i="1"/>
  <c r="L195" i="1"/>
  <c r="J195" i="1"/>
  <c r="M187" i="1"/>
  <c r="L187" i="1"/>
  <c r="J187" i="1"/>
  <c r="M177" i="1"/>
  <c r="L177" i="1"/>
  <c r="J177" i="1"/>
  <c r="M168" i="1"/>
  <c r="L168" i="1"/>
  <c r="J168" i="1"/>
  <c r="M158" i="1"/>
  <c r="L158" i="1"/>
  <c r="J158" i="1"/>
  <c r="M148" i="1"/>
  <c r="L148" i="1"/>
  <c r="J148" i="1"/>
  <c r="M138" i="1"/>
  <c r="L138" i="1"/>
  <c r="J138" i="1"/>
  <c r="M131" i="1"/>
  <c r="J131" i="1"/>
  <c r="L131" i="1"/>
  <c r="M123" i="1"/>
  <c r="L123" i="1"/>
  <c r="J123" i="1"/>
  <c r="M115" i="1"/>
  <c r="L115" i="1"/>
  <c r="J115" i="1"/>
  <c r="M107" i="1"/>
  <c r="L107" i="1"/>
  <c r="J107" i="1"/>
  <c r="M99" i="1"/>
  <c r="L99" i="1"/>
  <c r="J99" i="1"/>
  <c r="M91" i="1"/>
  <c r="J91" i="1"/>
  <c r="L91" i="1"/>
  <c r="M83" i="1"/>
  <c r="L83" i="1"/>
  <c r="J83" i="1"/>
  <c r="M72" i="1"/>
  <c r="L72" i="1"/>
  <c r="J72" i="1"/>
  <c r="M64" i="1"/>
  <c r="L64" i="1"/>
  <c r="J64" i="1"/>
  <c r="M53" i="1"/>
  <c r="L53" i="1"/>
  <c r="J53" i="1"/>
  <c r="M41" i="1"/>
  <c r="L41" i="1"/>
  <c r="J41" i="1"/>
  <c r="M30" i="1"/>
  <c r="L30" i="1"/>
  <c r="J30" i="1"/>
  <c r="M20" i="1"/>
  <c r="L20" i="1"/>
  <c r="J20" i="1"/>
  <c r="L161" i="1"/>
  <c r="J161" i="1"/>
  <c r="L183" i="1"/>
  <c r="J183" i="1"/>
  <c r="L25" i="1"/>
  <c r="J25" i="1"/>
  <c r="L239" i="1"/>
  <c r="J239" i="1"/>
  <c r="L120" i="1"/>
  <c r="J120" i="1"/>
  <c r="M249" i="1"/>
  <c r="L249" i="1"/>
  <c r="J249" i="1"/>
  <c r="M241" i="1"/>
  <c r="L241" i="1"/>
  <c r="J241" i="1"/>
  <c r="M229" i="1"/>
  <c r="L229" i="1"/>
  <c r="J229" i="1"/>
  <c r="M216" i="1"/>
  <c r="L216" i="1"/>
  <c r="J216" i="1"/>
  <c r="M208" i="1"/>
  <c r="L208" i="1"/>
  <c r="J208" i="1"/>
  <c r="M192" i="1"/>
  <c r="L192" i="1"/>
  <c r="J192" i="1"/>
  <c r="M181" i="1"/>
  <c r="L181" i="1"/>
  <c r="J181" i="1"/>
  <c r="M169" i="1"/>
  <c r="L169" i="1"/>
  <c r="J169" i="1"/>
  <c r="M160" i="1"/>
  <c r="L160" i="1"/>
  <c r="J160" i="1"/>
  <c r="M152" i="1"/>
  <c r="L152" i="1"/>
  <c r="J152" i="1"/>
  <c r="M144" i="1"/>
  <c r="L144" i="1"/>
  <c r="J144" i="1"/>
  <c r="M137" i="1"/>
  <c r="J137" i="1"/>
  <c r="L137" i="1"/>
  <c r="M122" i="1"/>
  <c r="J122" i="1"/>
  <c r="L122" i="1"/>
  <c r="M111" i="1"/>
  <c r="J111" i="1"/>
  <c r="L111" i="1"/>
  <c r="M106" i="1"/>
  <c r="L106" i="1"/>
  <c r="J106" i="1"/>
  <c r="M96" i="1"/>
  <c r="L96" i="1"/>
  <c r="J96" i="1"/>
  <c r="M82" i="1"/>
  <c r="L82" i="1"/>
  <c r="J82" i="1"/>
  <c r="M71" i="1"/>
  <c r="L71" i="1"/>
  <c r="J71" i="1"/>
  <c r="M65" i="1"/>
  <c r="L65" i="1"/>
  <c r="J65" i="1"/>
  <c r="M56" i="1"/>
  <c r="L56" i="1"/>
  <c r="J56" i="1"/>
  <c r="M48" i="1"/>
  <c r="L48" i="1"/>
  <c r="J48" i="1"/>
  <c r="M40" i="1"/>
  <c r="L40" i="1"/>
  <c r="J40" i="1"/>
  <c r="M32" i="1"/>
  <c r="L32" i="1"/>
  <c r="J32" i="1"/>
  <c r="M24" i="1"/>
  <c r="L24" i="1"/>
  <c r="J24" i="1"/>
  <c r="L240" i="1"/>
  <c r="J240" i="1"/>
  <c r="L100" i="1"/>
  <c r="J100" i="1"/>
  <c r="J198" i="1"/>
  <c r="M248" i="1"/>
  <c r="L248" i="1"/>
  <c r="J248" i="1"/>
  <c r="M238" i="1"/>
  <c r="J238" i="1"/>
  <c r="L238" i="1"/>
  <c r="M235" i="1"/>
  <c r="L235" i="1"/>
  <c r="J235" i="1"/>
  <c r="M231" i="1"/>
  <c r="L231" i="1"/>
  <c r="J231" i="1"/>
  <c r="M224" i="1"/>
  <c r="L224" i="1"/>
  <c r="J224" i="1"/>
  <c r="M221" i="1"/>
  <c r="L221" i="1"/>
  <c r="J221" i="1"/>
  <c r="M217" i="1"/>
  <c r="L217" i="1"/>
  <c r="J217" i="1"/>
  <c r="M212" i="1"/>
  <c r="L212" i="1"/>
  <c r="J212" i="1"/>
  <c r="M209" i="1"/>
  <c r="L209" i="1"/>
  <c r="J209" i="1"/>
  <c r="M205" i="1"/>
  <c r="L205" i="1"/>
  <c r="J205" i="1"/>
  <c r="M201" i="1"/>
  <c r="L201" i="1"/>
  <c r="J201" i="1"/>
  <c r="M196" i="1"/>
  <c r="J196" i="1"/>
  <c r="L196" i="1"/>
  <c r="M193" i="1"/>
  <c r="L193" i="1"/>
  <c r="J193" i="1"/>
  <c r="M188" i="1"/>
  <c r="L188" i="1"/>
  <c r="J188" i="1"/>
  <c r="M185" i="1"/>
  <c r="L185" i="1"/>
  <c r="J185" i="1"/>
  <c r="M178" i="1"/>
  <c r="L178" i="1"/>
  <c r="J178" i="1"/>
  <c r="M174" i="1"/>
  <c r="L174" i="1"/>
  <c r="J174" i="1"/>
  <c r="M171" i="1"/>
  <c r="J171" i="1"/>
  <c r="L171" i="1"/>
  <c r="M167" i="1"/>
  <c r="L167" i="1"/>
  <c r="J167" i="1"/>
  <c r="M162" i="1"/>
  <c r="L162" i="1"/>
  <c r="J162" i="1"/>
  <c r="M155" i="1"/>
  <c r="L155" i="1"/>
  <c r="J155" i="1"/>
  <c r="M151" i="1"/>
  <c r="L151" i="1"/>
  <c r="J151" i="1"/>
  <c r="M146" i="1"/>
  <c r="L146" i="1"/>
  <c r="J146" i="1"/>
  <c r="M143" i="1"/>
  <c r="L143" i="1"/>
  <c r="J143" i="1"/>
  <c r="M136" i="1"/>
  <c r="L136" i="1"/>
  <c r="J136" i="1"/>
  <c r="M132" i="1"/>
  <c r="L132" i="1"/>
  <c r="J132" i="1"/>
  <c r="M128" i="1"/>
  <c r="L128" i="1"/>
  <c r="J128" i="1"/>
  <c r="M124" i="1"/>
  <c r="L124" i="1"/>
  <c r="J124" i="1"/>
  <c r="M121" i="1"/>
  <c r="L121" i="1"/>
  <c r="J121" i="1"/>
  <c r="M117" i="1"/>
  <c r="L117" i="1"/>
  <c r="J117" i="1"/>
  <c r="M112" i="1"/>
  <c r="L112" i="1"/>
  <c r="J112" i="1"/>
  <c r="M109" i="1"/>
  <c r="L109" i="1"/>
  <c r="J109" i="1"/>
  <c r="M104" i="1"/>
  <c r="L104" i="1"/>
  <c r="J104" i="1"/>
  <c r="M101" i="1"/>
  <c r="L101" i="1"/>
  <c r="J101" i="1"/>
  <c r="M97" i="1"/>
  <c r="L97" i="1"/>
  <c r="J97" i="1"/>
  <c r="M92" i="1"/>
  <c r="L92" i="1"/>
  <c r="J92" i="1"/>
  <c r="M89" i="1"/>
  <c r="L89" i="1"/>
  <c r="J89" i="1"/>
  <c r="M84" i="1"/>
  <c r="L84" i="1"/>
  <c r="J84" i="1"/>
  <c r="M78" i="1"/>
  <c r="L78" i="1"/>
  <c r="J78" i="1"/>
  <c r="M75" i="1"/>
  <c r="L75" i="1"/>
  <c r="J75" i="1"/>
  <c r="M70" i="1"/>
  <c r="L70" i="1"/>
  <c r="J70" i="1"/>
  <c r="M67" i="1"/>
  <c r="L67" i="1"/>
  <c r="J67" i="1"/>
  <c r="M58" i="1"/>
  <c r="L58" i="1"/>
  <c r="J58" i="1"/>
  <c r="M54" i="1"/>
  <c r="L54" i="1"/>
  <c r="J54" i="1"/>
  <c r="M50" i="1"/>
  <c r="L50" i="1"/>
  <c r="J50" i="1"/>
  <c r="M42" i="1"/>
  <c r="L42" i="1"/>
  <c r="J42" i="1"/>
  <c r="M38" i="1"/>
  <c r="L38" i="1"/>
  <c r="J38" i="1"/>
  <c r="M34" i="1"/>
  <c r="L34" i="1"/>
  <c r="J34" i="1"/>
  <c r="M29" i="1"/>
  <c r="L29" i="1"/>
  <c r="J29" i="1"/>
  <c r="M22" i="1"/>
  <c r="L22" i="1"/>
  <c r="J22" i="1"/>
  <c r="L227" i="1"/>
  <c r="J227" i="1"/>
  <c r="L129" i="1"/>
  <c r="J129" i="1"/>
  <c r="L33" i="1"/>
  <c r="J33" i="1"/>
  <c r="L156" i="1"/>
  <c r="J156" i="1"/>
  <c r="L80" i="1"/>
  <c r="J80" i="1"/>
  <c r="L207" i="1"/>
  <c r="J207" i="1"/>
  <c r="L81" i="1"/>
  <c r="J81" i="1"/>
  <c r="L133" i="1"/>
  <c r="J133" i="1"/>
  <c r="M252" i="1"/>
  <c r="L252" i="1"/>
  <c r="J252" i="1"/>
  <c r="M247" i="1"/>
  <c r="L247" i="1"/>
  <c r="J247" i="1"/>
  <c r="M243" i="1"/>
  <c r="L243" i="1"/>
  <c r="J243" i="1"/>
  <c r="M237" i="1"/>
  <c r="L237" i="1"/>
  <c r="J237" i="1"/>
  <c r="M230" i="1"/>
  <c r="L230" i="1"/>
  <c r="J230" i="1"/>
  <c r="M225" i="1"/>
  <c r="L225" i="1"/>
  <c r="J225" i="1"/>
  <c r="M219" i="1"/>
  <c r="L219" i="1"/>
  <c r="J219" i="1"/>
  <c r="M214" i="1"/>
  <c r="L214" i="1"/>
  <c r="J214" i="1"/>
  <c r="M211" i="1"/>
  <c r="L211" i="1"/>
  <c r="J211" i="1"/>
  <c r="M200" i="1"/>
  <c r="L200" i="1"/>
  <c r="J200" i="1"/>
  <c r="M194" i="1"/>
  <c r="J194" i="1"/>
  <c r="L194" i="1"/>
  <c r="M189" i="1"/>
  <c r="L189" i="1"/>
  <c r="J189" i="1"/>
  <c r="M184" i="1"/>
  <c r="L184" i="1"/>
  <c r="J184" i="1"/>
  <c r="M179" i="1"/>
  <c r="J179" i="1"/>
  <c r="L179" i="1"/>
  <c r="M172" i="1"/>
  <c r="L172" i="1"/>
  <c r="J172" i="1"/>
  <c r="M166" i="1"/>
  <c r="L166" i="1"/>
  <c r="J166" i="1"/>
  <c r="M163" i="1"/>
  <c r="L163" i="1"/>
  <c r="J163" i="1"/>
  <c r="M159" i="1"/>
  <c r="L159" i="1"/>
  <c r="J159" i="1"/>
  <c r="M154" i="1"/>
  <c r="L154" i="1"/>
  <c r="J154" i="1"/>
  <c r="M150" i="1"/>
  <c r="L150" i="1"/>
  <c r="J150" i="1"/>
  <c r="M147" i="1"/>
  <c r="L147" i="1"/>
  <c r="J147" i="1"/>
  <c r="M142" i="1"/>
  <c r="L142" i="1"/>
  <c r="J142" i="1"/>
  <c r="L139" i="1"/>
  <c r="M139" i="1"/>
  <c r="J139" i="1"/>
  <c r="M134" i="1"/>
  <c r="L134" i="1"/>
  <c r="J134" i="1"/>
  <c r="M126" i="1"/>
  <c r="L126" i="1"/>
  <c r="J126" i="1"/>
  <c r="M119" i="1"/>
  <c r="L119" i="1"/>
  <c r="J119" i="1"/>
  <c r="M114" i="1"/>
  <c r="L114" i="1"/>
  <c r="J114" i="1"/>
  <c r="M108" i="1"/>
  <c r="L108" i="1"/>
  <c r="J108" i="1"/>
  <c r="M105" i="1"/>
  <c r="L105" i="1"/>
  <c r="J105" i="1"/>
  <c r="M98" i="1"/>
  <c r="J98" i="1"/>
  <c r="L98" i="1"/>
  <c r="M93" i="1"/>
  <c r="L93" i="1"/>
  <c r="J93" i="1"/>
  <c r="M88" i="1"/>
  <c r="L88" i="1"/>
  <c r="J88" i="1"/>
  <c r="M85" i="1"/>
  <c r="L85" i="1"/>
  <c r="J85" i="1"/>
  <c r="M76" i="1"/>
  <c r="L76" i="1"/>
  <c r="J76" i="1"/>
  <c r="M73" i="1"/>
  <c r="L73" i="1"/>
  <c r="J73" i="1"/>
  <c r="M68" i="1"/>
  <c r="L68" i="1"/>
  <c r="J68" i="1"/>
  <c r="M62" i="1"/>
  <c r="L62" i="1"/>
  <c r="J62" i="1"/>
  <c r="M59" i="1"/>
  <c r="L59" i="1"/>
  <c r="J59" i="1"/>
  <c r="L55" i="1"/>
  <c r="M55" i="1"/>
  <c r="J55" i="1"/>
  <c r="L51" i="1"/>
  <c r="M51" i="1"/>
  <c r="J51" i="1"/>
  <c r="L47" i="1"/>
  <c r="M47" i="1"/>
  <c r="J47" i="1"/>
  <c r="L43" i="1"/>
  <c r="M43" i="1"/>
  <c r="J43" i="1"/>
  <c r="L39" i="1"/>
  <c r="M39" i="1"/>
  <c r="J39" i="1"/>
  <c r="L35" i="1"/>
  <c r="M35" i="1"/>
  <c r="J35" i="1"/>
  <c r="L31" i="1"/>
  <c r="M31" i="1"/>
  <c r="J31" i="1"/>
  <c r="L27" i="1"/>
  <c r="M27" i="1"/>
  <c r="J27" i="1"/>
  <c r="L23" i="1"/>
  <c r="M23" i="1"/>
  <c r="J23" i="1"/>
  <c r="L228" i="1"/>
  <c r="J228" i="1"/>
  <c r="L246" i="1"/>
  <c r="J246" i="1"/>
  <c r="L140" i="1"/>
  <c r="J140" i="1"/>
  <c r="L44" i="1"/>
  <c r="J44" i="1"/>
  <c r="L175" i="1"/>
  <c r="J175" i="1"/>
  <c r="L95" i="1"/>
  <c r="J95" i="1"/>
  <c r="L242" i="1"/>
  <c r="J242" i="1"/>
  <c r="L202" i="1"/>
  <c r="J202" i="1"/>
  <c r="L220" i="1"/>
  <c r="J220" i="1"/>
  <c r="L63" i="1"/>
  <c r="J63" i="1"/>
  <c r="L182" i="1"/>
  <c r="J182" i="1"/>
  <c r="M170" i="1"/>
  <c r="O170" i="1" s="1"/>
  <c r="M198" i="1"/>
  <c r="O198" i="1" s="1"/>
  <c r="M251" i="1"/>
  <c r="O251" i="1" s="1"/>
  <c r="M49" i="1"/>
  <c r="O49" i="1" s="1"/>
  <c r="M125" i="1"/>
  <c r="O125" i="1" s="1"/>
  <c r="M191" i="1"/>
  <c r="O191" i="1" s="1"/>
  <c r="M100" i="1"/>
  <c r="O100" i="1" s="1"/>
  <c r="M204" i="1"/>
  <c r="S204" i="1" s="1"/>
  <c r="M240" i="1"/>
  <c r="O240" i="1" s="1"/>
  <c r="M66" i="1"/>
  <c r="O66" i="1" s="1"/>
  <c r="O63" i="1"/>
  <c r="S63" i="1"/>
  <c r="O220" i="1"/>
  <c r="S220" i="1"/>
  <c r="O95" i="1"/>
  <c r="S95" i="1"/>
  <c r="O140" i="1"/>
  <c r="S140" i="1"/>
  <c r="O182" i="1"/>
  <c r="S182" i="1"/>
  <c r="O202" i="1"/>
  <c r="S202" i="1"/>
  <c r="O242" i="1"/>
  <c r="S242" i="1"/>
  <c r="O175" i="1"/>
  <c r="S175" i="1"/>
  <c r="O44" i="1"/>
  <c r="S44" i="1"/>
  <c r="S100" i="1"/>
  <c r="O246" i="1"/>
  <c r="S246" i="1"/>
  <c r="O228" i="1"/>
  <c r="S228" i="1"/>
  <c r="O133" i="1"/>
  <c r="S133" i="1"/>
  <c r="O79" i="1"/>
  <c r="S79" i="1"/>
  <c r="O81" i="1"/>
  <c r="S81" i="1"/>
  <c r="O120" i="1"/>
  <c r="S120" i="1"/>
  <c r="O207" i="1"/>
  <c r="S207" i="1"/>
  <c r="O234" i="1"/>
  <c r="S234" i="1"/>
  <c r="O239" i="1"/>
  <c r="S239" i="1"/>
  <c r="O25" i="1"/>
  <c r="S25" i="1"/>
  <c r="O80" i="1"/>
  <c r="S80" i="1"/>
  <c r="O113" i="1"/>
  <c r="S113" i="1"/>
  <c r="O156" i="1"/>
  <c r="S156" i="1"/>
  <c r="O183" i="1"/>
  <c r="S183" i="1"/>
  <c r="O33" i="1"/>
  <c r="S33" i="1"/>
  <c r="O60" i="1"/>
  <c r="S60" i="1"/>
  <c r="O129" i="1"/>
  <c r="S129" i="1"/>
  <c r="O161" i="1"/>
  <c r="S161" i="1"/>
  <c r="O227" i="1"/>
  <c r="S227" i="1"/>
  <c r="S198" i="1" l="1"/>
  <c r="S240" i="1"/>
  <c r="S125" i="1"/>
  <c r="S49" i="1"/>
  <c r="J49" i="1"/>
  <c r="J204" i="1"/>
  <c r="M21" i="1"/>
  <c r="J36" i="1"/>
  <c r="L45" i="1"/>
  <c r="L26" i="1"/>
  <c r="R26" i="1" s="1"/>
  <c r="M37" i="1"/>
  <c r="J28" i="1"/>
  <c r="J45" i="1"/>
  <c r="J26" i="1"/>
  <c r="J46" i="1"/>
  <c r="J69" i="1"/>
  <c r="J86" i="1"/>
  <c r="L102" i="1"/>
  <c r="N102" i="1" s="1"/>
  <c r="J118" i="1"/>
  <c r="J135" i="1"/>
  <c r="J153" i="1"/>
  <c r="J173" i="1"/>
  <c r="J190" i="1"/>
  <c r="J206" i="1"/>
  <c r="J223" i="1"/>
  <c r="J245" i="1"/>
  <c r="O204" i="1"/>
  <c r="S170" i="1"/>
  <c r="N182" i="1"/>
  <c r="P182" i="1" s="1"/>
  <c r="R182" i="1"/>
  <c r="N63" i="1"/>
  <c r="P63" i="1" s="1"/>
  <c r="R63" i="1"/>
  <c r="N220" i="1"/>
  <c r="P220" i="1" s="1"/>
  <c r="R220" i="1"/>
  <c r="N202" i="1"/>
  <c r="P202" i="1" s="1"/>
  <c r="R202" i="1"/>
  <c r="N242" i="1"/>
  <c r="P242" i="1" s="1"/>
  <c r="R242" i="1"/>
  <c r="N95" i="1"/>
  <c r="P95" i="1" s="1"/>
  <c r="R95" i="1"/>
  <c r="N175" i="1"/>
  <c r="P175" i="1" s="1"/>
  <c r="R175" i="1"/>
  <c r="N44" i="1"/>
  <c r="P44" i="1" s="1"/>
  <c r="R44" i="1"/>
  <c r="N140" i="1"/>
  <c r="P140" i="1" s="1"/>
  <c r="R140" i="1"/>
  <c r="S191" i="1"/>
  <c r="S251" i="1"/>
  <c r="S66" i="1"/>
  <c r="N246" i="1"/>
  <c r="P246" i="1" s="1"/>
  <c r="R246" i="1"/>
  <c r="N228" i="1"/>
  <c r="P228" i="1" s="1"/>
  <c r="R228" i="1"/>
  <c r="S23" i="1"/>
  <c r="O23" i="1"/>
  <c r="N27" i="1"/>
  <c r="R27" i="1"/>
  <c r="S31" i="1"/>
  <c r="O31" i="1"/>
  <c r="R35" i="1"/>
  <c r="N35" i="1"/>
  <c r="S39" i="1"/>
  <c r="O39" i="1"/>
  <c r="R43" i="1"/>
  <c r="N43" i="1"/>
  <c r="S47" i="1"/>
  <c r="O47" i="1"/>
  <c r="R51" i="1"/>
  <c r="N51" i="1"/>
  <c r="S55" i="1"/>
  <c r="O55" i="1"/>
  <c r="S59" i="1"/>
  <c r="O59" i="1"/>
  <c r="R62" i="1"/>
  <c r="N62" i="1"/>
  <c r="S68" i="1"/>
  <c r="O68" i="1"/>
  <c r="R73" i="1"/>
  <c r="N73" i="1"/>
  <c r="S76" i="1"/>
  <c r="O76" i="1"/>
  <c r="N85" i="1"/>
  <c r="R85" i="1"/>
  <c r="S88" i="1"/>
  <c r="O88" i="1"/>
  <c r="R93" i="1"/>
  <c r="N93" i="1"/>
  <c r="R98" i="1"/>
  <c r="N98" i="1"/>
  <c r="S98" i="1"/>
  <c r="O98" i="1"/>
  <c r="R105" i="1"/>
  <c r="N105" i="1"/>
  <c r="S108" i="1"/>
  <c r="O108" i="1"/>
  <c r="R114" i="1"/>
  <c r="N114" i="1"/>
  <c r="O119" i="1"/>
  <c r="S119" i="1"/>
  <c r="N126" i="1"/>
  <c r="R126" i="1"/>
  <c r="S134" i="1"/>
  <c r="O134" i="1"/>
  <c r="S139" i="1"/>
  <c r="O139" i="1"/>
  <c r="S142" i="1"/>
  <c r="O142" i="1"/>
  <c r="R147" i="1"/>
  <c r="N147" i="1"/>
  <c r="S150" i="1"/>
  <c r="O150" i="1"/>
  <c r="R154" i="1"/>
  <c r="N154" i="1"/>
  <c r="S159" i="1"/>
  <c r="O159" i="1"/>
  <c r="R163" i="1"/>
  <c r="N163" i="1"/>
  <c r="S166" i="1"/>
  <c r="O166" i="1"/>
  <c r="R172" i="1"/>
  <c r="N172" i="1"/>
  <c r="R179" i="1"/>
  <c r="N179" i="1"/>
  <c r="O179" i="1"/>
  <c r="S179" i="1"/>
  <c r="R184" i="1"/>
  <c r="N184" i="1"/>
  <c r="S189" i="1"/>
  <c r="O189" i="1"/>
  <c r="S200" i="1"/>
  <c r="O200" i="1"/>
  <c r="N211" i="1"/>
  <c r="R211" i="1"/>
  <c r="S214" i="1"/>
  <c r="O214" i="1"/>
  <c r="R219" i="1"/>
  <c r="N219" i="1"/>
  <c r="O225" i="1"/>
  <c r="S225" i="1"/>
  <c r="R230" i="1"/>
  <c r="N230" i="1"/>
  <c r="O237" i="1"/>
  <c r="S237" i="1"/>
  <c r="R243" i="1"/>
  <c r="N243" i="1"/>
  <c r="S247" i="1"/>
  <c r="O247" i="1"/>
  <c r="N252" i="1"/>
  <c r="R252" i="1"/>
  <c r="N133" i="1"/>
  <c r="P133" i="1" s="1"/>
  <c r="R133" i="1"/>
  <c r="N81" i="1"/>
  <c r="P81" i="1" s="1"/>
  <c r="R81" i="1"/>
  <c r="N207" i="1"/>
  <c r="P207" i="1" s="1"/>
  <c r="R207" i="1"/>
  <c r="N80" i="1"/>
  <c r="P80" i="1" s="1"/>
  <c r="R80" i="1"/>
  <c r="N156" i="1"/>
  <c r="P156" i="1" s="1"/>
  <c r="R156" i="1"/>
  <c r="N33" i="1"/>
  <c r="P33" i="1" s="1"/>
  <c r="R33" i="1"/>
  <c r="N129" i="1"/>
  <c r="P129" i="1" s="1"/>
  <c r="R129" i="1"/>
  <c r="N227" i="1"/>
  <c r="P227" i="1" s="1"/>
  <c r="R227" i="1"/>
  <c r="N22" i="1"/>
  <c r="R22" i="1"/>
  <c r="S29" i="1"/>
  <c r="O29" i="1"/>
  <c r="R34" i="1"/>
  <c r="N34" i="1"/>
  <c r="S38" i="1"/>
  <c r="O38" i="1"/>
  <c r="R42" i="1"/>
  <c r="N42" i="1"/>
  <c r="S50" i="1"/>
  <c r="O50" i="1"/>
  <c r="R54" i="1"/>
  <c r="N54" i="1"/>
  <c r="S58" i="1"/>
  <c r="O58" i="1"/>
  <c r="N67" i="1"/>
  <c r="R67" i="1"/>
  <c r="S70" i="1"/>
  <c r="O70" i="1"/>
  <c r="N75" i="1"/>
  <c r="R75" i="1"/>
  <c r="S78" i="1"/>
  <c r="O78" i="1"/>
  <c r="N84" i="1"/>
  <c r="R84" i="1"/>
  <c r="S89" i="1"/>
  <c r="O89" i="1"/>
  <c r="R92" i="1"/>
  <c r="N92" i="1"/>
  <c r="S97" i="1"/>
  <c r="O97" i="1"/>
  <c r="R101" i="1"/>
  <c r="N101" i="1"/>
  <c r="S104" i="1"/>
  <c r="O104" i="1"/>
  <c r="N109" i="1"/>
  <c r="R109" i="1"/>
  <c r="S112" i="1"/>
  <c r="O112" i="1"/>
  <c r="R117" i="1"/>
  <c r="N117" i="1"/>
  <c r="S121" i="1"/>
  <c r="O121" i="1"/>
  <c r="N124" i="1"/>
  <c r="R124" i="1"/>
  <c r="S128" i="1"/>
  <c r="O128" i="1"/>
  <c r="R132" i="1"/>
  <c r="N132" i="1"/>
  <c r="S136" i="1"/>
  <c r="O136" i="1"/>
  <c r="R143" i="1"/>
  <c r="N143" i="1"/>
  <c r="S146" i="1"/>
  <c r="O146" i="1"/>
  <c r="R151" i="1"/>
  <c r="N151" i="1"/>
  <c r="S155" i="1"/>
  <c r="O155" i="1"/>
  <c r="R162" i="1"/>
  <c r="N162" i="1"/>
  <c r="S167" i="1"/>
  <c r="O167" i="1"/>
  <c r="S174" i="1"/>
  <c r="O174" i="1"/>
  <c r="N178" i="1"/>
  <c r="R178" i="1"/>
  <c r="S185" i="1"/>
  <c r="O185" i="1"/>
  <c r="R188" i="1"/>
  <c r="N188" i="1"/>
  <c r="S193" i="1"/>
  <c r="O193" i="1"/>
  <c r="S201" i="1"/>
  <c r="O201" i="1"/>
  <c r="R205" i="1"/>
  <c r="N205" i="1"/>
  <c r="S209" i="1"/>
  <c r="O209" i="1"/>
  <c r="R212" i="1"/>
  <c r="N212" i="1"/>
  <c r="S217" i="1"/>
  <c r="O217" i="1"/>
  <c r="N221" i="1"/>
  <c r="R221" i="1"/>
  <c r="S224" i="1"/>
  <c r="O224" i="1"/>
  <c r="R231" i="1"/>
  <c r="N231" i="1"/>
  <c r="S235" i="1"/>
  <c r="O235" i="1"/>
  <c r="S248" i="1"/>
  <c r="O248" i="1"/>
  <c r="N198" i="1"/>
  <c r="P198" i="1" s="1"/>
  <c r="R198" i="1"/>
  <c r="N100" i="1"/>
  <c r="P100" i="1" s="1"/>
  <c r="R100" i="1"/>
  <c r="N240" i="1"/>
  <c r="P240" i="1" s="1"/>
  <c r="R240" i="1"/>
  <c r="R24" i="1"/>
  <c r="N24" i="1"/>
  <c r="S32" i="1"/>
  <c r="O32" i="1"/>
  <c r="R40" i="1"/>
  <c r="N40" i="1"/>
  <c r="S48" i="1"/>
  <c r="O48" i="1"/>
  <c r="N56" i="1"/>
  <c r="R56" i="1"/>
  <c r="S65" i="1"/>
  <c r="O65" i="1"/>
  <c r="N71" i="1"/>
  <c r="R71" i="1"/>
  <c r="S82" i="1"/>
  <c r="O82" i="1"/>
  <c r="N96" i="1"/>
  <c r="R96" i="1"/>
  <c r="S106" i="1"/>
  <c r="O106" i="1"/>
  <c r="R122" i="1"/>
  <c r="N122" i="1"/>
  <c r="S122" i="1"/>
  <c r="O122" i="1"/>
  <c r="S144" i="1"/>
  <c r="O144" i="1"/>
  <c r="R152" i="1"/>
  <c r="N152" i="1"/>
  <c r="S160" i="1"/>
  <c r="O160" i="1"/>
  <c r="R169" i="1"/>
  <c r="N169" i="1"/>
  <c r="S181" i="1"/>
  <c r="O181" i="1"/>
  <c r="R192" i="1"/>
  <c r="N192" i="1"/>
  <c r="S208" i="1"/>
  <c r="O208" i="1"/>
  <c r="R216" i="1"/>
  <c r="N216" i="1"/>
  <c r="S229" i="1"/>
  <c r="O229" i="1"/>
  <c r="R241" i="1"/>
  <c r="N241" i="1"/>
  <c r="O249" i="1"/>
  <c r="S249" i="1"/>
  <c r="N120" i="1"/>
  <c r="P120" i="1" s="1"/>
  <c r="R120" i="1"/>
  <c r="N239" i="1"/>
  <c r="P239" i="1" s="1"/>
  <c r="R239" i="1"/>
  <c r="N25" i="1"/>
  <c r="P25" i="1" s="1"/>
  <c r="R25" i="1"/>
  <c r="N183" i="1"/>
  <c r="P183" i="1" s="1"/>
  <c r="R183" i="1"/>
  <c r="N161" i="1"/>
  <c r="P161" i="1" s="1"/>
  <c r="R161" i="1"/>
  <c r="N20" i="1"/>
  <c r="R20" i="1"/>
  <c r="S30" i="1"/>
  <c r="O30" i="1"/>
  <c r="N41" i="1"/>
  <c r="R41" i="1"/>
  <c r="S53" i="1"/>
  <c r="O53" i="1"/>
  <c r="N64" i="1"/>
  <c r="R64" i="1"/>
  <c r="S72" i="1"/>
  <c r="O72" i="1"/>
  <c r="R83" i="1"/>
  <c r="N83" i="1"/>
  <c r="R91" i="1"/>
  <c r="N91" i="1"/>
  <c r="S91" i="1"/>
  <c r="O91" i="1"/>
  <c r="N99" i="1"/>
  <c r="R99" i="1"/>
  <c r="S107" i="1"/>
  <c r="O107" i="1"/>
  <c r="R115" i="1"/>
  <c r="N115" i="1"/>
  <c r="S123" i="1"/>
  <c r="O123" i="1"/>
  <c r="S138" i="1"/>
  <c r="O138" i="1"/>
  <c r="R148" i="1"/>
  <c r="N148" i="1"/>
  <c r="S158" i="1"/>
  <c r="O158" i="1"/>
  <c r="R168" i="1"/>
  <c r="N168" i="1"/>
  <c r="S177" i="1"/>
  <c r="O177" i="1"/>
  <c r="R187" i="1"/>
  <c r="N187" i="1"/>
  <c r="S195" i="1"/>
  <c r="O195" i="1"/>
  <c r="N203" i="1"/>
  <c r="R203" i="1"/>
  <c r="R210" i="1"/>
  <c r="N210" i="1"/>
  <c r="S210" i="1"/>
  <c r="O210" i="1"/>
  <c r="R218" i="1"/>
  <c r="N218" i="1"/>
  <c r="S226" i="1"/>
  <c r="O226" i="1"/>
  <c r="R236" i="1"/>
  <c r="N236" i="1"/>
  <c r="S250" i="1"/>
  <c r="O250" i="1"/>
  <c r="N66" i="1"/>
  <c r="P66" i="1" s="1"/>
  <c r="R66" i="1"/>
  <c r="N170" i="1"/>
  <c r="P170" i="1" s="1"/>
  <c r="R170" i="1"/>
  <c r="N251" i="1"/>
  <c r="P251" i="1" s="1"/>
  <c r="R251" i="1"/>
  <c r="N49" i="1"/>
  <c r="P49" i="1" s="1"/>
  <c r="R49" i="1"/>
  <c r="N125" i="1"/>
  <c r="P125" i="1" s="1"/>
  <c r="R125" i="1"/>
  <c r="N191" i="1"/>
  <c r="P191" i="1" s="1"/>
  <c r="R191" i="1"/>
  <c r="N204" i="1"/>
  <c r="P204" i="1" s="1"/>
  <c r="R204" i="1"/>
  <c r="N21" i="1"/>
  <c r="R21" i="1"/>
  <c r="S28" i="1"/>
  <c r="O28" i="1"/>
  <c r="N36" i="1"/>
  <c r="R36" i="1"/>
  <c r="S45" i="1"/>
  <c r="O45" i="1"/>
  <c r="R52" i="1"/>
  <c r="N52" i="1"/>
  <c r="R61" i="1"/>
  <c r="N61" i="1"/>
  <c r="R74" i="1"/>
  <c r="N74" i="1"/>
  <c r="S87" i="1"/>
  <c r="O87" i="1"/>
  <c r="N90" i="1"/>
  <c r="R90" i="1"/>
  <c r="O103" i="1"/>
  <c r="S103" i="1"/>
  <c r="N116" i="1"/>
  <c r="R116" i="1"/>
  <c r="R130" i="1"/>
  <c r="N130" i="1"/>
  <c r="S130" i="1"/>
  <c r="O130" i="1"/>
  <c r="R149" i="1"/>
  <c r="N149" i="1"/>
  <c r="S149" i="1"/>
  <c r="O149" i="1"/>
  <c r="R157" i="1"/>
  <c r="N157" i="1"/>
  <c r="S164" i="1"/>
  <c r="O164" i="1"/>
  <c r="R176" i="1"/>
  <c r="N176" i="1"/>
  <c r="S186" i="1"/>
  <c r="O186" i="1"/>
  <c r="N197" i="1"/>
  <c r="R197" i="1"/>
  <c r="S213" i="1"/>
  <c r="O213" i="1"/>
  <c r="R222" i="1"/>
  <c r="N222" i="1"/>
  <c r="R232" i="1"/>
  <c r="N232" i="1"/>
  <c r="S232" i="1"/>
  <c r="O232" i="1"/>
  <c r="S26" i="1"/>
  <c r="O26" i="1"/>
  <c r="R37" i="1"/>
  <c r="N37" i="1"/>
  <c r="S46" i="1"/>
  <c r="O46" i="1"/>
  <c r="R57" i="1"/>
  <c r="N57" i="1"/>
  <c r="S69" i="1"/>
  <c r="O69" i="1"/>
  <c r="R77" i="1"/>
  <c r="N77" i="1"/>
  <c r="S86" i="1"/>
  <c r="O86" i="1"/>
  <c r="N94" i="1"/>
  <c r="R94" i="1"/>
  <c r="R102" i="1"/>
  <c r="S102" i="1"/>
  <c r="O102" i="1"/>
  <c r="R110" i="1"/>
  <c r="N110" i="1"/>
  <c r="S118" i="1"/>
  <c r="O118" i="1"/>
  <c r="N127" i="1"/>
  <c r="R127" i="1"/>
  <c r="S135" i="1"/>
  <c r="O135" i="1"/>
  <c r="N145" i="1"/>
  <c r="R145" i="1"/>
  <c r="S153" i="1"/>
  <c r="O153" i="1"/>
  <c r="S173" i="1"/>
  <c r="O173" i="1"/>
  <c r="R180" i="1"/>
  <c r="N180" i="1"/>
  <c r="S190" i="1"/>
  <c r="O190" i="1"/>
  <c r="R199" i="1"/>
  <c r="N199" i="1"/>
  <c r="S206" i="1"/>
  <c r="O206" i="1"/>
  <c r="N215" i="1"/>
  <c r="R215" i="1"/>
  <c r="S223" i="1"/>
  <c r="O223" i="1"/>
  <c r="R233" i="1"/>
  <c r="N233" i="1"/>
  <c r="O245" i="1"/>
  <c r="S245" i="1"/>
  <c r="N23" i="1"/>
  <c r="P23" i="1" s="1"/>
  <c r="R23" i="1"/>
  <c r="S27" i="1"/>
  <c r="O27" i="1"/>
  <c r="R31" i="1"/>
  <c r="N31" i="1"/>
  <c r="P31" i="1" s="1"/>
  <c r="S35" i="1"/>
  <c r="O35" i="1"/>
  <c r="R39" i="1"/>
  <c r="N39" i="1"/>
  <c r="P39" i="1" s="1"/>
  <c r="S43" i="1"/>
  <c r="O43" i="1"/>
  <c r="R47" i="1"/>
  <c r="N47" i="1"/>
  <c r="P47" i="1" s="1"/>
  <c r="S51" i="1"/>
  <c r="O51" i="1"/>
  <c r="N55" i="1"/>
  <c r="P55" i="1" s="1"/>
  <c r="R55" i="1"/>
  <c r="N59" i="1"/>
  <c r="P59" i="1" s="1"/>
  <c r="R59" i="1"/>
  <c r="S62" i="1"/>
  <c r="O62" i="1"/>
  <c r="R68" i="1"/>
  <c r="N68" i="1"/>
  <c r="P68" i="1" s="1"/>
  <c r="S73" i="1"/>
  <c r="O73" i="1"/>
  <c r="R76" i="1"/>
  <c r="N76" i="1"/>
  <c r="P76" i="1" s="1"/>
  <c r="O85" i="1"/>
  <c r="S85" i="1"/>
  <c r="R88" i="1"/>
  <c r="N88" i="1"/>
  <c r="P88" i="1" s="1"/>
  <c r="S93" i="1"/>
  <c r="O93" i="1"/>
  <c r="S105" i="1"/>
  <c r="O105" i="1"/>
  <c r="R108" i="1"/>
  <c r="N108" i="1"/>
  <c r="P108" i="1" s="1"/>
  <c r="S114" i="1"/>
  <c r="O114" i="1"/>
  <c r="N119" i="1"/>
  <c r="P119" i="1" s="1"/>
  <c r="R119" i="1"/>
  <c r="S126" i="1"/>
  <c r="O126" i="1"/>
  <c r="R134" i="1"/>
  <c r="N134" i="1"/>
  <c r="P134" i="1" s="1"/>
  <c r="N139" i="1"/>
  <c r="P139" i="1" s="1"/>
  <c r="R139" i="1"/>
  <c r="R142" i="1"/>
  <c r="N142" i="1"/>
  <c r="P142" i="1" s="1"/>
  <c r="O147" i="1"/>
  <c r="S147" i="1"/>
  <c r="N150" i="1"/>
  <c r="P150" i="1" s="1"/>
  <c r="R150" i="1"/>
  <c r="S154" i="1"/>
  <c r="O154" i="1"/>
  <c r="N159" i="1"/>
  <c r="P159" i="1" s="1"/>
  <c r="R159" i="1"/>
  <c r="S163" i="1"/>
  <c r="O163" i="1"/>
  <c r="N166" i="1"/>
  <c r="P166" i="1" s="1"/>
  <c r="R166" i="1"/>
  <c r="S172" i="1"/>
  <c r="O172" i="1"/>
  <c r="S184" i="1"/>
  <c r="O184" i="1"/>
  <c r="R189" i="1"/>
  <c r="N189" i="1"/>
  <c r="P189" i="1" s="1"/>
  <c r="R194" i="1"/>
  <c r="N194" i="1"/>
  <c r="S194" i="1"/>
  <c r="O194" i="1"/>
  <c r="R200" i="1"/>
  <c r="N200" i="1"/>
  <c r="P200" i="1" s="1"/>
  <c r="O211" i="1"/>
  <c r="S211" i="1"/>
  <c r="R214" i="1"/>
  <c r="N214" i="1"/>
  <c r="P214" i="1" s="1"/>
  <c r="O219" i="1"/>
  <c r="S219" i="1"/>
  <c r="R225" i="1"/>
  <c r="N225" i="1"/>
  <c r="S230" i="1"/>
  <c r="O230" i="1"/>
  <c r="R237" i="1"/>
  <c r="N237" i="1"/>
  <c r="S243" i="1"/>
  <c r="O243" i="1"/>
  <c r="R247" i="1"/>
  <c r="N247" i="1"/>
  <c r="P247" i="1" s="1"/>
  <c r="S252" i="1"/>
  <c r="O252" i="1"/>
  <c r="S22" i="1"/>
  <c r="O22" i="1"/>
  <c r="N29" i="1"/>
  <c r="P29" i="1" s="1"/>
  <c r="R29" i="1"/>
  <c r="S34" i="1"/>
  <c r="O34" i="1"/>
  <c r="R38" i="1"/>
  <c r="N38" i="1"/>
  <c r="P38" i="1" s="1"/>
  <c r="S42" i="1"/>
  <c r="O42" i="1"/>
  <c r="R50" i="1"/>
  <c r="N50" i="1"/>
  <c r="P50" i="1" s="1"/>
  <c r="S54" i="1"/>
  <c r="O54" i="1"/>
  <c r="R58" i="1"/>
  <c r="N58" i="1"/>
  <c r="P58" i="1" s="1"/>
  <c r="S67" i="1"/>
  <c r="O67" i="1"/>
  <c r="R70" i="1"/>
  <c r="N70" i="1"/>
  <c r="P70" i="1" s="1"/>
  <c r="S75" i="1"/>
  <c r="O75" i="1"/>
  <c r="R78" i="1"/>
  <c r="N78" i="1"/>
  <c r="P78" i="1" s="1"/>
  <c r="S84" i="1"/>
  <c r="O84" i="1"/>
  <c r="R89" i="1"/>
  <c r="N89" i="1"/>
  <c r="P89" i="1" s="1"/>
  <c r="S92" i="1"/>
  <c r="O92" i="1"/>
  <c r="R97" i="1"/>
  <c r="N97" i="1"/>
  <c r="P97" i="1" s="1"/>
  <c r="S101" i="1"/>
  <c r="O101" i="1"/>
  <c r="R104" i="1"/>
  <c r="N104" i="1"/>
  <c r="P104" i="1" s="1"/>
  <c r="S109" i="1"/>
  <c r="O109" i="1"/>
  <c r="N112" i="1"/>
  <c r="P112" i="1" s="1"/>
  <c r="R112" i="1"/>
  <c r="S117" i="1"/>
  <c r="O117" i="1"/>
  <c r="R121" i="1"/>
  <c r="N121" i="1"/>
  <c r="P121" i="1" s="1"/>
  <c r="S124" i="1"/>
  <c r="O124" i="1"/>
  <c r="R128" i="1"/>
  <c r="N128" i="1"/>
  <c r="P128" i="1" s="1"/>
  <c r="S132" i="1"/>
  <c r="O132" i="1"/>
  <c r="R136" i="1"/>
  <c r="N136" i="1"/>
  <c r="P136" i="1" s="1"/>
  <c r="S143" i="1"/>
  <c r="O143" i="1"/>
  <c r="R146" i="1"/>
  <c r="N146" i="1"/>
  <c r="P146" i="1" s="1"/>
  <c r="S151" i="1"/>
  <c r="O151" i="1"/>
  <c r="N155" i="1"/>
  <c r="P155" i="1" s="1"/>
  <c r="R155" i="1"/>
  <c r="S162" i="1"/>
  <c r="O162" i="1"/>
  <c r="N167" i="1"/>
  <c r="P167" i="1" s="1"/>
  <c r="R167" i="1"/>
  <c r="R171" i="1"/>
  <c r="N171" i="1"/>
  <c r="S171" i="1"/>
  <c r="O171" i="1"/>
  <c r="N174" i="1"/>
  <c r="P174" i="1" s="1"/>
  <c r="R174" i="1"/>
  <c r="S178" i="1"/>
  <c r="O178" i="1"/>
  <c r="R185" i="1"/>
  <c r="N185" i="1"/>
  <c r="P185" i="1" s="1"/>
  <c r="S188" i="1"/>
  <c r="O188" i="1"/>
  <c r="R193" i="1"/>
  <c r="N193" i="1"/>
  <c r="P193" i="1" s="1"/>
  <c r="R196" i="1"/>
  <c r="N196" i="1"/>
  <c r="S196" i="1"/>
  <c r="O196" i="1"/>
  <c r="N201" i="1"/>
  <c r="P201" i="1" s="1"/>
  <c r="R201" i="1"/>
  <c r="S205" i="1"/>
  <c r="O205" i="1"/>
  <c r="R209" i="1"/>
  <c r="N209" i="1"/>
  <c r="P209" i="1" s="1"/>
  <c r="S212" i="1"/>
  <c r="O212" i="1"/>
  <c r="R217" i="1"/>
  <c r="N217" i="1"/>
  <c r="P217" i="1" s="1"/>
  <c r="S221" i="1"/>
  <c r="O221" i="1"/>
  <c r="N224" i="1"/>
  <c r="P224" i="1" s="1"/>
  <c r="R224" i="1"/>
  <c r="S231" i="1"/>
  <c r="O231" i="1"/>
  <c r="R235" i="1"/>
  <c r="N235" i="1"/>
  <c r="P235" i="1" s="1"/>
  <c r="R238" i="1"/>
  <c r="N238" i="1"/>
  <c r="S238" i="1"/>
  <c r="O238" i="1"/>
  <c r="R248" i="1"/>
  <c r="N248" i="1"/>
  <c r="P248" i="1" s="1"/>
  <c r="S24" i="1"/>
  <c r="O24" i="1"/>
  <c r="N32" i="1"/>
  <c r="P32" i="1" s="1"/>
  <c r="R32" i="1"/>
  <c r="S40" i="1"/>
  <c r="O40" i="1"/>
  <c r="N48" i="1"/>
  <c r="P48" i="1" s="1"/>
  <c r="R48" i="1"/>
  <c r="S56" i="1"/>
  <c r="O56" i="1"/>
  <c r="R65" i="1"/>
  <c r="N65" i="1"/>
  <c r="P65" i="1" s="1"/>
  <c r="O71" i="1"/>
  <c r="S71" i="1"/>
  <c r="N82" i="1"/>
  <c r="P82" i="1" s="1"/>
  <c r="R82" i="1"/>
  <c r="S96" i="1"/>
  <c r="O96" i="1"/>
  <c r="N106" i="1"/>
  <c r="P106" i="1" s="1"/>
  <c r="R106" i="1"/>
  <c r="R111" i="1"/>
  <c r="N111" i="1"/>
  <c r="S111" i="1"/>
  <c r="O111" i="1"/>
  <c r="R137" i="1"/>
  <c r="N137" i="1"/>
  <c r="S137" i="1"/>
  <c r="O137" i="1"/>
  <c r="R144" i="1"/>
  <c r="N144" i="1"/>
  <c r="P144" i="1" s="1"/>
  <c r="S152" i="1"/>
  <c r="O152" i="1"/>
  <c r="N160" i="1"/>
  <c r="P160" i="1" s="1"/>
  <c r="R160" i="1"/>
  <c r="O169" i="1"/>
  <c r="S169" i="1"/>
  <c r="R181" i="1"/>
  <c r="N181" i="1"/>
  <c r="P181" i="1" s="1"/>
  <c r="S192" i="1"/>
  <c r="O192" i="1"/>
  <c r="N208" i="1"/>
  <c r="P208" i="1" s="1"/>
  <c r="R208" i="1"/>
  <c r="S216" i="1"/>
  <c r="O216" i="1"/>
  <c r="R229" i="1"/>
  <c r="N229" i="1"/>
  <c r="P229" i="1" s="1"/>
  <c r="S241" i="1"/>
  <c r="O241" i="1"/>
  <c r="N249" i="1"/>
  <c r="P249" i="1" s="1"/>
  <c r="R249" i="1"/>
  <c r="S20" i="1"/>
  <c r="O20" i="1"/>
  <c r="N30" i="1"/>
  <c r="P30" i="1" s="1"/>
  <c r="R30" i="1"/>
  <c r="S41" i="1"/>
  <c r="O41" i="1"/>
  <c r="N53" i="1"/>
  <c r="P53" i="1" s="1"/>
  <c r="R53" i="1"/>
  <c r="S64" i="1"/>
  <c r="O64" i="1"/>
  <c r="R72" i="1"/>
  <c r="N72" i="1"/>
  <c r="P72" i="1" s="1"/>
  <c r="S83" i="1"/>
  <c r="O83" i="1"/>
  <c r="S99" i="1"/>
  <c r="O99" i="1"/>
  <c r="R107" i="1"/>
  <c r="N107" i="1"/>
  <c r="P107" i="1" s="1"/>
  <c r="S115" i="1"/>
  <c r="O115" i="1"/>
  <c r="R123" i="1"/>
  <c r="N123" i="1"/>
  <c r="P123" i="1" s="1"/>
  <c r="R131" i="1"/>
  <c r="N131" i="1"/>
  <c r="S131" i="1"/>
  <c r="O131" i="1"/>
  <c r="R138" i="1"/>
  <c r="N138" i="1"/>
  <c r="P138" i="1" s="1"/>
  <c r="S148" i="1"/>
  <c r="O148" i="1"/>
  <c r="R158" i="1"/>
  <c r="N158" i="1"/>
  <c r="P158" i="1" s="1"/>
  <c r="S168" i="1"/>
  <c r="O168" i="1"/>
  <c r="R177" i="1"/>
  <c r="N177" i="1"/>
  <c r="P177" i="1" s="1"/>
  <c r="S187" i="1"/>
  <c r="O187" i="1"/>
  <c r="R195" i="1"/>
  <c r="N195" i="1"/>
  <c r="P195" i="1" s="1"/>
  <c r="S203" i="1"/>
  <c r="O203" i="1"/>
  <c r="S218" i="1"/>
  <c r="O218" i="1"/>
  <c r="N226" i="1"/>
  <c r="P226" i="1" s="1"/>
  <c r="R226" i="1"/>
  <c r="S236" i="1"/>
  <c r="O236" i="1"/>
  <c r="R250" i="1"/>
  <c r="N250" i="1"/>
  <c r="P250" i="1" s="1"/>
  <c r="O21" i="1"/>
  <c r="S21" i="1"/>
  <c r="R28" i="1"/>
  <c r="N28" i="1"/>
  <c r="P28" i="1" s="1"/>
  <c r="S36" i="1"/>
  <c r="O36" i="1"/>
  <c r="R45" i="1"/>
  <c r="N45" i="1"/>
  <c r="P45" i="1" s="1"/>
  <c r="S52" i="1"/>
  <c r="O52" i="1"/>
  <c r="S61" i="1"/>
  <c r="O61" i="1"/>
  <c r="S74" i="1"/>
  <c r="O74" i="1"/>
  <c r="N87" i="1"/>
  <c r="P87" i="1" s="1"/>
  <c r="R87" i="1"/>
  <c r="S90" i="1"/>
  <c r="O90" i="1"/>
  <c r="N103" i="1"/>
  <c r="P103" i="1" s="1"/>
  <c r="R103" i="1"/>
  <c r="S116" i="1"/>
  <c r="O116" i="1"/>
  <c r="R141" i="1"/>
  <c r="N141" i="1"/>
  <c r="S141" i="1"/>
  <c r="O141" i="1"/>
  <c r="S157" i="1"/>
  <c r="O157" i="1"/>
  <c r="N164" i="1"/>
  <c r="P164" i="1" s="1"/>
  <c r="R164" i="1"/>
  <c r="S176" i="1"/>
  <c r="O176" i="1"/>
  <c r="N186" i="1"/>
  <c r="P186" i="1" s="1"/>
  <c r="R186" i="1"/>
  <c r="O197" i="1"/>
  <c r="S197" i="1"/>
  <c r="R213" i="1"/>
  <c r="N213" i="1"/>
  <c r="P213" i="1" s="1"/>
  <c r="S222" i="1"/>
  <c r="O222" i="1"/>
  <c r="R244" i="1"/>
  <c r="N244" i="1"/>
  <c r="S244" i="1"/>
  <c r="O244" i="1"/>
  <c r="N79" i="1"/>
  <c r="P79" i="1" s="1"/>
  <c r="R79" i="1"/>
  <c r="N234" i="1"/>
  <c r="P234" i="1" s="1"/>
  <c r="R234" i="1"/>
  <c r="N113" i="1"/>
  <c r="P113" i="1" s="1"/>
  <c r="R113" i="1"/>
  <c r="N60" i="1"/>
  <c r="P60" i="1" s="1"/>
  <c r="R60" i="1"/>
  <c r="N26" i="1"/>
  <c r="P26" i="1" s="1"/>
  <c r="S37" i="1"/>
  <c r="O37" i="1"/>
  <c r="R46" i="1"/>
  <c r="N46" i="1"/>
  <c r="P46" i="1" s="1"/>
  <c r="S57" i="1"/>
  <c r="O57" i="1"/>
  <c r="R69" i="1"/>
  <c r="N69" i="1"/>
  <c r="P69" i="1" s="1"/>
  <c r="S77" i="1"/>
  <c r="O77" i="1"/>
  <c r="N86" i="1"/>
  <c r="P86" i="1" s="1"/>
  <c r="R86" i="1"/>
  <c r="S94" i="1"/>
  <c r="O94" i="1"/>
  <c r="S110" i="1"/>
  <c r="O110" i="1"/>
  <c r="R118" i="1"/>
  <c r="N118" i="1"/>
  <c r="P118" i="1" s="1"/>
  <c r="S127" i="1"/>
  <c r="O127" i="1"/>
  <c r="R135" i="1"/>
  <c r="N135" i="1"/>
  <c r="P135" i="1" s="1"/>
  <c r="S145" i="1"/>
  <c r="O145" i="1"/>
  <c r="N153" i="1"/>
  <c r="P153" i="1" s="1"/>
  <c r="R153" i="1"/>
  <c r="R165" i="1"/>
  <c r="N165" i="1"/>
  <c r="S165" i="1"/>
  <c r="O165" i="1"/>
  <c r="R173" i="1"/>
  <c r="N173" i="1"/>
  <c r="P173" i="1" s="1"/>
  <c r="S180" i="1"/>
  <c r="O180" i="1"/>
  <c r="N190" i="1"/>
  <c r="P190" i="1" s="1"/>
  <c r="R190" i="1"/>
  <c r="S199" i="1"/>
  <c r="O199" i="1"/>
  <c r="R206" i="1"/>
  <c r="N206" i="1"/>
  <c r="P206" i="1" s="1"/>
  <c r="S215" i="1"/>
  <c r="O215" i="1"/>
  <c r="R223" i="1"/>
  <c r="N223" i="1"/>
  <c r="P223" i="1" s="1"/>
  <c r="S233" i="1"/>
  <c r="O233" i="1"/>
  <c r="N245" i="1"/>
  <c r="P245" i="1" s="1"/>
  <c r="R245" i="1"/>
  <c r="P237" i="1" l="1"/>
  <c r="P225" i="1"/>
  <c r="P179" i="1"/>
  <c r="P165" i="1"/>
  <c r="P244" i="1"/>
  <c r="P141" i="1"/>
  <c r="S14" i="1"/>
  <c r="P131" i="1"/>
  <c r="P137" i="1"/>
  <c r="P111" i="1"/>
  <c r="P238" i="1"/>
  <c r="P196" i="1"/>
  <c r="P171" i="1"/>
  <c r="P194" i="1"/>
  <c r="P233" i="1"/>
  <c r="P199" i="1"/>
  <c r="P180" i="1"/>
  <c r="P110" i="1"/>
  <c r="P102" i="1"/>
  <c r="P77" i="1"/>
  <c r="P57" i="1"/>
  <c r="P37" i="1"/>
  <c r="P232" i="1"/>
  <c r="P222" i="1"/>
  <c r="P176" i="1"/>
  <c r="P157" i="1"/>
  <c r="P149" i="1"/>
  <c r="P130" i="1"/>
  <c r="P74" i="1"/>
  <c r="P61" i="1"/>
  <c r="P52" i="1"/>
  <c r="P236" i="1"/>
  <c r="P218" i="1"/>
  <c r="P210" i="1"/>
  <c r="P187" i="1"/>
  <c r="P168" i="1"/>
  <c r="P148" i="1"/>
  <c r="P115" i="1"/>
  <c r="P91" i="1"/>
  <c r="P83" i="1"/>
  <c r="P241" i="1"/>
  <c r="P216" i="1"/>
  <c r="P192" i="1"/>
  <c r="P169" i="1"/>
  <c r="P152" i="1"/>
  <c r="P122" i="1"/>
  <c r="P40" i="1"/>
  <c r="P24" i="1"/>
  <c r="P231" i="1"/>
  <c r="P212" i="1"/>
  <c r="P205" i="1"/>
  <c r="P188" i="1"/>
  <c r="P162" i="1"/>
  <c r="P151" i="1"/>
  <c r="P143" i="1"/>
  <c r="P132" i="1"/>
  <c r="P117" i="1"/>
  <c r="P101" i="1"/>
  <c r="P92" i="1"/>
  <c r="P54" i="1"/>
  <c r="P42" i="1"/>
  <c r="P34" i="1"/>
  <c r="P243" i="1"/>
  <c r="P230" i="1"/>
  <c r="P219" i="1"/>
  <c r="P184" i="1"/>
  <c r="P172" i="1"/>
  <c r="P163" i="1"/>
  <c r="P154" i="1"/>
  <c r="P147" i="1"/>
  <c r="P114" i="1"/>
  <c r="P105" i="1"/>
  <c r="P98" i="1"/>
  <c r="P93" i="1"/>
  <c r="P73" i="1"/>
  <c r="P62" i="1"/>
  <c r="P51" i="1"/>
  <c r="P43" i="1"/>
  <c r="P35" i="1"/>
  <c r="P215" i="1"/>
  <c r="P145" i="1"/>
  <c r="P127" i="1"/>
  <c r="P94" i="1"/>
  <c r="P197" i="1"/>
  <c r="P116" i="1"/>
  <c r="P90" i="1"/>
  <c r="P36" i="1"/>
  <c r="P21" i="1"/>
  <c r="P203" i="1"/>
  <c r="P99" i="1"/>
  <c r="P64" i="1"/>
  <c r="P41" i="1"/>
  <c r="P20" i="1"/>
  <c r="P96" i="1"/>
  <c r="P71" i="1"/>
  <c r="P56" i="1"/>
  <c r="P221" i="1"/>
  <c r="P178" i="1"/>
  <c r="P124" i="1"/>
  <c r="P109" i="1"/>
  <c r="P84" i="1"/>
  <c r="P75" i="1"/>
  <c r="P67" i="1"/>
  <c r="P22" i="1"/>
  <c r="P252" i="1"/>
  <c r="P211" i="1"/>
  <c r="P126" i="1"/>
  <c r="P85" i="1"/>
  <c r="P27" i="1"/>
  <c r="R14" i="1"/>
  <c r="S13" i="1" s="1"/>
</calcChain>
</file>

<file path=xl/sharedStrings.xml><?xml version="1.0" encoding="utf-8"?>
<sst xmlns="http://schemas.openxmlformats.org/spreadsheetml/2006/main" count="770" uniqueCount="63">
  <si>
    <t xml:space="preserve">Spreadsheet to evaluate maximum-possible fraction of Qx absorption and Qx-Qy gap by analytical inversion of MCD and ABS data </t>
  </si>
  <si>
    <t>n</t>
  </si>
  <si>
    <t>DA/n</t>
  </si>
  <si>
    <r>
      <t>A/</t>
    </r>
    <r>
      <rPr>
        <b/>
        <sz val="11"/>
        <color theme="1"/>
        <rFont val="Symbol"/>
        <family val="1"/>
        <charset val="2"/>
      </rPr>
      <t>n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</si>
  <si>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A/A</t>
    </r>
  </si>
  <si>
    <t>Filter</t>
  </si>
  <si>
    <t>Filtered</t>
  </si>
  <si>
    <t>Bx/Dx= min value</t>
  </si>
  <si>
    <t>By/Dy= max value</t>
  </si>
  <si>
    <t>Partitioned ABS and MCD</t>
  </si>
  <si>
    <r>
      <t>Ax/</t>
    </r>
    <r>
      <rPr>
        <b/>
        <sz val="11"/>
        <color theme="1"/>
        <rFont val="Symbol"/>
        <family val="1"/>
        <charset val="2"/>
      </rPr>
      <t>n</t>
    </r>
  </si>
  <si>
    <r>
      <t>Ay/</t>
    </r>
    <r>
      <rPr>
        <b/>
        <sz val="11"/>
        <color theme="1"/>
        <rFont val="Symbol"/>
        <family val="1"/>
        <charset val="2"/>
      </rPr>
      <t>n</t>
    </r>
  </si>
  <si>
    <r>
      <t>DA</t>
    </r>
    <r>
      <rPr>
        <b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Symbol"/>
        <family val="1"/>
        <charset val="2"/>
      </rPr>
      <t>/n</t>
    </r>
  </si>
  <si>
    <r>
      <t>DA</t>
    </r>
    <r>
      <rPr>
        <b/>
        <sz val="11"/>
        <color theme="1"/>
        <rFont val="Calibri"/>
        <family val="2"/>
        <scheme val="minor"/>
      </rPr>
      <t>y</t>
    </r>
    <r>
      <rPr>
        <b/>
        <sz val="11"/>
        <color theme="1"/>
        <rFont val="Symbol"/>
        <family val="1"/>
        <charset val="2"/>
      </rPr>
      <t>/n</t>
    </r>
  </si>
  <si>
    <t>Polarization</t>
  </si>
  <si>
    <t>fr. X</t>
  </si>
  <si>
    <t>LD</t>
  </si>
  <si>
    <t>Rel error</t>
  </si>
  <si>
    <t>B/D scaling to units of Tesla^-1</t>
  </si>
  <si>
    <t>rescalled</t>
  </si>
  <si>
    <r>
      <t>Bx/Dx from min value gives max possible Dx, rescale by (</t>
    </r>
    <r>
      <rPr>
        <sz val="11"/>
        <color theme="1"/>
        <rFont val="Symbol"/>
        <family val="1"/>
        <charset val="2"/>
      </rPr>
      <t>³</t>
    </r>
    <r>
      <rPr>
        <sz val="11"/>
        <color theme="1"/>
        <rFont val="Calibri"/>
        <family val="2"/>
        <scheme val="minor"/>
      </rPr>
      <t xml:space="preserve"> 1)</t>
    </r>
  </si>
  <si>
    <t>Ax</t>
  </si>
  <si>
    <t>Ay</t>
  </si>
  <si>
    <t>Ave abs energy</t>
  </si>
  <si>
    <t>in T^-1 =</t>
  </si>
  <si>
    <t xml:space="preserve"> in T^-1 =</t>
  </si>
  <si>
    <r>
      <t>approx Qx-Qy unperturbed gap:  Ex-Ey+</t>
    </r>
    <r>
      <rPr>
        <b/>
        <sz val="11"/>
        <color theme="1"/>
        <rFont val="Symbol"/>
        <family val="1"/>
        <charset val="2"/>
      </rPr>
      <t>l</t>
    </r>
    <r>
      <rPr>
        <b/>
        <sz val="11"/>
        <color theme="1"/>
        <rFont val="Calibri"/>
        <family val="2"/>
        <scheme val="minor"/>
      </rPr>
      <t>x-</t>
    </r>
    <r>
      <rPr>
        <b/>
        <sz val="11"/>
        <color theme="1"/>
        <rFont val="Symbol"/>
        <family val="1"/>
        <charset val="2"/>
      </rPr>
      <t>l</t>
    </r>
    <r>
      <rPr>
        <b/>
        <sz val="11"/>
        <color theme="1"/>
        <rFont val="Calibri"/>
        <family val="2"/>
        <scheme val="minor"/>
      </rPr>
      <t>y=</t>
    </r>
  </si>
  <si>
    <t>fraction Qx abs =Dx/(Dx+Dy)=</t>
  </si>
  <si>
    <r>
      <t xml:space="preserve">Source: </t>
    </r>
    <r>
      <rPr>
        <sz val="11"/>
        <color theme="1"/>
        <rFont val="Calibri"/>
        <family val="2"/>
        <scheme val="minor"/>
      </rPr>
      <t>Reimers, Cai, Kobyashi, Rätsep, Freiberg and Krausz</t>
    </r>
  </si>
  <si>
    <t>SUM:</t>
  </si>
  <si>
    <t>MIN:</t>
  </si>
  <si>
    <t>MAX:</t>
  </si>
  <si>
    <t>Data Filter: Include in max/min test if relative MCD signal &gt;</t>
  </si>
  <si>
    <t>rel abs &gt;</t>
  </si>
  <si>
    <t>Ave E=</t>
  </si>
  <si>
    <t>Enter the observed data in the blue fields incolumns A,B,C as frequency, Absorption/frequency, and MCD Delta Absorption / frequency. Assumes equally spaced in frequency  (else replace all sums by integrals)</t>
  </si>
  <si>
    <t>Yellow boxes contain intermediate and final outupts</t>
  </si>
  <si>
    <t>Raw</t>
  </si>
  <si>
    <t>Experimental Data:</t>
  </si>
  <si>
    <t xml:space="preserve">  NOTE:  this analysis will only work well if the data has little noise, the band tails are included, there are no interfering transitions, there is only 1 species present (eg no aggregation) and the base line is accurate.</t>
  </si>
  <si>
    <r>
      <t xml:space="preserve">Enter the Magnetic field strength and other factors needed to express B/D in physical units in cell </t>
    </r>
    <r>
      <rPr>
        <b/>
        <sz val="11"/>
        <color rgb="FFFF0000"/>
        <rFont val="Calibri"/>
        <family val="2"/>
        <scheme val="minor"/>
      </rPr>
      <t>D17</t>
    </r>
  </si>
  <si>
    <r>
      <t xml:space="preserve">Data filtering parameters entered in cells </t>
    </r>
    <r>
      <rPr>
        <b/>
        <sz val="11"/>
        <color rgb="FFFF0000"/>
        <rFont val="Calibri"/>
        <family val="2"/>
        <scheme val="minor"/>
      </rPr>
      <t>M12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O12</t>
    </r>
    <r>
      <rPr>
        <sz val="11"/>
        <color theme="1"/>
        <rFont val="Calibri"/>
        <family val="2"/>
        <scheme val="minor"/>
      </rPr>
      <t xml:space="preserve"> eliminates noise due to weak signals; a small relative error in the data inversion usually results because of this</t>
    </r>
  </si>
  <si>
    <r>
      <t xml:space="preserve">A valid soution is obtained for any rescaling </t>
    </r>
    <r>
      <rPr>
        <sz val="11"/>
        <color theme="1"/>
        <rFont val="Symbol"/>
        <family val="1"/>
        <charset val="2"/>
      </rPr>
      <t>³</t>
    </r>
    <r>
      <rPr>
        <sz val="11"/>
        <color theme="1"/>
        <rFont val="Calibri"/>
        <family val="2"/>
      </rPr>
      <t xml:space="preserve">1 </t>
    </r>
    <r>
      <rPr>
        <sz val="11"/>
        <color theme="1"/>
        <rFont val="Calibri"/>
        <family val="2"/>
        <scheme val="minor"/>
      </rPr>
      <t xml:space="preserve"> of the initial Bx/Dx beyond the value that gives maximal Dx absorption, enter a rescaling in cell </t>
    </r>
    <r>
      <rPr>
        <b/>
        <sz val="11"/>
        <color rgb="FFFF0000"/>
        <rFont val="Calibri"/>
        <family val="2"/>
        <scheme val="minor"/>
      </rPr>
      <t>M13</t>
    </r>
  </si>
  <si>
    <t>Pyromethylpheophorbide dioxane</t>
  </si>
  <si>
    <t>POOR AGREEMENT Qy(0,0) ABS &amp; MCD !!</t>
  </si>
  <si>
    <t>Chlorin-e6 TME dioxane</t>
  </si>
  <si>
    <t>Methylpheophorbide-a dioxane</t>
  </si>
  <si>
    <t>Pheo-a EtOH/MeOH 1.7 K</t>
  </si>
  <si>
    <t>BChl-a pyridine</t>
  </si>
  <si>
    <t>Ni(II)-Chl-a ether</t>
  </si>
  <si>
    <t>Chl-a ether</t>
  </si>
  <si>
    <t>Chl-a dry ether 180 K</t>
  </si>
  <si>
    <t>ChlZ(D1) PS-II 1.7 K</t>
  </si>
  <si>
    <t>ABS saturated at Qy maximum</t>
  </si>
  <si>
    <t>BChl-d ether</t>
  </si>
  <si>
    <t>BChl-c ether</t>
  </si>
  <si>
    <t>Chl-a pyridine</t>
  </si>
  <si>
    <t>Chl-d MeOH/EtOH 1.7 K</t>
  </si>
  <si>
    <t>BChl-d pyridine</t>
  </si>
  <si>
    <t>BChl-c pyridine</t>
  </si>
  <si>
    <t>BChl-a in ether</t>
  </si>
  <si>
    <t>ratio -Bx/By=</t>
  </si>
  <si>
    <r>
      <t xml:space="preserve">Source: </t>
    </r>
    <r>
      <rPr>
        <sz val="11"/>
        <color theme="1"/>
        <rFont val="Calibri"/>
        <family val="2"/>
        <scheme val="minor"/>
      </rPr>
      <t>Reimers and Krausz  PCCP    "An analytical data inversion method for Magnetic Circular Dichroism spectra dominated by the B-term".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</si>
</sst>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  <font>
      <b/>
      <sz val="11"/>
      <color theme="1"/>
      <name val="Symbol"/>
      <family val="1"/>
      <charset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3">
    <xf numFmtId="0" fontId="0" fillId="0" borderId="0" xfId="0"/>
    <xf numFmtId="0" fontId="0" fillId="0" borderId="0" xfId="0" applyAlignment="1">
      <alignment horizontal="center"/>
    </xf>
    <xf numFmtId="0" fontId="0" fillId="33" borderId="0" xfId="0" applyFill="1"/>
    <xf numFmtId="0" fontId="0" fillId="0" borderId="0" xfId="0" applyFill="1"/>
    <xf numFmtId="0" fontId="0" fillId="33" borderId="0" xfId="0" applyFill="1" applyAlignment="1">
      <alignment horizontal="center"/>
    </xf>
    <xf numFmtId="0" fontId="0" fillId="0" borderId="0" xfId="0" applyNumberFormat="1" applyAlignment="1">
      <alignment wrapText="1"/>
    </xf>
    <xf numFmtId="0" fontId="0" fillId="34" borderId="0" xfId="0" applyFill="1"/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64" fontId="0" fillId="0" borderId="0" xfId="0" applyNumberFormat="1"/>
    <xf numFmtId="0" fontId="0" fillId="35" borderId="0" xfId="0" applyFill="1"/>
    <xf numFmtId="0" fontId="16" fillId="35" borderId="0" xfId="0" applyFont="1" applyFill="1"/>
    <xf numFmtId="0" fontId="20" fillId="35" borderId="0" xfId="0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164" fontId="0" fillId="33" borderId="0" xfId="0" applyNumberFormat="1" applyFill="1"/>
    <xf numFmtId="164" fontId="21" fillId="0" borderId="0" xfId="0" applyNumberFormat="1" applyFont="1" applyAlignment="1">
      <alignment horizontal="center"/>
    </xf>
    <xf numFmtId="1" fontId="0" fillId="0" borderId="0" xfId="0" applyNumberFormat="1" applyFill="1"/>
    <xf numFmtId="1" fontId="0" fillId="33" borderId="0" xfId="0" applyNumberFormat="1" applyFill="1"/>
    <xf numFmtId="0" fontId="16" fillId="33" borderId="0" xfId="0" applyFont="1" applyFill="1"/>
    <xf numFmtId="164" fontId="16" fillId="33" borderId="0" xfId="0" applyNumberFormat="1" applyFont="1" applyFill="1"/>
    <xf numFmtId="1" fontId="16" fillId="33" borderId="0" xfId="0" applyNumberFormat="1" applyFont="1" applyFill="1"/>
    <xf numFmtId="0" fontId="0" fillId="34" borderId="0" xfId="0" applyFill="1" applyAlignment="1">
      <alignment horizontal="center"/>
    </xf>
    <xf numFmtId="0" fontId="0" fillId="34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16" fillId="0" borderId="0" xfId="0" applyNumberFormat="1" applyFont="1" applyAlignment="1">
      <alignment horizontal="center"/>
    </xf>
    <xf numFmtId="0" fontId="0" fillId="35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37" borderId="0" xfId="0" applyFill="1" applyAlignment="1">
      <alignment horizontal="center"/>
    </xf>
    <xf numFmtId="0" fontId="0" fillId="38" borderId="0" xfId="0" applyFill="1"/>
    <xf numFmtId="2" fontId="0" fillId="33" borderId="0" xfId="0" applyNumberFormat="1" applyFill="1"/>
    <xf numFmtId="0" fontId="0" fillId="0" borderId="0" xfId="0" applyAlignment="1">
      <alignment horizontal="left"/>
    </xf>
    <xf numFmtId="0" fontId="13" fillId="36" borderId="0" xfId="0" applyFont="1" applyFill="1" applyAlignment="1">
      <alignment horizontal="left"/>
    </xf>
    <xf numFmtId="0" fontId="16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34" borderId="0" xfId="0" applyNumberFormat="1" applyFill="1" applyAlignment="1">
      <alignment horizontal="center" wrapText="1"/>
    </xf>
    <xf numFmtId="0" fontId="0" fillId="34" borderId="0" xfId="0" applyNumberFormat="1" applyFont="1" applyFill="1" applyAlignment="1">
      <alignment horizontal="center" wrapText="1"/>
    </xf>
    <xf numFmtId="0" fontId="16" fillId="33" borderId="0" xfId="0" applyNumberFormat="1" applyFont="1" applyFill="1" applyAlignment="1">
      <alignment horizontal="center" wrapText="1"/>
    </xf>
    <xf numFmtId="0" fontId="16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0" fillId="37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ether  Umetsu'!$A$16:$D$16</c:f>
          <c:strCache>
            <c:ptCount val="1"/>
            <c:pt idx="0">
              <c:v>BChl-a in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Umetsu'!$B$20:$B$252</c:f>
              <c:numCache>
                <c:formatCode>General</c:formatCode>
                <c:ptCount val="233"/>
                <c:pt idx="0">
                  <c:v>1.43E-2</c:v>
                </c:pt>
                <c:pt idx="1">
                  <c:v>2.1000000000000001E-2</c:v>
                </c:pt>
                <c:pt idx="2">
                  <c:v>3.09E-2</c:v>
                </c:pt>
                <c:pt idx="3">
                  <c:v>4.5100000000000001E-2</c:v>
                </c:pt>
                <c:pt idx="4">
                  <c:v>6.5299999999999997E-2</c:v>
                </c:pt>
                <c:pt idx="5">
                  <c:v>9.3899999999999997E-2</c:v>
                </c:pt>
                <c:pt idx="6">
                  <c:v>0.13320000000000001</c:v>
                </c:pt>
                <c:pt idx="7">
                  <c:v>0.18640000000000001</c:v>
                </c:pt>
                <c:pt idx="8">
                  <c:v>0.25559999999999999</c:v>
                </c:pt>
                <c:pt idx="9">
                  <c:v>0.33900000000000002</c:v>
                </c:pt>
                <c:pt idx="10">
                  <c:v>0.43219999999999997</c:v>
                </c:pt>
                <c:pt idx="11">
                  <c:v>0.53039999999999998</c:v>
                </c:pt>
                <c:pt idx="12">
                  <c:v>0.62760000000000005</c:v>
                </c:pt>
                <c:pt idx="13">
                  <c:v>0.71719999999999995</c:v>
                </c:pt>
                <c:pt idx="14">
                  <c:v>0.79730000000000001</c:v>
                </c:pt>
                <c:pt idx="15">
                  <c:v>0.86829999999999996</c:v>
                </c:pt>
                <c:pt idx="16">
                  <c:v>0.92669999999999997</c:v>
                </c:pt>
                <c:pt idx="17">
                  <c:v>0.96750000000000003</c:v>
                </c:pt>
                <c:pt idx="18">
                  <c:v>0.98919999999999997</c:v>
                </c:pt>
                <c:pt idx="19">
                  <c:v>0.99299999999999999</c:v>
                </c:pt>
                <c:pt idx="20">
                  <c:v>0.97989999999999999</c:v>
                </c:pt>
                <c:pt idx="21">
                  <c:v>0.95130000000000003</c:v>
                </c:pt>
                <c:pt idx="22">
                  <c:v>0.90900000000000003</c:v>
                </c:pt>
                <c:pt idx="23">
                  <c:v>0.85609999999999997</c:v>
                </c:pt>
                <c:pt idx="24">
                  <c:v>0.79710000000000003</c:v>
                </c:pt>
                <c:pt idx="25">
                  <c:v>0.73529999999999995</c:v>
                </c:pt>
                <c:pt idx="26">
                  <c:v>0.67169999999999996</c:v>
                </c:pt>
                <c:pt idx="27">
                  <c:v>0.60819999999999996</c:v>
                </c:pt>
                <c:pt idx="28">
                  <c:v>0.54600000000000004</c:v>
                </c:pt>
                <c:pt idx="29">
                  <c:v>0.48549999999999999</c:v>
                </c:pt>
                <c:pt idx="30">
                  <c:v>0.42949999999999999</c:v>
                </c:pt>
                <c:pt idx="31">
                  <c:v>0.38019999999999998</c:v>
                </c:pt>
                <c:pt idx="32">
                  <c:v>0.33779999999999999</c:v>
                </c:pt>
                <c:pt idx="33">
                  <c:v>0.30159999999999998</c:v>
                </c:pt>
                <c:pt idx="34">
                  <c:v>0.27100000000000002</c:v>
                </c:pt>
                <c:pt idx="35">
                  <c:v>0.2445</c:v>
                </c:pt>
                <c:pt idx="36">
                  <c:v>0.22070000000000001</c:v>
                </c:pt>
                <c:pt idx="37">
                  <c:v>0.19919999999999999</c:v>
                </c:pt>
                <c:pt idx="38">
                  <c:v>0.17979999999999999</c:v>
                </c:pt>
                <c:pt idx="39">
                  <c:v>0.16300000000000001</c:v>
                </c:pt>
                <c:pt idx="40">
                  <c:v>0.14899999999999999</c:v>
                </c:pt>
                <c:pt idx="41">
                  <c:v>0.13750000000000001</c:v>
                </c:pt>
                <c:pt idx="42">
                  <c:v>0.1278</c:v>
                </c:pt>
                <c:pt idx="43">
                  <c:v>0.12</c:v>
                </c:pt>
                <c:pt idx="44">
                  <c:v>0.1139</c:v>
                </c:pt>
                <c:pt idx="45">
                  <c:v>0.10879999999999999</c:v>
                </c:pt>
                <c:pt idx="46">
                  <c:v>0.1047</c:v>
                </c:pt>
                <c:pt idx="47">
                  <c:v>0.10199999999999999</c:v>
                </c:pt>
                <c:pt idx="48">
                  <c:v>0.1</c:v>
                </c:pt>
                <c:pt idx="49">
                  <c:v>9.8299999999999998E-2</c:v>
                </c:pt>
                <c:pt idx="50">
                  <c:v>9.7000000000000003E-2</c:v>
                </c:pt>
                <c:pt idx="51">
                  <c:v>9.6199999999999994E-2</c:v>
                </c:pt>
                <c:pt idx="52">
                  <c:v>9.5399999999999999E-2</c:v>
                </c:pt>
                <c:pt idx="53">
                  <c:v>9.4700000000000006E-2</c:v>
                </c:pt>
                <c:pt idx="54">
                  <c:v>9.4E-2</c:v>
                </c:pt>
                <c:pt idx="55">
                  <c:v>9.3399999999999997E-2</c:v>
                </c:pt>
                <c:pt idx="56">
                  <c:v>9.2799999999999994E-2</c:v>
                </c:pt>
                <c:pt idx="57">
                  <c:v>9.2200000000000004E-2</c:v>
                </c:pt>
                <c:pt idx="58">
                  <c:v>9.1600000000000001E-2</c:v>
                </c:pt>
                <c:pt idx="59">
                  <c:v>9.0999999999999998E-2</c:v>
                </c:pt>
                <c:pt idx="60">
                  <c:v>9.0399999999999994E-2</c:v>
                </c:pt>
                <c:pt idx="61">
                  <c:v>8.9499999999999996E-2</c:v>
                </c:pt>
                <c:pt idx="62">
                  <c:v>8.7999999999999995E-2</c:v>
                </c:pt>
                <c:pt idx="63">
                  <c:v>8.5900000000000004E-2</c:v>
                </c:pt>
                <c:pt idx="64">
                  <c:v>8.3500000000000005E-2</c:v>
                </c:pt>
                <c:pt idx="65">
                  <c:v>8.0699999999999994E-2</c:v>
                </c:pt>
                <c:pt idx="66">
                  <c:v>7.7499999999999999E-2</c:v>
                </c:pt>
                <c:pt idx="67">
                  <c:v>7.3999999999999996E-2</c:v>
                </c:pt>
                <c:pt idx="68">
                  <c:v>7.0300000000000001E-2</c:v>
                </c:pt>
                <c:pt idx="69">
                  <c:v>6.6400000000000001E-2</c:v>
                </c:pt>
                <c:pt idx="70">
                  <c:v>6.2100000000000002E-2</c:v>
                </c:pt>
                <c:pt idx="71">
                  <c:v>5.7700000000000001E-2</c:v>
                </c:pt>
                <c:pt idx="72">
                  <c:v>5.3600000000000002E-2</c:v>
                </c:pt>
                <c:pt idx="73">
                  <c:v>4.9700000000000001E-2</c:v>
                </c:pt>
                <c:pt idx="74">
                  <c:v>4.6100000000000002E-2</c:v>
                </c:pt>
                <c:pt idx="75">
                  <c:v>4.2799999999999998E-2</c:v>
                </c:pt>
                <c:pt idx="76">
                  <c:v>3.9899999999999998E-2</c:v>
                </c:pt>
                <c:pt idx="77">
                  <c:v>3.7199999999999997E-2</c:v>
                </c:pt>
                <c:pt idx="78">
                  <c:v>3.4700000000000002E-2</c:v>
                </c:pt>
                <c:pt idx="79">
                  <c:v>3.27E-2</c:v>
                </c:pt>
                <c:pt idx="80">
                  <c:v>3.1099999999999999E-2</c:v>
                </c:pt>
                <c:pt idx="81">
                  <c:v>2.9399999999999999E-2</c:v>
                </c:pt>
                <c:pt idx="82">
                  <c:v>2.7E-2</c:v>
                </c:pt>
                <c:pt idx="83">
                  <c:v>2.47E-2</c:v>
                </c:pt>
                <c:pt idx="84">
                  <c:v>2.3300000000000001E-2</c:v>
                </c:pt>
                <c:pt idx="85">
                  <c:v>2.2200000000000001E-2</c:v>
                </c:pt>
                <c:pt idx="86">
                  <c:v>2.1100000000000001E-2</c:v>
                </c:pt>
                <c:pt idx="87">
                  <c:v>1.9900000000000001E-2</c:v>
                </c:pt>
                <c:pt idx="88">
                  <c:v>1.9E-2</c:v>
                </c:pt>
                <c:pt idx="89">
                  <c:v>1.8499999999999999E-2</c:v>
                </c:pt>
                <c:pt idx="90">
                  <c:v>1.8100000000000002E-2</c:v>
                </c:pt>
                <c:pt idx="91">
                  <c:v>1.77E-2</c:v>
                </c:pt>
                <c:pt idx="92">
                  <c:v>1.7299999999999999E-2</c:v>
                </c:pt>
                <c:pt idx="93">
                  <c:v>1.6899999999999998E-2</c:v>
                </c:pt>
                <c:pt idx="94">
                  <c:v>1.6500000000000001E-2</c:v>
                </c:pt>
                <c:pt idx="95">
                  <c:v>1.61E-2</c:v>
                </c:pt>
                <c:pt idx="96">
                  <c:v>1.5800000000000002E-2</c:v>
                </c:pt>
                <c:pt idx="97">
                  <c:v>1.55E-2</c:v>
                </c:pt>
                <c:pt idx="98">
                  <c:v>1.52E-2</c:v>
                </c:pt>
                <c:pt idx="99">
                  <c:v>1.4999999999999999E-2</c:v>
                </c:pt>
                <c:pt idx="100">
                  <c:v>1.47E-2</c:v>
                </c:pt>
                <c:pt idx="101">
                  <c:v>1.44E-2</c:v>
                </c:pt>
                <c:pt idx="102">
                  <c:v>1.41E-2</c:v>
                </c:pt>
                <c:pt idx="103">
                  <c:v>1.38E-2</c:v>
                </c:pt>
                <c:pt idx="104">
                  <c:v>1.3599999999999999E-2</c:v>
                </c:pt>
                <c:pt idx="105">
                  <c:v>1.3299999999999999E-2</c:v>
                </c:pt>
                <c:pt idx="106">
                  <c:v>1.2999999999999999E-2</c:v>
                </c:pt>
                <c:pt idx="107">
                  <c:v>1.2800000000000001E-2</c:v>
                </c:pt>
                <c:pt idx="108">
                  <c:v>1.2500000000000001E-2</c:v>
                </c:pt>
                <c:pt idx="109">
                  <c:v>1.23E-2</c:v>
                </c:pt>
                <c:pt idx="110">
                  <c:v>1.2200000000000001E-2</c:v>
                </c:pt>
                <c:pt idx="111">
                  <c:v>1.1900000000000001E-2</c:v>
                </c:pt>
                <c:pt idx="112">
                  <c:v>1.17E-2</c:v>
                </c:pt>
                <c:pt idx="113">
                  <c:v>1.14E-2</c:v>
                </c:pt>
                <c:pt idx="114">
                  <c:v>1.12E-2</c:v>
                </c:pt>
                <c:pt idx="115">
                  <c:v>1.0999999999999999E-2</c:v>
                </c:pt>
                <c:pt idx="116">
                  <c:v>1.09E-2</c:v>
                </c:pt>
                <c:pt idx="117">
                  <c:v>1.0800000000000001E-2</c:v>
                </c:pt>
                <c:pt idx="118">
                  <c:v>1.0800000000000001E-2</c:v>
                </c:pt>
                <c:pt idx="119">
                  <c:v>1.0699999999999999E-2</c:v>
                </c:pt>
                <c:pt idx="120">
                  <c:v>1.0699999999999999E-2</c:v>
                </c:pt>
                <c:pt idx="121">
                  <c:v>1.0699999999999999E-2</c:v>
                </c:pt>
                <c:pt idx="122">
                  <c:v>1.0800000000000001E-2</c:v>
                </c:pt>
                <c:pt idx="123">
                  <c:v>1.0699999999999999E-2</c:v>
                </c:pt>
                <c:pt idx="124">
                  <c:v>1.0699999999999999E-2</c:v>
                </c:pt>
                <c:pt idx="125">
                  <c:v>1.0699999999999999E-2</c:v>
                </c:pt>
                <c:pt idx="126">
                  <c:v>1.06E-2</c:v>
                </c:pt>
                <c:pt idx="127">
                  <c:v>1.06E-2</c:v>
                </c:pt>
                <c:pt idx="128">
                  <c:v>1.06E-2</c:v>
                </c:pt>
                <c:pt idx="129">
                  <c:v>1.06E-2</c:v>
                </c:pt>
                <c:pt idx="130">
                  <c:v>1.09E-2</c:v>
                </c:pt>
                <c:pt idx="131">
                  <c:v>1.17E-2</c:v>
                </c:pt>
                <c:pt idx="132">
                  <c:v>1.32E-2</c:v>
                </c:pt>
                <c:pt idx="133">
                  <c:v>1.49E-2</c:v>
                </c:pt>
                <c:pt idx="134">
                  <c:v>1.72E-2</c:v>
                </c:pt>
                <c:pt idx="135">
                  <c:v>0.02</c:v>
                </c:pt>
                <c:pt idx="136">
                  <c:v>2.3300000000000001E-2</c:v>
                </c:pt>
                <c:pt idx="137">
                  <c:v>2.69E-2</c:v>
                </c:pt>
                <c:pt idx="138">
                  <c:v>3.09E-2</c:v>
                </c:pt>
                <c:pt idx="139">
                  <c:v>3.5299999999999998E-2</c:v>
                </c:pt>
                <c:pt idx="140">
                  <c:v>3.9699999999999999E-2</c:v>
                </c:pt>
                <c:pt idx="141">
                  <c:v>4.3700000000000003E-2</c:v>
                </c:pt>
                <c:pt idx="142">
                  <c:v>4.7699999999999999E-2</c:v>
                </c:pt>
                <c:pt idx="143">
                  <c:v>5.2200000000000003E-2</c:v>
                </c:pt>
                <c:pt idx="144">
                  <c:v>5.67E-2</c:v>
                </c:pt>
                <c:pt idx="145">
                  <c:v>6.13E-2</c:v>
                </c:pt>
                <c:pt idx="146">
                  <c:v>6.5799999999999997E-2</c:v>
                </c:pt>
                <c:pt idx="147">
                  <c:v>7.0699999999999999E-2</c:v>
                </c:pt>
                <c:pt idx="148">
                  <c:v>7.6300000000000007E-2</c:v>
                </c:pt>
                <c:pt idx="149">
                  <c:v>8.2699999999999996E-2</c:v>
                </c:pt>
                <c:pt idx="150">
                  <c:v>8.9499999999999996E-2</c:v>
                </c:pt>
                <c:pt idx="151">
                  <c:v>9.6299999999999997E-2</c:v>
                </c:pt>
                <c:pt idx="152">
                  <c:v>0.1032</c:v>
                </c:pt>
                <c:pt idx="153">
                  <c:v>0.1099</c:v>
                </c:pt>
                <c:pt idx="154">
                  <c:v>0.1162</c:v>
                </c:pt>
                <c:pt idx="155">
                  <c:v>0.1222</c:v>
                </c:pt>
                <c:pt idx="156">
                  <c:v>0.12809999999999999</c:v>
                </c:pt>
                <c:pt idx="157">
                  <c:v>0.13370000000000001</c:v>
                </c:pt>
                <c:pt idx="158">
                  <c:v>0.13880000000000001</c:v>
                </c:pt>
                <c:pt idx="159">
                  <c:v>0.14319999999999999</c:v>
                </c:pt>
                <c:pt idx="160">
                  <c:v>0.1467</c:v>
                </c:pt>
                <c:pt idx="161">
                  <c:v>0.14940000000000001</c:v>
                </c:pt>
                <c:pt idx="162">
                  <c:v>0.1512</c:v>
                </c:pt>
                <c:pt idx="163">
                  <c:v>0.15240000000000001</c:v>
                </c:pt>
                <c:pt idx="164">
                  <c:v>0.153</c:v>
                </c:pt>
                <c:pt idx="165">
                  <c:v>0.15279999999999999</c:v>
                </c:pt>
                <c:pt idx="166">
                  <c:v>0.15179999999999999</c:v>
                </c:pt>
                <c:pt idx="167">
                  <c:v>0.15</c:v>
                </c:pt>
                <c:pt idx="168">
                  <c:v>0.1477</c:v>
                </c:pt>
                <c:pt idx="169">
                  <c:v>0.14430000000000001</c:v>
                </c:pt>
                <c:pt idx="170">
                  <c:v>0.13980000000000001</c:v>
                </c:pt>
                <c:pt idx="171">
                  <c:v>0.1348</c:v>
                </c:pt>
                <c:pt idx="172">
                  <c:v>0.1295</c:v>
                </c:pt>
                <c:pt idx="173">
                  <c:v>0.1237</c:v>
                </c:pt>
                <c:pt idx="174">
                  <c:v>0.1176</c:v>
                </c:pt>
                <c:pt idx="175">
                  <c:v>0.11070000000000001</c:v>
                </c:pt>
                <c:pt idx="176">
                  <c:v>0.10349999999999999</c:v>
                </c:pt>
                <c:pt idx="177">
                  <c:v>9.6699999999999994E-2</c:v>
                </c:pt>
                <c:pt idx="178">
                  <c:v>9.0300000000000005E-2</c:v>
                </c:pt>
                <c:pt idx="179">
                  <c:v>8.3699999999999997E-2</c:v>
                </c:pt>
                <c:pt idx="180">
                  <c:v>7.7100000000000002E-2</c:v>
                </c:pt>
                <c:pt idx="181">
                  <c:v>7.0699999999999999E-2</c:v>
                </c:pt>
                <c:pt idx="182">
                  <c:v>6.4899999999999999E-2</c:v>
                </c:pt>
                <c:pt idx="183">
                  <c:v>5.9499999999999997E-2</c:v>
                </c:pt>
                <c:pt idx="184">
                  <c:v>5.4699999999999999E-2</c:v>
                </c:pt>
                <c:pt idx="185">
                  <c:v>5.0200000000000002E-2</c:v>
                </c:pt>
                <c:pt idx="186">
                  <c:v>4.5999999999999999E-2</c:v>
                </c:pt>
                <c:pt idx="187">
                  <c:v>4.2500000000000003E-2</c:v>
                </c:pt>
                <c:pt idx="188">
                  <c:v>3.9600000000000003E-2</c:v>
                </c:pt>
                <c:pt idx="189">
                  <c:v>3.7100000000000001E-2</c:v>
                </c:pt>
                <c:pt idx="190">
                  <c:v>3.49E-2</c:v>
                </c:pt>
                <c:pt idx="191">
                  <c:v>3.3000000000000002E-2</c:v>
                </c:pt>
                <c:pt idx="192">
                  <c:v>3.1399999999999997E-2</c:v>
                </c:pt>
                <c:pt idx="193">
                  <c:v>2.9899999999999999E-2</c:v>
                </c:pt>
                <c:pt idx="194">
                  <c:v>2.86E-2</c:v>
                </c:pt>
                <c:pt idx="195">
                  <c:v>2.76E-2</c:v>
                </c:pt>
                <c:pt idx="196">
                  <c:v>2.6599999999999999E-2</c:v>
                </c:pt>
                <c:pt idx="197">
                  <c:v>2.5399999999999999E-2</c:v>
                </c:pt>
                <c:pt idx="198">
                  <c:v>2.4299999999999999E-2</c:v>
                </c:pt>
                <c:pt idx="199">
                  <c:v>2.3599999999999999E-2</c:v>
                </c:pt>
                <c:pt idx="200">
                  <c:v>2.29E-2</c:v>
                </c:pt>
                <c:pt idx="201">
                  <c:v>2.23E-2</c:v>
                </c:pt>
                <c:pt idx="202">
                  <c:v>2.18E-2</c:v>
                </c:pt>
                <c:pt idx="203">
                  <c:v>2.1299999999999999E-2</c:v>
                </c:pt>
                <c:pt idx="204">
                  <c:v>2.0799999999999999E-2</c:v>
                </c:pt>
                <c:pt idx="205">
                  <c:v>2.0299999999999999E-2</c:v>
                </c:pt>
                <c:pt idx="206">
                  <c:v>1.9800000000000002E-2</c:v>
                </c:pt>
                <c:pt idx="207">
                  <c:v>1.9199999999999998E-2</c:v>
                </c:pt>
                <c:pt idx="208">
                  <c:v>1.8599999999999998E-2</c:v>
                </c:pt>
                <c:pt idx="209">
                  <c:v>1.8100000000000002E-2</c:v>
                </c:pt>
                <c:pt idx="210">
                  <c:v>1.7399999999999999E-2</c:v>
                </c:pt>
                <c:pt idx="211">
                  <c:v>1.6500000000000001E-2</c:v>
                </c:pt>
                <c:pt idx="212">
                  <c:v>1.5699999999999999E-2</c:v>
                </c:pt>
                <c:pt idx="213">
                  <c:v>1.5100000000000001E-2</c:v>
                </c:pt>
                <c:pt idx="214">
                  <c:v>1.47E-2</c:v>
                </c:pt>
                <c:pt idx="215">
                  <c:v>1.41E-2</c:v>
                </c:pt>
                <c:pt idx="216">
                  <c:v>1.35E-2</c:v>
                </c:pt>
                <c:pt idx="217">
                  <c:v>1.29E-2</c:v>
                </c:pt>
                <c:pt idx="218">
                  <c:v>1.23E-2</c:v>
                </c:pt>
                <c:pt idx="219">
                  <c:v>1.17E-2</c:v>
                </c:pt>
                <c:pt idx="220">
                  <c:v>1.11E-2</c:v>
                </c:pt>
                <c:pt idx="221">
                  <c:v>1.0500000000000001E-2</c:v>
                </c:pt>
                <c:pt idx="222">
                  <c:v>0.01</c:v>
                </c:pt>
                <c:pt idx="223">
                  <c:v>9.4000000000000004E-3</c:v>
                </c:pt>
                <c:pt idx="224">
                  <c:v>8.8000000000000005E-3</c:v>
                </c:pt>
                <c:pt idx="225">
                  <c:v>8.3999999999999995E-3</c:v>
                </c:pt>
                <c:pt idx="226">
                  <c:v>7.7999999999999996E-3</c:v>
                </c:pt>
                <c:pt idx="227">
                  <c:v>7.1999999999999998E-3</c:v>
                </c:pt>
                <c:pt idx="228">
                  <c:v>6.4000000000000003E-3</c:v>
                </c:pt>
                <c:pt idx="229">
                  <c:v>5.5999999999999999E-3</c:v>
                </c:pt>
                <c:pt idx="230">
                  <c:v>5.1999999999999998E-3</c:v>
                </c:pt>
                <c:pt idx="231">
                  <c:v>4.8999999999999998E-3</c:v>
                </c:pt>
                <c:pt idx="232">
                  <c:v>4.5999999999999999E-3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Umetsu'!$L$20:$L$252</c:f>
              <c:numCache>
                <c:formatCode>General</c:formatCode>
                <c:ptCount val="233"/>
                <c:pt idx="0">
                  <c:v>2.550426505192778E-3</c:v>
                </c:pt>
                <c:pt idx="1">
                  <c:v>2.8543448955559935E-3</c:v>
                </c:pt>
                <c:pt idx="2">
                  <c:v>2.8384291804334858E-3</c:v>
                </c:pt>
                <c:pt idx="3">
                  <c:v>2.7514204566470458E-3</c:v>
                </c:pt>
                <c:pt idx="4">
                  <c:v>2.9938853298219397E-3</c:v>
                </c:pt>
                <c:pt idx="5">
                  <c:v>3.6402237874495029E-3</c:v>
                </c:pt>
                <c:pt idx="6">
                  <c:v>4.5049635701887554E-3</c:v>
                </c:pt>
                <c:pt idx="7">
                  <c:v>5.8831575506954102E-3</c:v>
                </c:pt>
                <c:pt idx="8">
                  <c:v>7.7118042642449185E-3</c:v>
                </c:pt>
                <c:pt idx="9">
                  <c:v>9.5490913394966643E-3</c:v>
                </c:pt>
                <c:pt idx="10">
                  <c:v>1.1807462361353873E-2</c:v>
                </c:pt>
                <c:pt idx="11">
                  <c:v>1.4256132424415036E-2</c:v>
                </c:pt>
                <c:pt idx="12">
                  <c:v>1.5622801231901951E-2</c:v>
                </c:pt>
                <c:pt idx="13">
                  <c:v>1.5549147073678058E-2</c:v>
                </c:pt>
                <c:pt idx="14">
                  <c:v>1.3729745828594953E-2</c:v>
                </c:pt>
                <c:pt idx="15">
                  <c:v>1.0056297458117836E-2</c:v>
                </c:pt>
                <c:pt idx="16">
                  <c:v>5.6267330051938055E-3</c:v>
                </c:pt>
                <c:pt idx="17">
                  <c:v>2.5463314803469495E-3</c:v>
                </c:pt>
                <c:pt idx="18">
                  <c:v>2.8199241712503851E-3</c:v>
                </c:pt>
                <c:pt idx="19">
                  <c:v>6.1362751173696401E-3</c:v>
                </c:pt>
                <c:pt idx="20">
                  <c:v>9.4918032084058412E-3</c:v>
                </c:pt>
                <c:pt idx="21">
                  <c:v>1.1564631609670434E-2</c:v>
                </c:pt>
                <c:pt idx="22">
                  <c:v>1.163511951157019E-2</c:v>
                </c:pt>
                <c:pt idx="23">
                  <c:v>8.6999717546230003E-3</c:v>
                </c:pt>
                <c:pt idx="24">
                  <c:v>5.0661649133236916E-3</c:v>
                </c:pt>
                <c:pt idx="25">
                  <c:v>3.228934127073267E-3</c:v>
                </c:pt>
                <c:pt idx="26">
                  <c:v>2.8902009893952032E-3</c:v>
                </c:pt>
                <c:pt idx="27">
                  <c:v>2.5380569971532713E-3</c:v>
                </c:pt>
                <c:pt idx="28">
                  <c:v>1.3693566072998237E-3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2.0370989576783222E-4</c:v>
                </c:pt>
                <c:pt idx="48">
                  <c:v>8.6818748406994556E-4</c:v>
                </c:pt>
                <c:pt idx="49">
                  <c:v>1.9160213158445156E-3</c:v>
                </c:pt>
                <c:pt idx="50">
                  <c:v>3.3338005365276631E-3</c:v>
                </c:pt>
                <c:pt idx="51">
                  <c:v>4.9031519655083587E-3</c:v>
                </c:pt>
                <c:pt idx="52">
                  <c:v>6.3905184640702002E-3</c:v>
                </c:pt>
                <c:pt idx="53">
                  <c:v>7.9464590384870186E-3</c:v>
                </c:pt>
                <c:pt idx="54">
                  <c:v>9.7893468693698409E-3</c:v>
                </c:pt>
                <c:pt idx="55">
                  <c:v>1.1495846450060493E-2</c:v>
                </c:pt>
                <c:pt idx="56">
                  <c:v>1.2806085533726662E-2</c:v>
                </c:pt>
                <c:pt idx="57">
                  <c:v>1.287288650604014E-2</c:v>
                </c:pt>
                <c:pt idx="58">
                  <c:v>1.1955868313327313E-2</c:v>
                </c:pt>
                <c:pt idx="59">
                  <c:v>1.1599080478476687E-2</c:v>
                </c:pt>
                <c:pt idx="60">
                  <c:v>1.196649286232598E-2</c:v>
                </c:pt>
                <c:pt idx="61">
                  <c:v>1.2210167949029198E-2</c:v>
                </c:pt>
                <c:pt idx="62">
                  <c:v>1.2233696751579891E-2</c:v>
                </c:pt>
                <c:pt idx="63">
                  <c:v>1.2187384975745966E-2</c:v>
                </c:pt>
                <c:pt idx="64">
                  <c:v>1.1949015127416914E-2</c:v>
                </c:pt>
                <c:pt idx="65">
                  <c:v>1.1340699890179285E-2</c:v>
                </c:pt>
                <c:pt idx="66">
                  <c:v>1.0526409124870795E-2</c:v>
                </c:pt>
                <c:pt idx="67">
                  <c:v>9.9573132493010943E-3</c:v>
                </c:pt>
                <c:pt idx="68">
                  <c:v>9.6200014089063042E-3</c:v>
                </c:pt>
                <c:pt idx="69">
                  <c:v>9.2275263472204189E-3</c:v>
                </c:pt>
                <c:pt idx="70">
                  <c:v>8.4377775864863374E-3</c:v>
                </c:pt>
                <c:pt idx="71">
                  <c:v>7.1831942528727908E-3</c:v>
                </c:pt>
                <c:pt idx="72">
                  <c:v>5.7244084947298841E-3</c:v>
                </c:pt>
                <c:pt idx="73">
                  <c:v>4.4437633535063612E-3</c:v>
                </c:pt>
                <c:pt idx="74">
                  <c:v>3.8744141774307342E-3</c:v>
                </c:pt>
                <c:pt idx="75">
                  <c:v>4.2486516026897661E-3</c:v>
                </c:pt>
                <c:pt idx="76">
                  <c:v>5.0201627269969981E-3</c:v>
                </c:pt>
                <c:pt idx="77">
                  <c:v>5.2729425596633149E-3</c:v>
                </c:pt>
                <c:pt idx="78">
                  <c:v>4.6107306036642327E-3</c:v>
                </c:pt>
                <c:pt idx="79">
                  <c:v>3.4988680328910692E-3</c:v>
                </c:pt>
                <c:pt idx="80">
                  <c:v>2.7842791611661041E-3</c:v>
                </c:pt>
                <c:pt idx="81">
                  <c:v>2.6706598120068412E-3</c:v>
                </c:pt>
                <c:pt idx="82">
                  <c:v>2.8558787708418939E-3</c:v>
                </c:pt>
                <c:pt idx="83">
                  <c:v>3.3282982866488812E-3</c:v>
                </c:pt>
                <c:pt idx="84">
                  <c:v>3.5023860954734101E-3</c:v>
                </c:pt>
                <c:pt idx="85">
                  <c:v>2.6660863306497986E-3</c:v>
                </c:pt>
                <c:pt idx="86">
                  <c:v>1.5155109992205623E-3</c:v>
                </c:pt>
                <c:pt idx="87">
                  <c:v>1.1845316714739853E-3</c:v>
                </c:pt>
                <c:pt idx="88">
                  <c:v>2.0294295812488356E-3</c:v>
                </c:pt>
                <c:pt idx="89">
                  <c:v>2.998318088675689E-3</c:v>
                </c:pt>
                <c:pt idx="90">
                  <c:v>3.5711993995839863E-3</c:v>
                </c:pt>
                <c:pt idx="91">
                  <c:v>3.5565220424904624E-3</c:v>
                </c:pt>
                <c:pt idx="92">
                  <c:v>3.0635992579535957E-3</c:v>
                </c:pt>
                <c:pt idx="93">
                  <c:v>2.9532728153714026E-3</c:v>
                </c:pt>
                <c:pt idx="94">
                  <c:v>3.3758484205117928E-3</c:v>
                </c:pt>
                <c:pt idx="95">
                  <c:v>3.4568201489069378E-3</c:v>
                </c:pt>
                <c:pt idx="96">
                  <c:v>3.0461355952948583E-3</c:v>
                </c:pt>
                <c:pt idx="97">
                  <c:v>2.9087341430789745E-3</c:v>
                </c:pt>
                <c:pt idx="98">
                  <c:v>2.8943100864913794E-3</c:v>
                </c:pt>
                <c:pt idx="99">
                  <c:v>2.4565505232456088E-3</c:v>
                </c:pt>
                <c:pt idx="100">
                  <c:v>1.9365527290750512E-3</c:v>
                </c:pt>
                <c:pt idx="101">
                  <c:v>2.045106068115744E-3</c:v>
                </c:pt>
                <c:pt idx="102">
                  <c:v>2.5635840592507305E-3</c:v>
                </c:pt>
                <c:pt idx="103">
                  <c:v>3.0410695851762885E-3</c:v>
                </c:pt>
                <c:pt idx="104">
                  <c:v>2.8219365030474745E-3</c:v>
                </c:pt>
                <c:pt idx="105">
                  <c:v>2.0286556074807205E-3</c:v>
                </c:pt>
                <c:pt idx="106">
                  <c:v>1.3720162626120651E-3</c:v>
                </c:pt>
                <c:pt idx="107">
                  <c:v>1.3305171963907789E-3</c:v>
                </c:pt>
                <c:pt idx="108">
                  <c:v>1.6850253266880479E-3</c:v>
                </c:pt>
                <c:pt idx="109">
                  <c:v>1.8074961213044791E-3</c:v>
                </c:pt>
                <c:pt idx="110">
                  <c:v>1.7662503555891211E-3</c:v>
                </c:pt>
                <c:pt idx="111">
                  <c:v>1.8748036946298141E-3</c:v>
                </c:pt>
                <c:pt idx="112">
                  <c:v>2.284221745712251E-3</c:v>
                </c:pt>
                <c:pt idx="113">
                  <c:v>2.8436922020566671E-3</c:v>
                </c:pt>
                <c:pt idx="114">
                  <c:v>3.253110253139103E-3</c:v>
                </c:pt>
                <c:pt idx="115">
                  <c:v>3.0613054811499097E-3</c:v>
                </c:pt>
                <c:pt idx="116">
                  <c:v>2.2002104112459646E-3</c:v>
                </c:pt>
                <c:pt idx="117">
                  <c:v>1.5850701325985951E-3</c:v>
                </c:pt>
                <c:pt idx="118">
                  <c:v>1.9403381644136498E-3</c:v>
                </c:pt>
                <c:pt idx="119">
                  <c:v>2.4456586014906835E-3</c:v>
                </c:pt>
                <c:pt idx="120">
                  <c:v>2.1313830348850585E-3</c:v>
                </c:pt>
                <c:pt idx="121">
                  <c:v>1.6531376074417155E-3</c:v>
                </c:pt>
                <c:pt idx="122">
                  <c:v>1.9676664745532689E-3</c:v>
                </c:pt>
                <c:pt idx="123">
                  <c:v>2.6642850826076401E-3</c:v>
                </c:pt>
                <c:pt idx="124">
                  <c:v>2.9375681840038362E-3</c:v>
                </c:pt>
                <c:pt idx="125">
                  <c:v>2.7872624782359283E-3</c:v>
                </c:pt>
                <c:pt idx="126">
                  <c:v>2.8553299530790486E-3</c:v>
                </c:pt>
                <c:pt idx="127">
                  <c:v>3.5112093964299188E-3</c:v>
                </c:pt>
                <c:pt idx="128">
                  <c:v>4.4950285614562234E-3</c:v>
                </c:pt>
                <c:pt idx="129">
                  <c:v>5.314877865644811E-3</c:v>
                </c:pt>
                <c:pt idx="130">
                  <c:v>5.643577488838032E-3</c:v>
                </c:pt>
                <c:pt idx="131">
                  <c:v>5.8095737537231778E-3</c:v>
                </c:pt>
                <c:pt idx="132">
                  <c:v>6.9884905973157463E-3</c:v>
                </c:pt>
                <c:pt idx="133">
                  <c:v>9.5889861691803926E-3</c:v>
                </c:pt>
                <c:pt idx="134">
                  <c:v>1.2532605420825856E-2</c:v>
                </c:pt>
                <c:pt idx="135">
                  <c:v>1.5477491175000958E-2</c:v>
                </c:pt>
                <c:pt idx="136">
                  <c:v>1.871059068817171E-2</c:v>
                </c:pt>
                <c:pt idx="137">
                  <c:v>2.2258725669465875E-2</c:v>
                </c:pt>
                <c:pt idx="138">
                  <c:v>2.6518409916413858E-2</c:v>
                </c:pt>
                <c:pt idx="139">
                  <c:v>3.0997733846502517E-2</c:v>
                </c:pt>
                <c:pt idx="140">
                  <c:v>3.5121789744776116E-2</c:v>
                </c:pt>
                <c:pt idx="141">
                  <c:v>3.8971549339629812E-2</c:v>
                </c:pt>
                <c:pt idx="142">
                  <c:v>4.3367875137275892E-2</c:v>
                </c:pt>
                <c:pt idx="143">
                  <c:v>4.9815090697923094E-2</c:v>
                </c:pt>
                <c:pt idx="144">
                  <c:v>5.6275970413640103E-2</c:v>
                </c:pt>
                <c:pt idx="145">
                  <c:v>6.0919770805578331E-2</c:v>
                </c:pt>
                <c:pt idx="146">
                  <c:v>6.5030415849288037E-2</c:v>
                </c:pt>
                <c:pt idx="147">
                  <c:v>6.9333372265998824E-2</c:v>
                </c:pt>
                <c:pt idx="148">
                  <c:v>7.4908868207743395E-2</c:v>
                </c:pt>
                <c:pt idx="149">
                  <c:v>8.1483873873631527E-2</c:v>
                </c:pt>
                <c:pt idx="150">
                  <c:v>8.7294700057634012E-2</c:v>
                </c:pt>
                <c:pt idx="151">
                  <c:v>9.3365145187962906E-2</c:v>
                </c:pt>
                <c:pt idx="152">
                  <c:v>9.9654470099914655E-2</c:v>
                </c:pt>
                <c:pt idx="153">
                  <c:v>0.10532840143271312</c:v>
                </c:pt>
                <c:pt idx="154">
                  <c:v>0.1102087985694389</c:v>
                </c:pt>
                <c:pt idx="155">
                  <c:v>0.11497912256408842</c:v>
                </c:pt>
                <c:pt idx="156">
                  <c:v>0.12088331812902621</c:v>
                </c:pt>
                <c:pt idx="157">
                  <c:v>0.12610354603895574</c:v>
                </c:pt>
                <c:pt idx="158">
                  <c:v>0.12976479376839731</c:v>
                </c:pt>
                <c:pt idx="159">
                  <c:v>0.13306900036248234</c:v>
                </c:pt>
                <c:pt idx="160">
                  <c:v>0.13630260647666495</c:v>
                </c:pt>
                <c:pt idx="161">
                  <c:v>0.13946586541145109</c:v>
                </c:pt>
                <c:pt idx="162">
                  <c:v>0.14288646358801027</c:v>
                </c:pt>
                <c:pt idx="163">
                  <c:v>0.14610057963548667</c:v>
                </c:pt>
                <c:pt idx="164">
                  <c:v>0.14808340192364466</c:v>
                </c:pt>
                <c:pt idx="165">
                  <c:v>0.14860213321528556</c:v>
                </c:pt>
                <c:pt idx="166">
                  <c:v>0.1470555506873378</c:v>
                </c:pt>
                <c:pt idx="167">
                  <c:v>0.14403121300780311</c:v>
                </c:pt>
                <c:pt idx="168">
                  <c:v>0.14118324284164632</c:v>
                </c:pt>
                <c:pt idx="169">
                  <c:v>0.1377585918569923</c:v>
                </c:pt>
                <c:pt idx="170">
                  <c:v>0.1333883278669562</c:v>
                </c:pt>
                <c:pt idx="171">
                  <c:v>0.12860687272229615</c:v>
                </c:pt>
                <c:pt idx="172">
                  <c:v>0.12381099352104853</c:v>
                </c:pt>
                <c:pt idx="173">
                  <c:v>0.11900018366220144</c:v>
                </c:pt>
                <c:pt idx="174">
                  <c:v>0.11396998742071962</c:v>
                </c:pt>
                <c:pt idx="175">
                  <c:v>0.10833654195211871</c:v>
                </c:pt>
                <c:pt idx="176">
                  <c:v>0.10197813636330011</c:v>
                </c:pt>
                <c:pt idx="177">
                  <c:v>9.5484102425807127E-2</c:v>
                </c:pt>
                <c:pt idx="178">
                  <c:v>8.9687953598898168E-2</c:v>
                </c:pt>
                <c:pt idx="179">
                  <c:v>8.3699999999999997E-2</c:v>
                </c:pt>
                <c:pt idx="180">
                  <c:v>7.6823876321564205E-2</c:v>
                </c:pt>
                <c:pt idx="181">
                  <c:v>7.0699999999999999E-2</c:v>
                </c:pt>
                <c:pt idx="182">
                  <c:v>6.4899999999999999E-2</c:v>
                </c:pt>
                <c:pt idx="183">
                  <c:v>5.9499999999999997E-2</c:v>
                </c:pt>
                <c:pt idx="184">
                  <c:v>5.4699999999999999E-2</c:v>
                </c:pt>
                <c:pt idx="185">
                  <c:v>5.0200000000000002E-2</c:v>
                </c:pt>
                <c:pt idx="186">
                  <c:v>4.5999999999999999E-2</c:v>
                </c:pt>
                <c:pt idx="187">
                  <c:v>4.2500000000000003E-2</c:v>
                </c:pt>
                <c:pt idx="188">
                  <c:v>3.9600000000000003E-2</c:v>
                </c:pt>
                <c:pt idx="189">
                  <c:v>3.7100000000000001E-2</c:v>
                </c:pt>
                <c:pt idx="190">
                  <c:v>3.49E-2</c:v>
                </c:pt>
                <c:pt idx="191">
                  <c:v>3.3000000000000002E-2</c:v>
                </c:pt>
                <c:pt idx="192">
                  <c:v>3.1399999999999997E-2</c:v>
                </c:pt>
                <c:pt idx="193">
                  <c:v>2.9899999999999999E-2</c:v>
                </c:pt>
                <c:pt idx="194">
                  <c:v>2.8247931698643348E-2</c:v>
                </c:pt>
                <c:pt idx="195">
                  <c:v>2.6783334101114414E-2</c:v>
                </c:pt>
                <c:pt idx="196">
                  <c:v>2.5551027139772246E-2</c:v>
                </c:pt>
                <c:pt idx="197">
                  <c:v>2.4072258786161649E-2</c:v>
                </c:pt>
                <c:pt idx="198">
                  <c:v>2.2552751267847549E-2</c:v>
                </c:pt>
                <c:pt idx="199">
                  <c:v>2.1635479774628791E-2</c:v>
                </c:pt>
                <c:pt idx="200">
                  <c:v>2.1169125398713757E-2</c:v>
                </c:pt>
                <c:pt idx="201">
                  <c:v>2.085333002907256E-2</c:v>
                </c:pt>
                <c:pt idx="202">
                  <c:v>2.0565116270076914E-2</c:v>
                </c:pt>
                <c:pt idx="203">
                  <c:v>2.0304230821220886E-2</c:v>
                </c:pt>
                <c:pt idx="204">
                  <c:v>2.0125330302783715E-2</c:v>
                </c:pt>
                <c:pt idx="205">
                  <c:v>2.026070535095217E-2</c:v>
                </c:pt>
                <c:pt idx="206">
                  <c:v>1.9800000000000002E-2</c:v>
                </c:pt>
                <c:pt idx="207">
                  <c:v>1.9199999999999998E-2</c:v>
                </c:pt>
                <c:pt idx="208">
                  <c:v>1.8599999999999998E-2</c:v>
                </c:pt>
                <c:pt idx="209">
                  <c:v>1.6852758127439103E-2</c:v>
                </c:pt>
                <c:pt idx="210">
                  <c:v>1.4910675003984616E-2</c:v>
                </c:pt>
                <c:pt idx="211">
                  <c:v>1.5168014245757646E-2</c:v>
                </c:pt>
                <c:pt idx="212">
                  <c:v>1.5699999999999999E-2</c:v>
                </c:pt>
                <c:pt idx="213">
                  <c:v>1.5100000000000001E-2</c:v>
                </c:pt>
                <c:pt idx="214">
                  <c:v>1.47E-2</c:v>
                </c:pt>
                <c:pt idx="215">
                  <c:v>1.41E-2</c:v>
                </c:pt>
                <c:pt idx="216">
                  <c:v>1.35E-2</c:v>
                </c:pt>
                <c:pt idx="217">
                  <c:v>1.29E-2</c:v>
                </c:pt>
                <c:pt idx="218">
                  <c:v>1.23E-2</c:v>
                </c:pt>
                <c:pt idx="219">
                  <c:v>1.1398213177275384E-2</c:v>
                </c:pt>
                <c:pt idx="220">
                  <c:v>1.0481194984562556E-2</c:v>
                </c:pt>
                <c:pt idx="221">
                  <c:v>9.5915051019893494E-3</c:v>
                </c:pt>
                <c:pt idx="222">
                  <c:v>8.7840534503409295E-3</c:v>
                </c:pt>
                <c:pt idx="223">
                  <c:v>8.1813108242337271E-3</c:v>
                </c:pt>
                <c:pt idx="224">
                  <c:v>7.9748286951510077E-3</c:v>
                </c:pt>
                <c:pt idx="225">
                  <c:v>8.110457043825391E-3</c:v>
                </c:pt>
                <c:pt idx="226">
                  <c:v>7.7999999999999996E-3</c:v>
                </c:pt>
                <c:pt idx="227">
                  <c:v>7.1999999999999998E-3</c:v>
                </c:pt>
                <c:pt idx="228">
                  <c:v>6.4000000000000003E-3</c:v>
                </c:pt>
                <c:pt idx="229">
                  <c:v>5.5999999999999999E-3</c:v>
                </c:pt>
                <c:pt idx="230">
                  <c:v>5.1999999999999998E-3</c:v>
                </c:pt>
                <c:pt idx="231">
                  <c:v>4.8999999999999998E-3</c:v>
                </c:pt>
                <c:pt idx="232">
                  <c:v>4.5999999999999999E-3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Umetsu'!$M$20:$M$252</c:f>
              <c:numCache>
                <c:formatCode>General</c:formatCode>
                <c:ptCount val="233"/>
                <c:pt idx="0">
                  <c:v>1.1749573494807222E-2</c:v>
                </c:pt>
                <c:pt idx="1">
                  <c:v>1.8145655104444009E-2</c:v>
                </c:pt>
                <c:pt idx="2">
                  <c:v>2.8061570819566516E-2</c:v>
                </c:pt>
                <c:pt idx="3">
                  <c:v>4.2348579543352957E-2</c:v>
                </c:pt>
                <c:pt idx="4">
                  <c:v>6.2306114670178055E-2</c:v>
                </c:pt>
                <c:pt idx="5">
                  <c:v>9.0259776212550491E-2</c:v>
                </c:pt>
                <c:pt idx="6">
                  <c:v>0.12869503642981125</c:v>
                </c:pt>
                <c:pt idx="7">
                  <c:v>0.1805168424493046</c:v>
                </c:pt>
                <c:pt idx="8">
                  <c:v>0.24788819573575507</c:v>
                </c:pt>
                <c:pt idx="9">
                  <c:v>0.32945090866050336</c:v>
                </c:pt>
                <c:pt idx="10">
                  <c:v>0.42039253763864609</c:v>
                </c:pt>
                <c:pt idx="11">
                  <c:v>0.51614386757558495</c:v>
                </c:pt>
                <c:pt idx="12">
                  <c:v>0.61197719876809809</c:v>
                </c:pt>
                <c:pt idx="13">
                  <c:v>0.7016508529263219</c:v>
                </c:pt>
                <c:pt idx="14">
                  <c:v>0.78357025417140513</c:v>
                </c:pt>
                <c:pt idx="15">
                  <c:v>0.85824370254188209</c:v>
                </c:pt>
                <c:pt idx="16">
                  <c:v>0.92107326699480618</c:v>
                </c:pt>
                <c:pt idx="17">
                  <c:v>0.96495366851965303</c:v>
                </c:pt>
                <c:pt idx="18">
                  <c:v>0.98638007582874954</c:v>
                </c:pt>
                <c:pt idx="19">
                  <c:v>0.9868637248826303</c:v>
                </c:pt>
                <c:pt idx="20">
                  <c:v>0.97040819679159418</c:v>
                </c:pt>
                <c:pt idx="21">
                  <c:v>0.93973536839032967</c:v>
                </c:pt>
                <c:pt idx="22">
                  <c:v>0.89736488048842988</c:v>
                </c:pt>
                <c:pt idx="23">
                  <c:v>0.84740002824537697</c:v>
                </c:pt>
                <c:pt idx="24">
                  <c:v>0.79203383508667635</c:v>
                </c:pt>
                <c:pt idx="25">
                  <c:v>0.7320710658729267</c:v>
                </c:pt>
                <c:pt idx="26">
                  <c:v>0.66880979901060478</c:v>
                </c:pt>
                <c:pt idx="27">
                  <c:v>0.6056619430028467</c:v>
                </c:pt>
                <c:pt idx="28">
                  <c:v>0.54463064339270029</c:v>
                </c:pt>
                <c:pt idx="29">
                  <c:v>0.48549999999999999</c:v>
                </c:pt>
                <c:pt idx="30">
                  <c:v>0.42949999999999999</c:v>
                </c:pt>
                <c:pt idx="31">
                  <c:v>0.38019999999999998</c:v>
                </c:pt>
                <c:pt idx="32">
                  <c:v>0.33779999999999999</c:v>
                </c:pt>
                <c:pt idx="33">
                  <c:v>0.30159999999999998</c:v>
                </c:pt>
                <c:pt idx="34">
                  <c:v>0.27100000000000002</c:v>
                </c:pt>
                <c:pt idx="35">
                  <c:v>0.2445</c:v>
                </c:pt>
                <c:pt idx="36">
                  <c:v>0.22070000000000001</c:v>
                </c:pt>
                <c:pt idx="37">
                  <c:v>0.19919999999999999</c:v>
                </c:pt>
                <c:pt idx="38">
                  <c:v>0.17979999999999999</c:v>
                </c:pt>
                <c:pt idx="39">
                  <c:v>0.16300000000000001</c:v>
                </c:pt>
                <c:pt idx="40">
                  <c:v>0.14899999999999999</c:v>
                </c:pt>
                <c:pt idx="41">
                  <c:v>0.13750000000000001</c:v>
                </c:pt>
                <c:pt idx="42">
                  <c:v>0.1278</c:v>
                </c:pt>
                <c:pt idx="43">
                  <c:v>0.12</c:v>
                </c:pt>
                <c:pt idx="44">
                  <c:v>0.1139</c:v>
                </c:pt>
                <c:pt idx="45">
                  <c:v>0.10879999999999999</c:v>
                </c:pt>
                <c:pt idx="46">
                  <c:v>0.1047</c:v>
                </c:pt>
                <c:pt idx="47">
                  <c:v>0.10179629010423216</c:v>
                </c:pt>
                <c:pt idx="48">
                  <c:v>9.9131812515930062E-2</c:v>
                </c:pt>
                <c:pt idx="49">
                  <c:v>9.6383978684155491E-2</c:v>
                </c:pt>
                <c:pt idx="50">
                  <c:v>9.3666199463472335E-2</c:v>
                </c:pt>
                <c:pt idx="51">
                  <c:v>9.1296848034491646E-2</c:v>
                </c:pt>
                <c:pt idx="52">
                  <c:v>8.9009481535929802E-2</c:v>
                </c:pt>
                <c:pt idx="53">
                  <c:v>8.6753540961512984E-2</c:v>
                </c:pt>
                <c:pt idx="54">
                  <c:v>8.4210653130630156E-2</c:v>
                </c:pt>
                <c:pt idx="55">
                  <c:v>8.1904153549939504E-2</c:v>
                </c:pt>
                <c:pt idx="56">
                  <c:v>7.9993914466273325E-2</c:v>
                </c:pt>
                <c:pt idx="57">
                  <c:v>7.9327113493959864E-2</c:v>
                </c:pt>
                <c:pt idx="58">
                  <c:v>7.9644131686672684E-2</c:v>
                </c:pt>
                <c:pt idx="59">
                  <c:v>7.9400919521523311E-2</c:v>
                </c:pt>
                <c:pt idx="60">
                  <c:v>7.8433507137674011E-2</c:v>
                </c:pt>
                <c:pt idx="61">
                  <c:v>7.72898320509708E-2</c:v>
                </c:pt>
                <c:pt idx="62">
                  <c:v>7.5766303248420097E-2</c:v>
                </c:pt>
                <c:pt idx="63">
                  <c:v>7.3712615024254038E-2</c:v>
                </c:pt>
                <c:pt idx="64">
                  <c:v>7.1550984872583087E-2</c:v>
                </c:pt>
                <c:pt idx="65">
                  <c:v>6.9359300109820707E-2</c:v>
                </c:pt>
                <c:pt idx="66">
                  <c:v>6.6973590875129205E-2</c:v>
                </c:pt>
                <c:pt idx="67">
                  <c:v>6.4042686750698893E-2</c:v>
                </c:pt>
                <c:pt idx="68">
                  <c:v>6.0679998591093694E-2</c:v>
                </c:pt>
                <c:pt idx="69">
                  <c:v>5.7172473652779575E-2</c:v>
                </c:pt>
                <c:pt idx="70">
                  <c:v>5.3662222413513663E-2</c:v>
                </c:pt>
                <c:pt idx="71">
                  <c:v>5.0516805747127212E-2</c:v>
                </c:pt>
                <c:pt idx="72">
                  <c:v>4.7875591505270119E-2</c:v>
                </c:pt>
                <c:pt idx="73">
                  <c:v>4.5256236646493642E-2</c:v>
                </c:pt>
                <c:pt idx="74">
                  <c:v>4.2225585822569266E-2</c:v>
                </c:pt>
                <c:pt idx="75">
                  <c:v>3.8551348397310232E-2</c:v>
                </c:pt>
                <c:pt idx="76">
                  <c:v>3.4879837273002999E-2</c:v>
                </c:pt>
                <c:pt idx="77">
                  <c:v>3.1927057440336679E-2</c:v>
                </c:pt>
                <c:pt idx="78">
                  <c:v>3.0089269396335768E-2</c:v>
                </c:pt>
                <c:pt idx="79">
                  <c:v>2.9201131967108929E-2</c:v>
                </c:pt>
                <c:pt idx="80">
                  <c:v>2.8315720838833894E-2</c:v>
                </c:pt>
                <c:pt idx="81">
                  <c:v>2.6729340187993157E-2</c:v>
                </c:pt>
                <c:pt idx="82">
                  <c:v>2.4144121229158107E-2</c:v>
                </c:pt>
                <c:pt idx="83">
                  <c:v>2.1371701713351118E-2</c:v>
                </c:pt>
                <c:pt idx="84">
                  <c:v>1.9797613904526591E-2</c:v>
                </c:pt>
                <c:pt idx="85">
                  <c:v>1.9533913669350204E-2</c:v>
                </c:pt>
                <c:pt idx="86">
                  <c:v>1.9584489000779439E-2</c:v>
                </c:pt>
                <c:pt idx="87">
                  <c:v>1.8715468328526014E-2</c:v>
                </c:pt>
                <c:pt idx="88">
                  <c:v>1.6970570418751163E-2</c:v>
                </c:pt>
                <c:pt idx="89">
                  <c:v>1.5501681911324311E-2</c:v>
                </c:pt>
                <c:pt idx="90">
                  <c:v>1.4528800600416015E-2</c:v>
                </c:pt>
                <c:pt idx="91">
                  <c:v>1.4143477957509538E-2</c:v>
                </c:pt>
                <c:pt idx="92">
                  <c:v>1.4236400742046403E-2</c:v>
                </c:pt>
                <c:pt idx="93">
                  <c:v>1.3946727184628596E-2</c:v>
                </c:pt>
                <c:pt idx="94">
                  <c:v>1.3124151579488208E-2</c:v>
                </c:pt>
                <c:pt idx="95">
                  <c:v>1.2643179851093062E-2</c:v>
                </c:pt>
                <c:pt idx="96">
                  <c:v>1.2753864404705143E-2</c:v>
                </c:pt>
                <c:pt idx="97">
                  <c:v>1.2591265856921025E-2</c:v>
                </c:pt>
                <c:pt idx="98">
                  <c:v>1.2305689913508621E-2</c:v>
                </c:pt>
                <c:pt idx="99">
                  <c:v>1.2543449476754389E-2</c:v>
                </c:pt>
                <c:pt idx="100">
                  <c:v>1.2763447270924948E-2</c:v>
                </c:pt>
                <c:pt idx="101">
                  <c:v>1.2354893931884256E-2</c:v>
                </c:pt>
                <c:pt idx="102">
                  <c:v>1.153641594074927E-2</c:v>
                </c:pt>
                <c:pt idx="103">
                  <c:v>1.0758930414823712E-2</c:v>
                </c:pt>
                <c:pt idx="104">
                  <c:v>1.0778063496952525E-2</c:v>
                </c:pt>
                <c:pt idx="105">
                  <c:v>1.1271344392519278E-2</c:v>
                </c:pt>
                <c:pt idx="106">
                  <c:v>1.1627983737387935E-2</c:v>
                </c:pt>
                <c:pt idx="107">
                  <c:v>1.1469482803609222E-2</c:v>
                </c:pt>
                <c:pt idx="108">
                  <c:v>1.0814974673311953E-2</c:v>
                </c:pt>
                <c:pt idx="109">
                  <c:v>1.0492503878695521E-2</c:v>
                </c:pt>
                <c:pt idx="110">
                  <c:v>1.043374964441088E-2</c:v>
                </c:pt>
                <c:pt idx="111">
                  <c:v>1.0025196305370186E-2</c:v>
                </c:pt>
                <c:pt idx="112">
                  <c:v>9.4157782542877502E-3</c:v>
                </c:pt>
                <c:pt idx="113">
                  <c:v>8.556307797943332E-3</c:v>
                </c:pt>
                <c:pt idx="114">
                  <c:v>7.9468897468608964E-3</c:v>
                </c:pt>
                <c:pt idx="115">
                  <c:v>7.9386945188500892E-3</c:v>
                </c:pt>
                <c:pt idx="116">
                  <c:v>8.6997895887540363E-3</c:v>
                </c:pt>
                <c:pt idx="117">
                  <c:v>9.2149298674014044E-3</c:v>
                </c:pt>
                <c:pt idx="118">
                  <c:v>8.8596618355863514E-3</c:v>
                </c:pt>
                <c:pt idx="119">
                  <c:v>8.2543413985093159E-3</c:v>
                </c:pt>
                <c:pt idx="120">
                  <c:v>8.5686169651149405E-3</c:v>
                </c:pt>
                <c:pt idx="121">
                  <c:v>9.0468623925582838E-3</c:v>
                </c:pt>
                <c:pt idx="122">
                  <c:v>8.8323335254467308E-3</c:v>
                </c:pt>
                <c:pt idx="123">
                  <c:v>8.0357149173923594E-3</c:v>
                </c:pt>
                <c:pt idx="124">
                  <c:v>7.7624318159961632E-3</c:v>
                </c:pt>
                <c:pt idx="125">
                  <c:v>7.9127375217640707E-3</c:v>
                </c:pt>
                <c:pt idx="126">
                  <c:v>7.744670046920951E-3</c:v>
                </c:pt>
                <c:pt idx="127">
                  <c:v>7.0887906035700821E-3</c:v>
                </c:pt>
                <c:pt idx="128">
                  <c:v>6.1049714385437766E-3</c:v>
                </c:pt>
                <c:pt idx="129">
                  <c:v>5.285122134355189E-3</c:v>
                </c:pt>
                <c:pt idx="130">
                  <c:v>5.256422511161968E-3</c:v>
                </c:pt>
                <c:pt idx="131">
                  <c:v>5.8904262462768225E-3</c:v>
                </c:pt>
                <c:pt idx="132">
                  <c:v>6.2115094026842536E-3</c:v>
                </c:pt>
                <c:pt idx="133">
                  <c:v>5.3110138308196074E-3</c:v>
                </c:pt>
                <c:pt idx="134">
                  <c:v>4.6673945791741436E-3</c:v>
                </c:pt>
                <c:pt idx="135">
                  <c:v>4.5225088249990428E-3</c:v>
                </c:pt>
                <c:pt idx="136">
                  <c:v>4.5894093118282915E-3</c:v>
                </c:pt>
                <c:pt idx="137">
                  <c:v>4.6412743305341269E-3</c:v>
                </c:pt>
                <c:pt idx="138">
                  <c:v>4.3815900835861427E-3</c:v>
                </c:pt>
                <c:pt idx="139">
                  <c:v>4.302266153497482E-3</c:v>
                </c:pt>
                <c:pt idx="140">
                  <c:v>4.5782102552238812E-3</c:v>
                </c:pt>
                <c:pt idx="141">
                  <c:v>4.7284506603701912E-3</c:v>
                </c:pt>
                <c:pt idx="142">
                  <c:v>4.332124862724108E-3</c:v>
                </c:pt>
                <c:pt idx="143">
                  <c:v>2.3849093020769079E-3</c:v>
                </c:pt>
                <c:pt idx="144">
                  <c:v>4.2402958635989838E-4</c:v>
                </c:pt>
                <c:pt idx="145">
                  <c:v>3.8022919442166941E-4</c:v>
                </c:pt>
                <c:pt idx="146">
                  <c:v>7.6958415071195455E-4</c:v>
                </c:pt>
                <c:pt idx="147">
                  <c:v>1.3666277340011782E-3</c:v>
                </c:pt>
                <c:pt idx="148">
                  <c:v>1.3911317922566092E-3</c:v>
                </c:pt>
                <c:pt idx="149">
                  <c:v>1.2161261263684718E-3</c:v>
                </c:pt>
                <c:pt idx="150">
                  <c:v>2.2052999423659834E-3</c:v>
                </c:pt>
                <c:pt idx="151">
                  <c:v>2.9348548120370931E-3</c:v>
                </c:pt>
                <c:pt idx="152">
                  <c:v>3.5455299000853487E-3</c:v>
                </c:pt>
                <c:pt idx="153">
                  <c:v>4.5715985672868734E-3</c:v>
                </c:pt>
                <c:pt idx="154">
                  <c:v>5.9912014305610979E-3</c:v>
                </c:pt>
                <c:pt idx="155">
                  <c:v>7.2208774359115869E-3</c:v>
                </c:pt>
                <c:pt idx="156">
                  <c:v>7.2166818709737748E-3</c:v>
                </c:pt>
                <c:pt idx="157">
                  <c:v>7.5964539610442654E-3</c:v>
                </c:pt>
                <c:pt idx="158">
                  <c:v>9.0352062316026924E-3</c:v>
                </c:pt>
                <c:pt idx="159">
                  <c:v>1.0130999637517662E-2</c:v>
                </c:pt>
                <c:pt idx="160">
                  <c:v>1.0397393523335052E-2</c:v>
                </c:pt>
                <c:pt idx="161">
                  <c:v>9.93413458854891E-3</c:v>
                </c:pt>
                <c:pt idx="162">
                  <c:v>8.3135364119897425E-3</c:v>
                </c:pt>
                <c:pt idx="163">
                  <c:v>6.2994203645133258E-3</c:v>
                </c:pt>
                <c:pt idx="164">
                  <c:v>4.916598076355333E-3</c:v>
                </c:pt>
                <c:pt idx="165">
                  <c:v>4.1978667847144156E-3</c:v>
                </c:pt>
                <c:pt idx="166">
                  <c:v>4.7444493126621934E-3</c:v>
                </c:pt>
                <c:pt idx="167">
                  <c:v>5.9687869921968891E-3</c:v>
                </c:pt>
                <c:pt idx="168">
                  <c:v>6.5167571583536754E-3</c:v>
                </c:pt>
                <c:pt idx="169">
                  <c:v>6.5414081430077023E-3</c:v>
                </c:pt>
                <c:pt idx="170">
                  <c:v>6.4116721330438045E-3</c:v>
                </c:pt>
                <c:pt idx="171">
                  <c:v>6.1931272777038509E-3</c:v>
                </c:pt>
                <c:pt idx="172">
                  <c:v>5.6890064789514756E-3</c:v>
                </c:pt>
                <c:pt idx="173">
                  <c:v>4.6998163377985668E-3</c:v>
                </c:pt>
                <c:pt idx="174">
                  <c:v>3.6300125792803825E-3</c:v>
                </c:pt>
                <c:pt idx="175">
                  <c:v>2.3634580478812911E-3</c:v>
                </c:pt>
                <c:pt idx="176">
                  <c:v>1.5218636366998877E-3</c:v>
                </c:pt>
                <c:pt idx="177">
                  <c:v>1.2158975741928711E-3</c:v>
                </c:pt>
                <c:pt idx="178">
                  <c:v>6.120464011018414E-4</c:v>
                </c:pt>
                <c:pt idx="179">
                  <c:v>0</c:v>
                </c:pt>
                <c:pt idx="180">
                  <c:v>2.761236784358036E-4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3.5206830135665077E-4</c:v>
                </c:pt>
                <c:pt idx="195">
                  <c:v>8.1666589888558614E-4</c:v>
                </c:pt>
                <c:pt idx="196">
                  <c:v>1.0489728602277508E-3</c:v>
                </c:pt>
                <c:pt idx="197">
                  <c:v>1.3277412138383508E-3</c:v>
                </c:pt>
                <c:pt idx="198">
                  <c:v>1.7472487321524505E-3</c:v>
                </c:pt>
                <c:pt idx="199">
                  <c:v>1.9645202253712074E-3</c:v>
                </c:pt>
                <c:pt idx="200">
                  <c:v>1.7308746012862425E-3</c:v>
                </c:pt>
                <c:pt idx="201">
                  <c:v>1.4466699709274387E-3</c:v>
                </c:pt>
                <c:pt idx="202">
                  <c:v>1.2348837299230868E-3</c:v>
                </c:pt>
                <c:pt idx="203">
                  <c:v>9.9576917877911269E-4</c:v>
                </c:pt>
                <c:pt idx="204">
                  <c:v>6.7466969721628408E-4</c:v>
                </c:pt>
                <c:pt idx="205">
                  <c:v>3.9294649047829283E-5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1.2472418725608973E-3</c:v>
                </c:pt>
                <c:pt idx="210">
                  <c:v>2.4893249960153828E-3</c:v>
                </c:pt>
                <c:pt idx="211">
                  <c:v>1.3319857542423558E-3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3.0178682272461669E-4</c:v>
                </c:pt>
                <c:pt idx="220">
                  <c:v>6.1880501543744423E-4</c:v>
                </c:pt>
                <c:pt idx="221">
                  <c:v>9.0849489801065209E-4</c:v>
                </c:pt>
                <c:pt idx="222">
                  <c:v>1.2159465496590716E-3</c:v>
                </c:pt>
                <c:pt idx="223">
                  <c:v>1.2186891757662739E-3</c:v>
                </c:pt>
                <c:pt idx="224">
                  <c:v>8.2517130484899227E-4</c:v>
                </c:pt>
                <c:pt idx="225">
                  <c:v>2.895429561746077E-4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81024"/>
        <c:axId val="170882944"/>
      </c:scatterChart>
      <c:valAx>
        <c:axId val="17088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0882944"/>
        <c:crosses val="autoZero"/>
        <c:crossBetween val="midCat"/>
      </c:valAx>
      <c:valAx>
        <c:axId val="17088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0881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17"/>
          <c:y val="0.27646385110952038"/>
          <c:w val="0.29504423058228835"/>
          <c:h val="0.23484303098476333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'Pheo-a EtOH MeOH 1.7 K'!$A$16:$D$16</c:f>
          <c:strCache>
            <c:ptCount val="1"/>
            <c:pt idx="0">
              <c:v>Pheo-a EtOH/MeOH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K'!$B$20:$B$227</c:f>
              <c:numCache>
                <c:formatCode>General</c:formatCode>
                <c:ptCount val="208"/>
                <c:pt idx="0">
                  <c:v>3.0599999999999999E-2</c:v>
                </c:pt>
                <c:pt idx="1">
                  <c:v>4.0800000000000003E-2</c:v>
                </c:pt>
                <c:pt idx="2">
                  <c:v>5.21E-2</c:v>
                </c:pt>
                <c:pt idx="3">
                  <c:v>6.4500000000000002E-2</c:v>
                </c:pt>
                <c:pt idx="4">
                  <c:v>7.7600000000000002E-2</c:v>
                </c:pt>
                <c:pt idx="5">
                  <c:v>9.1399999999999995E-2</c:v>
                </c:pt>
                <c:pt idx="6">
                  <c:v>0.1067</c:v>
                </c:pt>
                <c:pt idx="7">
                  <c:v>0.12559999999999999</c:v>
                </c:pt>
                <c:pt idx="8">
                  <c:v>0.15090000000000001</c:v>
                </c:pt>
                <c:pt idx="9">
                  <c:v>0.1862</c:v>
                </c:pt>
                <c:pt idx="10">
                  <c:v>0.23580000000000001</c:v>
                </c:pt>
                <c:pt idx="11">
                  <c:v>0.30330000000000001</c:v>
                </c:pt>
                <c:pt idx="12">
                  <c:v>0.39100000000000001</c:v>
                </c:pt>
                <c:pt idx="13">
                  <c:v>0.4975</c:v>
                </c:pt>
                <c:pt idx="14">
                  <c:v>0.6179</c:v>
                </c:pt>
                <c:pt idx="15">
                  <c:v>0.74309999999999998</c:v>
                </c:pt>
                <c:pt idx="16">
                  <c:v>0.86050000000000004</c:v>
                </c:pt>
                <c:pt idx="17">
                  <c:v>0.95620000000000005</c:v>
                </c:pt>
                <c:pt idx="18">
                  <c:v>1.0181</c:v>
                </c:pt>
                <c:pt idx="19">
                  <c:v>1.0382</c:v>
                </c:pt>
                <c:pt idx="20">
                  <c:v>1.0145</c:v>
                </c:pt>
                <c:pt idx="21">
                  <c:v>0.95130000000000003</c:v>
                </c:pt>
                <c:pt idx="22">
                  <c:v>0.85829999999999995</c:v>
                </c:pt>
                <c:pt idx="23">
                  <c:v>0.74790000000000001</c:v>
                </c:pt>
                <c:pt idx="24">
                  <c:v>0.63300000000000001</c:v>
                </c:pt>
                <c:pt idx="25">
                  <c:v>0.52410000000000001</c:v>
                </c:pt>
                <c:pt idx="26">
                  <c:v>0.42799999999999999</c:v>
                </c:pt>
                <c:pt idx="27">
                  <c:v>0.34760000000000002</c:v>
                </c:pt>
                <c:pt idx="28">
                  <c:v>0.28270000000000001</c:v>
                </c:pt>
                <c:pt idx="29">
                  <c:v>0.23139999999999999</c:v>
                </c:pt>
                <c:pt idx="30">
                  <c:v>0.191</c:v>
                </c:pt>
                <c:pt idx="31">
                  <c:v>0.15909999999999999</c:v>
                </c:pt>
                <c:pt idx="32">
                  <c:v>0.13389999999999999</c:v>
                </c:pt>
                <c:pt idx="33">
                  <c:v>0.11409999999999999</c:v>
                </c:pt>
                <c:pt idx="34">
                  <c:v>9.8599999999999993E-2</c:v>
                </c:pt>
                <c:pt idx="35">
                  <c:v>8.6999999999999994E-2</c:v>
                </c:pt>
                <c:pt idx="36">
                  <c:v>7.8799999999999995E-2</c:v>
                </c:pt>
                <c:pt idx="37">
                  <c:v>7.3200000000000001E-2</c:v>
                </c:pt>
                <c:pt idx="38">
                  <c:v>6.9699999999999998E-2</c:v>
                </c:pt>
                <c:pt idx="39">
                  <c:v>6.7699999999999996E-2</c:v>
                </c:pt>
                <c:pt idx="40">
                  <c:v>6.6900000000000001E-2</c:v>
                </c:pt>
                <c:pt idx="41">
                  <c:v>6.6799999999999998E-2</c:v>
                </c:pt>
                <c:pt idx="42">
                  <c:v>6.6900000000000001E-2</c:v>
                </c:pt>
                <c:pt idx="43">
                  <c:v>6.7100000000000007E-2</c:v>
                </c:pt>
                <c:pt idx="44">
                  <c:v>6.7100000000000007E-2</c:v>
                </c:pt>
                <c:pt idx="45">
                  <c:v>6.6699999999999995E-2</c:v>
                </c:pt>
                <c:pt idx="46">
                  <c:v>6.6000000000000003E-2</c:v>
                </c:pt>
                <c:pt idx="47">
                  <c:v>6.54E-2</c:v>
                </c:pt>
                <c:pt idx="48">
                  <c:v>6.4899999999999999E-2</c:v>
                </c:pt>
                <c:pt idx="49">
                  <c:v>6.5000000000000002E-2</c:v>
                </c:pt>
                <c:pt idx="50">
                  <c:v>6.6100000000000006E-2</c:v>
                </c:pt>
                <c:pt idx="51">
                  <c:v>6.83E-2</c:v>
                </c:pt>
                <c:pt idx="52">
                  <c:v>7.17E-2</c:v>
                </c:pt>
                <c:pt idx="53">
                  <c:v>7.5899999999999995E-2</c:v>
                </c:pt>
                <c:pt idx="54">
                  <c:v>8.0799999999999997E-2</c:v>
                </c:pt>
                <c:pt idx="55">
                  <c:v>8.6099999999999996E-2</c:v>
                </c:pt>
                <c:pt idx="56">
                  <c:v>9.1999999999999998E-2</c:v>
                </c:pt>
                <c:pt idx="57">
                  <c:v>9.8199999999999996E-2</c:v>
                </c:pt>
                <c:pt idx="58">
                  <c:v>0.1048</c:v>
                </c:pt>
                <c:pt idx="59">
                  <c:v>0.1118</c:v>
                </c:pt>
                <c:pt idx="60">
                  <c:v>0.1188</c:v>
                </c:pt>
                <c:pt idx="61">
                  <c:v>0.12520000000000001</c:v>
                </c:pt>
                <c:pt idx="62">
                  <c:v>0.13070000000000001</c:v>
                </c:pt>
                <c:pt idx="63">
                  <c:v>0.1348</c:v>
                </c:pt>
                <c:pt idx="64">
                  <c:v>0.13739999999999999</c:v>
                </c:pt>
                <c:pt idx="65">
                  <c:v>0.1384</c:v>
                </c:pt>
                <c:pt idx="66">
                  <c:v>0.13780000000000001</c:v>
                </c:pt>
                <c:pt idx="67">
                  <c:v>0.1358</c:v>
                </c:pt>
                <c:pt idx="68">
                  <c:v>0.1326</c:v>
                </c:pt>
                <c:pt idx="69">
                  <c:v>0.12809999999999999</c:v>
                </c:pt>
                <c:pt idx="70">
                  <c:v>0.1221</c:v>
                </c:pt>
                <c:pt idx="71">
                  <c:v>0.11459999999999999</c:v>
                </c:pt>
                <c:pt idx="72">
                  <c:v>0.1055</c:v>
                </c:pt>
                <c:pt idx="73">
                  <c:v>9.5100000000000004E-2</c:v>
                </c:pt>
                <c:pt idx="74">
                  <c:v>8.3900000000000002E-2</c:v>
                </c:pt>
                <c:pt idx="75">
                  <c:v>7.2599999999999998E-2</c:v>
                </c:pt>
                <c:pt idx="76">
                  <c:v>6.1600000000000002E-2</c:v>
                </c:pt>
                <c:pt idx="77">
                  <c:v>5.1700000000000003E-2</c:v>
                </c:pt>
                <c:pt idx="78">
                  <c:v>4.3099999999999999E-2</c:v>
                </c:pt>
                <c:pt idx="79">
                  <c:v>3.5999999999999997E-2</c:v>
                </c:pt>
                <c:pt idx="80">
                  <c:v>3.0300000000000001E-2</c:v>
                </c:pt>
                <c:pt idx="81">
                  <c:v>2.5899999999999999E-2</c:v>
                </c:pt>
                <c:pt idx="82">
                  <c:v>2.24E-2</c:v>
                </c:pt>
                <c:pt idx="83">
                  <c:v>1.9699999999999999E-2</c:v>
                </c:pt>
                <c:pt idx="84">
                  <c:v>1.7500000000000002E-2</c:v>
                </c:pt>
                <c:pt idx="85">
                  <c:v>1.5900000000000001E-2</c:v>
                </c:pt>
                <c:pt idx="86">
                  <c:v>1.4800000000000001E-2</c:v>
                </c:pt>
                <c:pt idx="87">
                  <c:v>1.41E-2</c:v>
                </c:pt>
                <c:pt idx="88">
                  <c:v>1.3899999999999999E-2</c:v>
                </c:pt>
                <c:pt idx="89">
                  <c:v>1.41E-2</c:v>
                </c:pt>
                <c:pt idx="90">
                  <c:v>1.44E-2</c:v>
                </c:pt>
                <c:pt idx="91">
                  <c:v>1.4800000000000001E-2</c:v>
                </c:pt>
                <c:pt idx="92">
                  <c:v>1.5299999999999999E-2</c:v>
                </c:pt>
                <c:pt idx="93">
                  <c:v>1.5900000000000001E-2</c:v>
                </c:pt>
                <c:pt idx="94">
                  <c:v>1.6400000000000001E-2</c:v>
                </c:pt>
                <c:pt idx="95">
                  <c:v>1.7100000000000001E-2</c:v>
                </c:pt>
                <c:pt idx="96">
                  <c:v>1.7999999999999999E-2</c:v>
                </c:pt>
                <c:pt idx="97">
                  <c:v>1.9E-2</c:v>
                </c:pt>
                <c:pt idx="98">
                  <c:v>2.01E-2</c:v>
                </c:pt>
                <c:pt idx="99">
                  <c:v>2.1399999999999999E-2</c:v>
                </c:pt>
                <c:pt idx="100">
                  <c:v>2.29E-2</c:v>
                </c:pt>
                <c:pt idx="101">
                  <c:v>2.4400000000000002E-2</c:v>
                </c:pt>
                <c:pt idx="102">
                  <c:v>2.6100000000000002E-2</c:v>
                </c:pt>
                <c:pt idx="103">
                  <c:v>2.7900000000000001E-2</c:v>
                </c:pt>
                <c:pt idx="104">
                  <c:v>2.98E-2</c:v>
                </c:pt>
                <c:pt idx="105">
                  <c:v>3.1800000000000002E-2</c:v>
                </c:pt>
                <c:pt idx="106">
                  <c:v>3.3700000000000001E-2</c:v>
                </c:pt>
                <c:pt idx="107">
                  <c:v>3.5700000000000003E-2</c:v>
                </c:pt>
                <c:pt idx="108">
                  <c:v>3.7699999999999997E-2</c:v>
                </c:pt>
                <c:pt idx="109">
                  <c:v>3.9699999999999999E-2</c:v>
                </c:pt>
                <c:pt idx="110">
                  <c:v>4.1500000000000002E-2</c:v>
                </c:pt>
                <c:pt idx="111">
                  <c:v>4.3200000000000002E-2</c:v>
                </c:pt>
                <c:pt idx="112">
                  <c:v>4.48E-2</c:v>
                </c:pt>
                <c:pt idx="113">
                  <c:v>4.6100000000000002E-2</c:v>
                </c:pt>
                <c:pt idx="114">
                  <c:v>4.7100000000000003E-2</c:v>
                </c:pt>
                <c:pt idx="115">
                  <c:v>4.7699999999999999E-2</c:v>
                </c:pt>
                <c:pt idx="116">
                  <c:v>4.7899999999999998E-2</c:v>
                </c:pt>
                <c:pt idx="117">
                  <c:v>4.8099999999999997E-2</c:v>
                </c:pt>
                <c:pt idx="118">
                  <c:v>4.8099999999999997E-2</c:v>
                </c:pt>
                <c:pt idx="119">
                  <c:v>4.82E-2</c:v>
                </c:pt>
                <c:pt idx="120">
                  <c:v>4.8500000000000001E-2</c:v>
                </c:pt>
                <c:pt idx="121">
                  <c:v>4.9000000000000002E-2</c:v>
                </c:pt>
                <c:pt idx="122">
                  <c:v>4.9799999999999997E-2</c:v>
                </c:pt>
                <c:pt idx="123">
                  <c:v>5.0900000000000001E-2</c:v>
                </c:pt>
                <c:pt idx="124">
                  <c:v>5.2400000000000002E-2</c:v>
                </c:pt>
                <c:pt idx="125">
                  <c:v>5.4600000000000003E-2</c:v>
                </c:pt>
                <c:pt idx="126">
                  <c:v>5.7700000000000001E-2</c:v>
                </c:pt>
                <c:pt idx="127">
                  <c:v>6.2E-2</c:v>
                </c:pt>
                <c:pt idx="128">
                  <c:v>6.7699999999999996E-2</c:v>
                </c:pt>
                <c:pt idx="129">
                  <c:v>7.46E-2</c:v>
                </c:pt>
                <c:pt idx="130">
                  <c:v>8.2299999999999998E-2</c:v>
                </c:pt>
                <c:pt idx="131">
                  <c:v>9.0700000000000003E-2</c:v>
                </c:pt>
                <c:pt idx="132">
                  <c:v>9.9299999999999999E-2</c:v>
                </c:pt>
                <c:pt idx="133">
                  <c:v>0.10829999999999999</c:v>
                </c:pt>
                <c:pt idx="134">
                  <c:v>0.1174</c:v>
                </c:pt>
                <c:pt idx="135">
                  <c:v>0.1268</c:v>
                </c:pt>
                <c:pt idx="136">
                  <c:v>0.13600000000000001</c:v>
                </c:pt>
                <c:pt idx="137">
                  <c:v>0.14449999999999999</c:v>
                </c:pt>
                <c:pt idx="138">
                  <c:v>0.15140000000000001</c:v>
                </c:pt>
                <c:pt idx="139">
                  <c:v>0.1555</c:v>
                </c:pt>
                <c:pt idx="140">
                  <c:v>0.15609999999999999</c:v>
                </c:pt>
                <c:pt idx="141">
                  <c:v>0.153</c:v>
                </c:pt>
                <c:pt idx="142">
                  <c:v>0.14599999999999999</c:v>
                </c:pt>
                <c:pt idx="143">
                  <c:v>0.13589999999999999</c:v>
                </c:pt>
                <c:pt idx="144">
                  <c:v>0.1237</c:v>
                </c:pt>
                <c:pt idx="145">
                  <c:v>0.1111</c:v>
                </c:pt>
                <c:pt idx="146">
                  <c:v>9.9199999999999997E-2</c:v>
                </c:pt>
                <c:pt idx="147">
                  <c:v>8.8800000000000004E-2</c:v>
                </c:pt>
                <c:pt idx="148">
                  <c:v>8.0100000000000005E-2</c:v>
                </c:pt>
                <c:pt idx="149">
                  <c:v>7.3300000000000004E-2</c:v>
                </c:pt>
                <c:pt idx="150">
                  <c:v>6.8000000000000005E-2</c:v>
                </c:pt>
                <c:pt idx="151">
                  <c:v>6.4199999999999993E-2</c:v>
                </c:pt>
                <c:pt idx="152">
                  <c:v>6.1800000000000001E-2</c:v>
                </c:pt>
                <c:pt idx="153">
                  <c:v>6.0600000000000001E-2</c:v>
                </c:pt>
                <c:pt idx="154">
                  <c:v>6.0299999999999999E-2</c:v>
                </c:pt>
                <c:pt idx="155">
                  <c:v>6.08E-2</c:v>
                </c:pt>
                <c:pt idx="156">
                  <c:v>6.1899999999999997E-2</c:v>
                </c:pt>
                <c:pt idx="157">
                  <c:v>6.3399999999999998E-2</c:v>
                </c:pt>
                <c:pt idx="158">
                  <c:v>6.54E-2</c:v>
                </c:pt>
                <c:pt idx="159">
                  <c:v>6.8099999999999994E-2</c:v>
                </c:pt>
                <c:pt idx="160">
                  <c:v>7.1199999999999999E-2</c:v>
                </c:pt>
                <c:pt idx="161">
                  <c:v>7.4800000000000005E-2</c:v>
                </c:pt>
                <c:pt idx="162">
                  <c:v>7.8600000000000003E-2</c:v>
                </c:pt>
                <c:pt idx="163">
                  <c:v>8.2900000000000001E-2</c:v>
                </c:pt>
                <c:pt idx="164">
                  <c:v>8.7900000000000006E-2</c:v>
                </c:pt>
                <c:pt idx="165">
                  <c:v>9.3799999999999994E-2</c:v>
                </c:pt>
                <c:pt idx="166">
                  <c:v>0.1003</c:v>
                </c:pt>
                <c:pt idx="167">
                  <c:v>0.1075</c:v>
                </c:pt>
                <c:pt idx="168">
                  <c:v>0.1152</c:v>
                </c:pt>
                <c:pt idx="169">
                  <c:v>0.12330000000000001</c:v>
                </c:pt>
                <c:pt idx="170">
                  <c:v>0.13139999999999999</c:v>
                </c:pt>
                <c:pt idx="171">
                  <c:v>0.13869999999999999</c:v>
                </c:pt>
                <c:pt idx="172">
                  <c:v>0.1449</c:v>
                </c:pt>
                <c:pt idx="173">
                  <c:v>0.14979999999999999</c:v>
                </c:pt>
                <c:pt idx="174">
                  <c:v>0.15310000000000001</c:v>
                </c:pt>
                <c:pt idx="175">
                  <c:v>0.1547</c:v>
                </c:pt>
                <c:pt idx="176">
                  <c:v>0.15479999999999999</c:v>
                </c:pt>
                <c:pt idx="177">
                  <c:v>0.15290000000000001</c:v>
                </c:pt>
                <c:pt idx="178">
                  <c:v>0.14899999999999999</c:v>
                </c:pt>
                <c:pt idx="179">
                  <c:v>0.1444</c:v>
                </c:pt>
                <c:pt idx="180">
                  <c:v>0.1404</c:v>
                </c:pt>
                <c:pt idx="181">
                  <c:v>0.1368</c:v>
                </c:pt>
                <c:pt idx="182">
                  <c:v>0.13320000000000001</c:v>
                </c:pt>
                <c:pt idx="183">
                  <c:v>0.12970000000000001</c:v>
                </c:pt>
                <c:pt idx="184">
                  <c:v>0.12620000000000001</c:v>
                </c:pt>
                <c:pt idx="185">
                  <c:v>0.1227</c:v>
                </c:pt>
                <c:pt idx="186">
                  <c:v>0.11940000000000001</c:v>
                </c:pt>
                <c:pt idx="187">
                  <c:v>0.11600000000000001</c:v>
                </c:pt>
                <c:pt idx="188">
                  <c:v>0.1123</c:v>
                </c:pt>
                <c:pt idx="189">
                  <c:v>0.1082</c:v>
                </c:pt>
                <c:pt idx="190">
                  <c:v>0.1038</c:v>
                </c:pt>
                <c:pt idx="191">
                  <c:v>9.9299999999999999E-2</c:v>
                </c:pt>
                <c:pt idx="192">
                  <c:v>9.4500000000000001E-2</c:v>
                </c:pt>
                <c:pt idx="193">
                  <c:v>8.9700000000000002E-2</c:v>
                </c:pt>
                <c:pt idx="194">
                  <c:v>8.4900000000000003E-2</c:v>
                </c:pt>
                <c:pt idx="195">
                  <c:v>8.0199999999999994E-2</c:v>
                </c:pt>
                <c:pt idx="196">
                  <c:v>7.5399999999999995E-2</c:v>
                </c:pt>
                <c:pt idx="197">
                  <c:v>7.1800000000000003E-2</c:v>
                </c:pt>
                <c:pt idx="198">
                  <c:v>7.0099999999999996E-2</c:v>
                </c:pt>
                <c:pt idx="199">
                  <c:v>6.9500000000000006E-2</c:v>
                </c:pt>
                <c:pt idx="200">
                  <c:v>6.8699999999999997E-2</c:v>
                </c:pt>
                <c:pt idx="201">
                  <c:v>6.7799999999999999E-2</c:v>
                </c:pt>
                <c:pt idx="202">
                  <c:v>6.6900000000000001E-2</c:v>
                </c:pt>
                <c:pt idx="203">
                  <c:v>6.6400000000000001E-2</c:v>
                </c:pt>
                <c:pt idx="204">
                  <c:v>6.6400000000000001E-2</c:v>
                </c:pt>
                <c:pt idx="205">
                  <c:v>6.6799999999999998E-2</c:v>
                </c:pt>
                <c:pt idx="206">
                  <c:v>6.7500000000000004E-2</c:v>
                </c:pt>
                <c:pt idx="207">
                  <c:v>6.8400000000000002E-2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K'!$L$20:$L$227</c:f>
              <c:numCache>
                <c:formatCode>General</c:formatCode>
                <c:ptCount val="208"/>
                <c:pt idx="0">
                  <c:v>1.765906368058609E-3</c:v>
                </c:pt>
                <c:pt idx="1">
                  <c:v>1.2167478905228258E-3</c:v>
                </c:pt>
                <c:pt idx="2">
                  <c:v>2.71682736873353E-3</c:v>
                </c:pt>
                <c:pt idx="3">
                  <c:v>5.4177896767942119E-3</c:v>
                </c:pt>
                <c:pt idx="4">
                  <c:v>7.8413333744073461E-3</c:v>
                </c:pt>
                <c:pt idx="5">
                  <c:v>9.448503440415144E-3</c:v>
                </c:pt>
                <c:pt idx="6">
                  <c:v>1.0251611436124779E-2</c:v>
                </c:pt>
                <c:pt idx="7">
                  <c:v>9.7178209863923656E-3</c:v>
                </c:pt>
                <c:pt idx="8">
                  <c:v>8.2445355789615184E-3</c:v>
                </c:pt>
                <c:pt idx="9">
                  <c:v>7.3692835478983646E-3</c:v>
                </c:pt>
                <c:pt idx="10">
                  <c:v>7.513800139464938E-3</c:v>
                </c:pt>
                <c:pt idx="11">
                  <c:v>7.4210320965388613E-3</c:v>
                </c:pt>
                <c:pt idx="12">
                  <c:v>6.508822529468274E-3</c:v>
                </c:pt>
                <c:pt idx="13">
                  <c:v>5.4318151445478463E-3</c:v>
                </c:pt>
                <c:pt idx="14">
                  <c:v>5.083972118214747E-3</c:v>
                </c:pt>
                <c:pt idx="15">
                  <c:v>6.0675601757594301E-3</c:v>
                </c:pt>
                <c:pt idx="16">
                  <c:v>7.4376284239622038E-3</c:v>
                </c:pt>
                <c:pt idx="17">
                  <c:v>8.1556123994970427E-3</c:v>
                </c:pt>
                <c:pt idx="18">
                  <c:v>8.7551540135376305E-3</c:v>
                </c:pt>
                <c:pt idx="19">
                  <c:v>9.1131376530123667E-3</c:v>
                </c:pt>
                <c:pt idx="20">
                  <c:v>8.2356518305472977E-3</c:v>
                </c:pt>
                <c:pt idx="21">
                  <c:v>6.6841608719639175E-3</c:v>
                </c:pt>
                <c:pt idx="22">
                  <c:v>5.1755918438216707E-3</c:v>
                </c:pt>
                <c:pt idx="23">
                  <c:v>3.2670027640942225E-3</c:v>
                </c:pt>
                <c:pt idx="24">
                  <c:v>1.2355151661117055E-3</c:v>
                </c:pt>
                <c:pt idx="25">
                  <c:v>0</c:v>
                </c:pt>
                <c:pt idx="26">
                  <c:v>0</c:v>
                </c:pt>
                <c:pt idx="27">
                  <c:v>2.243103626928518E-4</c:v>
                </c:pt>
                <c:pt idx="28">
                  <c:v>1.1330864038490082E-3</c:v>
                </c:pt>
                <c:pt idx="29">
                  <c:v>1.5026103467299975E-3</c:v>
                </c:pt>
                <c:pt idx="30">
                  <c:v>8.1600228520859461E-4</c:v>
                </c:pt>
                <c:pt idx="31">
                  <c:v>2.0406341453851738E-4</c:v>
                </c:pt>
                <c:pt idx="32">
                  <c:v>1.7056225653146648E-4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1.0567947148950213E-4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2.0290309987425759E-3</c:v>
                </c:pt>
                <c:pt idx="51">
                  <c:v>4.4208160099025711E-3</c:v>
                </c:pt>
                <c:pt idx="52">
                  <c:v>6.0276261555566131E-3</c:v>
                </c:pt>
                <c:pt idx="53">
                  <c:v>6.9381218161807326E-3</c:v>
                </c:pt>
                <c:pt idx="54">
                  <c:v>7.4913536780376331E-3</c:v>
                </c:pt>
                <c:pt idx="55">
                  <c:v>7.7163895944594892E-3</c:v>
                </c:pt>
                <c:pt idx="56">
                  <c:v>7.6337735907180205E-3</c:v>
                </c:pt>
                <c:pt idx="57">
                  <c:v>7.801547892763226E-3</c:v>
                </c:pt>
                <c:pt idx="58">
                  <c:v>8.5693265635895712E-3</c:v>
                </c:pt>
                <c:pt idx="59">
                  <c:v>9.5678256072185709E-3</c:v>
                </c:pt>
                <c:pt idx="60">
                  <c:v>1.0566324650847572E-2</c:v>
                </c:pt>
                <c:pt idx="61">
                  <c:v>1.1782649777780268E-2</c:v>
                </c:pt>
                <c:pt idx="62">
                  <c:v>1.3305752732588588E-2</c:v>
                </c:pt>
                <c:pt idx="63">
                  <c:v>1.4315763514516397E-2</c:v>
                </c:pt>
                <c:pt idx="64">
                  <c:v>1.4143687307290544E-2</c:v>
                </c:pt>
                <c:pt idx="65">
                  <c:v>1.3697471763951394E-2</c:v>
                </c:pt>
                <c:pt idx="66">
                  <c:v>1.3845433307475377E-2</c:v>
                </c:pt>
                <c:pt idx="67">
                  <c:v>1.3909470565337085E-2</c:v>
                </c:pt>
                <c:pt idx="68">
                  <c:v>1.2942004654432212E-2</c:v>
                </c:pt>
                <c:pt idx="69">
                  <c:v>1.092278291358495E-2</c:v>
                </c:pt>
                <c:pt idx="70">
                  <c:v>8.9191520083790974E-3</c:v>
                </c:pt>
                <c:pt idx="71">
                  <c:v>7.6596992822316632E-3</c:v>
                </c:pt>
                <c:pt idx="72">
                  <c:v>6.3257201907701097E-3</c:v>
                </c:pt>
                <c:pt idx="73">
                  <c:v>4.6486113157032487E-3</c:v>
                </c:pt>
                <c:pt idx="74">
                  <c:v>3.577991088806679E-3</c:v>
                </c:pt>
                <c:pt idx="75">
                  <c:v>3.3055313810109246E-3</c:v>
                </c:pt>
                <c:pt idx="76">
                  <c:v>3.4132104100213119E-3</c:v>
                </c:pt>
                <c:pt idx="77">
                  <c:v>3.7037461178058648E-3</c:v>
                </c:pt>
                <c:pt idx="78">
                  <c:v>3.9581469646772843E-3</c:v>
                </c:pt>
                <c:pt idx="79">
                  <c:v>4.2368795700671279E-3</c:v>
                </c:pt>
                <c:pt idx="80">
                  <c:v>4.4498267330198649E-3</c:v>
                </c:pt>
                <c:pt idx="81">
                  <c:v>3.7683032606229991E-3</c:v>
                </c:pt>
                <c:pt idx="82">
                  <c:v>1.7120725665749033E-3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2.1075336270125113E-4</c:v>
                </c:pt>
                <c:pt idx="88">
                  <c:v>1.6573646728034973E-3</c:v>
                </c:pt>
                <c:pt idx="89">
                  <c:v>2.875586522870289E-3</c:v>
                </c:pt>
                <c:pt idx="90">
                  <c:v>3.3455510965360608E-3</c:v>
                </c:pt>
                <c:pt idx="91">
                  <c:v>3.1171616365006068E-3</c:v>
                </c:pt>
                <c:pt idx="92">
                  <c:v>2.7992377037014218E-3</c:v>
                </c:pt>
                <c:pt idx="93">
                  <c:v>2.8608697795165778E-3</c:v>
                </c:pt>
                <c:pt idx="94">
                  <c:v>3.1218234620350119E-3</c:v>
                </c:pt>
                <c:pt idx="95">
                  <c:v>3.4332631154450417E-3</c:v>
                </c:pt>
                <c:pt idx="96">
                  <c:v>3.7253241999669539E-3</c:v>
                </c:pt>
                <c:pt idx="97">
                  <c:v>4.1973283223040274E-3</c:v>
                </c:pt>
                <c:pt idx="98">
                  <c:v>5.0289271561755238E-3</c:v>
                </c:pt>
                <c:pt idx="99">
                  <c:v>5.5018053708002987E-3</c:v>
                </c:pt>
                <c:pt idx="100">
                  <c:v>4.9472595140011037E-3</c:v>
                </c:pt>
                <c:pt idx="101">
                  <c:v>4.0134490126834685E-3</c:v>
                </c:pt>
                <c:pt idx="102">
                  <c:v>4.0782860935535282E-3</c:v>
                </c:pt>
                <c:pt idx="103">
                  <c:v>5.5407053341137401E-3</c:v>
                </c:pt>
                <c:pt idx="104">
                  <c:v>7.2629128008087846E-3</c:v>
                </c:pt>
                <c:pt idx="105">
                  <c:v>7.9873467776038366E-3</c:v>
                </c:pt>
                <c:pt idx="106">
                  <c:v>7.4040244315683639E-3</c:v>
                </c:pt>
                <c:pt idx="107">
                  <c:v>6.3219610226308469E-3</c:v>
                </c:pt>
                <c:pt idx="108">
                  <c:v>6.0283688483500856E-3</c:v>
                </c:pt>
                <c:pt idx="109">
                  <c:v>7.0821642269637813E-3</c:v>
                </c:pt>
                <c:pt idx="110">
                  <c:v>8.5346028189840339E-3</c:v>
                </c:pt>
                <c:pt idx="111">
                  <c:v>9.1483755695518365E-3</c:v>
                </c:pt>
                <c:pt idx="112">
                  <c:v>8.9634050728270229E-3</c:v>
                </c:pt>
                <c:pt idx="113">
                  <c:v>8.7176765925747537E-3</c:v>
                </c:pt>
                <c:pt idx="114">
                  <c:v>8.8702999616331393E-3</c:v>
                </c:pt>
                <c:pt idx="115">
                  <c:v>9.9499581885241078E-3</c:v>
                </c:pt>
                <c:pt idx="116">
                  <c:v>1.2196186838206674E-2</c:v>
                </c:pt>
                <c:pt idx="117">
                  <c:v>1.4801718835327755E-2</c:v>
                </c:pt>
                <c:pt idx="118">
                  <c:v>1.6358700007561351E-2</c:v>
                </c:pt>
                <c:pt idx="119">
                  <c:v>1.6718294719095774E-2</c:v>
                </c:pt>
                <c:pt idx="120">
                  <c:v>1.808651766135785E-2</c:v>
                </c:pt>
                <c:pt idx="121">
                  <c:v>2.1471414336883436E-2</c:v>
                </c:pt>
                <c:pt idx="122">
                  <c:v>2.4418036568938525E-2</c:v>
                </c:pt>
                <c:pt idx="123">
                  <c:v>2.593830015206719E-2</c:v>
                </c:pt>
                <c:pt idx="124">
                  <c:v>2.8437832748495432E-2</c:v>
                </c:pt>
                <c:pt idx="125">
                  <c:v>3.3284857300485332E-2</c:v>
                </c:pt>
                <c:pt idx="126">
                  <c:v>3.9222394820193851E-2</c:v>
                </c:pt>
                <c:pt idx="127">
                  <c:v>4.5253254545912808E-2</c:v>
                </c:pt>
                <c:pt idx="128">
                  <c:v>5.165747736495286E-2</c:v>
                </c:pt>
                <c:pt idx="129">
                  <c:v>5.9212971135238983E-2</c:v>
                </c:pt>
                <c:pt idx="130">
                  <c:v>6.8617215798184708E-2</c:v>
                </c:pt>
                <c:pt idx="131">
                  <c:v>7.9171274591897031E-2</c:v>
                </c:pt>
                <c:pt idx="132">
                  <c:v>8.9157019147023481E-2</c:v>
                </c:pt>
                <c:pt idx="133">
                  <c:v>9.8305554681177007E-2</c:v>
                </c:pt>
                <c:pt idx="134">
                  <c:v>0.1078935301151846</c:v>
                </c:pt>
                <c:pt idx="135">
                  <c:v>0.11842056060423606</c:v>
                </c:pt>
                <c:pt idx="136">
                  <c:v>0.12862762761181701</c:v>
                </c:pt>
                <c:pt idx="137">
                  <c:v>0.13719582871017338</c:v>
                </c:pt>
                <c:pt idx="138">
                  <c:v>0.14420238681076175</c:v>
                </c:pt>
                <c:pt idx="139">
                  <c:v>0.15026260575390879</c:v>
                </c:pt>
                <c:pt idx="140">
                  <c:v>0.15416678751760812</c:v>
                </c:pt>
                <c:pt idx="141">
                  <c:v>0.153</c:v>
                </c:pt>
                <c:pt idx="142">
                  <c:v>0.1456338471878772</c:v>
                </c:pt>
                <c:pt idx="143">
                  <c:v>0.13403684775637886</c:v>
                </c:pt>
                <c:pt idx="144">
                  <c:v>0.12021802570299568</c:v>
                </c:pt>
                <c:pt idx="145">
                  <c:v>0.10479115377829556</c:v>
                </c:pt>
                <c:pt idx="146">
                  <c:v>8.9236572971247263E-2</c:v>
                </c:pt>
                <c:pt idx="147">
                  <c:v>7.6011853735447901E-2</c:v>
                </c:pt>
                <c:pt idx="148">
                  <c:v>6.557668863192738E-2</c:v>
                </c:pt>
                <c:pt idx="149">
                  <c:v>5.6604234133062994E-2</c:v>
                </c:pt>
                <c:pt idx="150">
                  <c:v>4.8254950305114556E-2</c:v>
                </c:pt>
                <c:pt idx="151">
                  <c:v>4.0818275955740883E-2</c:v>
                </c:pt>
                <c:pt idx="152">
                  <c:v>3.481291344492396E-2</c:v>
                </c:pt>
                <c:pt idx="153">
                  <c:v>3.0338086529871546E-2</c:v>
                </c:pt>
                <c:pt idx="154">
                  <c:v>2.7033617770857429E-2</c:v>
                </c:pt>
                <c:pt idx="155">
                  <c:v>2.4719564130066461E-2</c:v>
                </c:pt>
                <c:pt idx="156">
                  <c:v>2.348516871616645E-2</c:v>
                </c:pt>
                <c:pt idx="157">
                  <c:v>2.3000487399146969E-2</c:v>
                </c:pt>
                <c:pt idx="158">
                  <c:v>2.2357572525967644E-2</c:v>
                </c:pt>
                <c:pt idx="159">
                  <c:v>2.1018051803662497E-2</c:v>
                </c:pt>
                <c:pt idx="160">
                  <c:v>1.9629793295041154E-2</c:v>
                </c:pt>
                <c:pt idx="161">
                  <c:v>1.9051424138635985E-2</c:v>
                </c:pt>
                <c:pt idx="162">
                  <c:v>1.9012592731580406E-2</c:v>
                </c:pt>
                <c:pt idx="163">
                  <c:v>1.8675798688805562E-2</c:v>
                </c:pt>
                <c:pt idx="164">
                  <c:v>1.7692302039604684E-2</c:v>
                </c:pt>
                <c:pt idx="165">
                  <c:v>1.6851156746826332E-2</c:v>
                </c:pt>
                <c:pt idx="166">
                  <c:v>1.7039766438239158E-2</c:v>
                </c:pt>
                <c:pt idx="167">
                  <c:v>1.7689525511161399E-2</c:v>
                </c:pt>
                <c:pt idx="168">
                  <c:v>1.7731921843625643E-2</c:v>
                </c:pt>
                <c:pt idx="169">
                  <c:v>1.7306393151095417E-2</c:v>
                </c:pt>
                <c:pt idx="170">
                  <c:v>1.7090458077904328E-2</c:v>
                </c:pt>
                <c:pt idx="171">
                  <c:v>1.780039240616222E-2</c:v>
                </c:pt>
                <c:pt idx="172">
                  <c:v>2.0114006144298598E-2</c:v>
                </c:pt>
                <c:pt idx="173">
                  <c:v>2.3362013111944413E-2</c:v>
                </c:pt>
                <c:pt idx="174">
                  <c:v>2.5517467563200301E-2</c:v>
                </c:pt>
                <c:pt idx="175">
                  <c:v>2.568181976537405E-2</c:v>
                </c:pt>
                <c:pt idx="176">
                  <c:v>2.520303999955192E-2</c:v>
                </c:pt>
                <c:pt idx="177">
                  <c:v>2.4768336194511582E-2</c:v>
                </c:pt>
                <c:pt idx="178">
                  <c:v>2.3699024249535815E-2</c:v>
                </c:pt>
                <c:pt idx="179">
                  <c:v>2.2208485517210476E-2</c:v>
                </c:pt>
                <c:pt idx="180">
                  <c:v>2.110894026251894E-2</c:v>
                </c:pt>
                <c:pt idx="181">
                  <c:v>2.0569476782448703E-2</c:v>
                </c:pt>
                <c:pt idx="182">
                  <c:v>2.0439219892516784E-2</c:v>
                </c:pt>
                <c:pt idx="183">
                  <c:v>2.0598693174339575E-2</c:v>
                </c:pt>
                <c:pt idx="184">
                  <c:v>2.058849543098306E-2</c:v>
                </c:pt>
                <c:pt idx="185">
                  <c:v>1.8961432624153198E-2</c:v>
                </c:pt>
                <c:pt idx="186">
                  <c:v>1.5608300348102244E-2</c:v>
                </c:pt>
                <c:pt idx="187">
                  <c:v>1.2893638214512755E-2</c:v>
                </c:pt>
                <c:pt idx="188">
                  <c:v>1.1804947700648877E-2</c:v>
                </c:pt>
                <c:pt idx="189">
                  <c:v>1.0774975621641151E-2</c:v>
                </c:pt>
                <c:pt idx="190">
                  <c:v>9.2550776718877334E-3</c:v>
                </c:pt>
                <c:pt idx="191">
                  <c:v>8.5632821868550091E-3</c:v>
                </c:pt>
                <c:pt idx="192">
                  <c:v>9.018387191629864E-3</c:v>
                </c:pt>
                <c:pt idx="193">
                  <c:v>9.9525633263227477E-3</c:v>
                </c:pt>
                <c:pt idx="194">
                  <c:v>1.1126275025974646E-2</c:v>
                </c:pt>
                <c:pt idx="195">
                  <c:v>1.1990877984983715E-2</c:v>
                </c:pt>
                <c:pt idx="196">
                  <c:v>1.1707414997801606E-2</c:v>
                </c:pt>
                <c:pt idx="197">
                  <c:v>1.0359518985994697E-2</c:v>
                </c:pt>
                <c:pt idx="198">
                  <c:v>8.9572750007701398E-3</c:v>
                </c:pt>
                <c:pt idx="199">
                  <c:v>8.296804012557446E-3</c:v>
                </c:pt>
                <c:pt idx="200">
                  <c:v>8.1248020746109411E-3</c:v>
                </c:pt>
                <c:pt idx="201">
                  <c:v>8.5812896305859487E-3</c:v>
                </c:pt>
                <c:pt idx="202">
                  <c:v>9.6865193416582878E-3</c:v>
                </c:pt>
                <c:pt idx="203">
                  <c:v>9.9645206802976369E-3</c:v>
                </c:pt>
                <c:pt idx="204">
                  <c:v>9.1960107427207973E-3</c:v>
                </c:pt>
                <c:pt idx="205">
                  <c:v>9.0374858224650575E-3</c:v>
                </c:pt>
                <c:pt idx="206">
                  <c:v>9.9477643882726237E-3</c:v>
                </c:pt>
                <c:pt idx="207">
                  <c:v>1.0738857899792483E-2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K'!$M$20:$M$227</c:f>
              <c:numCache>
                <c:formatCode>General</c:formatCode>
                <c:ptCount val="208"/>
                <c:pt idx="0">
                  <c:v>2.883409363194139E-2</c:v>
                </c:pt>
                <c:pt idx="1">
                  <c:v>3.9583252109477177E-2</c:v>
                </c:pt>
                <c:pt idx="2">
                  <c:v>4.9383172631266473E-2</c:v>
                </c:pt>
                <c:pt idx="3">
                  <c:v>5.9082210323205792E-2</c:v>
                </c:pt>
                <c:pt idx="4">
                  <c:v>6.9758666625592658E-2</c:v>
                </c:pt>
                <c:pt idx="5">
                  <c:v>8.1951496559584849E-2</c:v>
                </c:pt>
                <c:pt idx="6">
                  <c:v>9.644838856387522E-2</c:v>
                </c:pt>
                <c:pt idx="7">
                  <c:v>0.11588217901360762</c:v>
                </c:pt>
                <c:pt idx="8">
                  <c:v>0.14265546442103849</c:v>
                </c:pt>
                <c:pt idx="9">
                  <c:v>0.17883071645210163</c:v>
                </c:pt>
                <c:pt idx="10">
                  <c:v>0.22828619986053508</c:v>
                </c:pt>
                <c:pt idx="11">
                  <c:v>0.29587896790346113</c:v>
                </c:pt>
                <c:pt idx="12">
                  <c:v>0.38449117747053174</c:v>
                </c:pt>
                <c:pt idx="13">
                  <c:v>0.49206818485545212</c:v>
                </c:pt>
                <c:pt idx="14">
                  <c:v>0.61281602788178524</c:v>
                </c:pt>
                <c:pt idx="15">
                  <c:v>0.73703243982424049</c:v>
                </c:pt>
                <c:pt idx="16">
                  <c:v>0.85306237157603781</c:v>
                </c:pt>
                <c:pt idx="17">
                  <c:v>0.94804438760050302</c:v>
                </c:pt>
                <c:pt idx="18">
                  <c:v>1.0093448459864625</c:v>
                </c:pt>
                <c:pt idx="19">
                  <c:v>1.0290868623469875</c:v>
                </c:pt>
                <c:pt idx="20">
                  <c:v>1.0062643481694526</c:v>
                </c:pt>
                <c:pt idx="21">
                  <c:v>0.94461583912803615</c:v>
                </c:pt>
                <c:pt idx="22">
                  <c:v>0.85312440815617829</c:v>
                </c:pt>
                <c:pt idx="23">
                  <c:v>0.74463299723590581</c:v>
                </c:pt>
                <c:pt idx="24">
                  <c:v>0.63176448483388825</c:v>
                </c:pt>
                <c:pt idx="25">
                  <c:v>0.52410000000000001</c:v>
                </c:pt>
                <c:pt idx="26">
                  <c:v>0.42799999999999999</c:v>
                </c:pt>
                <c:pt idx="27">
                  <c:v>0.34737568963730719</c:v>
                </c:pt>
                <c:pt idx="28">
                  <c:v>0.28156691359615099</c:v>
                </c:pt>
                <c:pt idx="29">
                  <c:v>0.22989738965327</c:v>
                </c:pt>
                <c:pt idx="30">
                  <c:v>0.19018399771479141</c:v>
                </c:pt>
                <c:pt idx="31">
                  <c:v>0.15889593658546147</c:v>
                </c:pt>
                <c:pt idx="32">
                  <c:v>0.13372943774346852</c:v>
                </c:pt>
                <c:pt idx="33">
                  <c:v>0.11409999999999999</c:v>
                </c:pt>
                <c:pt idx="34">
                  <c:v>9.8599999999999993E-2</c:v>
                </c:pt>
                <c:pt idx="35">
                  <c:v>8.6999999999999994E-2</c:v>
                </c:pt>
                <c:pt idx="36">
                  <c:v>7.8799999999999995E-2</c:v>
                </c:pt>
                <c:pt idx="37">
                  <c:v>7.3200000000000001E-2</c:v>
                </c:pt>
                <c:pt idx="38">
                  <c:v>6.9699999999999998E-2</c:v>
                </c:pt>
                <c:pt idx="39">
                  <c:v>6.7699999999999996E-2</c:v>
                </c:pt>
                <c:pt idx="40">
                  <c:v>6.6900000000000001E-2</c:v>
                </c:pt>
                <c:pt idx="41">
                  <c:v>6.6799999999999998E-2</c:v>
                </c:pt>
                <c:pt idx="42">
                  <c:v>6.6900000000000001E-2</c:v>
                </c:pt>
                <c:pt idx="43">
                  <c:v>6.7100000000000007E-2</c:v>
                </c:pt>
                <c:pt idx="44">
                  <c:v>6.6994320528510509E-2</c:v>
                </c:pt>
                <c:pt idx="45">
                  <c:v>6.6699999999999995E-2</c:v>
                </c:pt>
                <c:pt idx="46">
                  <c:v>6.6000000000000003E-2</c:v>
                </c:pt>
                <c:pt idx="47">
                  <c:v>6.54E-2</c:v>
                </c:pt>
                <c:pt idx="48">
                  <c:v>6.4899999999999999E-2</c:v>
                </c:pt>
                <c:pt idx="49">
                  <c:v>6.5000000000000002E-2</c:v>
                </c:pt>
                <c:pt idx="50">
                  <c:v>6.407096900125743E-2</c:v>
                </c:pt>
                <c:pt idx="51">
                  <c:v>6.3879183990097427E-2</c:v>
                </c:pt>
                <c:pt idx="52">
                  <c:v>6.5672373844443396E-2</c:v>
                </c:pt>
                <c:pt idx="53">
                  <c:v>6.896187818381927E-2</c:v>
                </c:pt>
                <c:pt idx="54">
                  <c:v>7.3308646321962365E-2</c:v>
                </c:pt>
                <c:pt idx="55">
                  <c:v>7.8383610405540496E-2</c:v>
                </c:pt>
                <c:pt idx="56">
                  <c:v>8.4366226409281972E-2</c:v>
                </c:pt>
                <c:pt idx="57">
                  <c:v>9.0398452107236765E-2</c:v>
                </c:pt>
                <c:pt idx="58">
                  <c:v>9.6230673436410438E-2</c:v>
                </c:pt>
                <c:pt idx="59">
                  <c:v>0.10223217439278143</c:v>
                </c:pt>
                <c:pt idx="60">
                  <c:v>0.10823367534915243</c:v>
                </c:pt>
                <c:pt idx="61">
                  <c:v>0.11341735022221973</c:v>
                </c:pt>
                <c:pt idx="62">
                  <c:v>0.11739424726741143</c:v>
                </c:pt>
                <c:pt idx="63">
                  <c:v>0.12048423648548361</c:v>
                </c:pt>
                <c:pt idx="64">
                  <c:v>0.12325631269270945</c:v>
                </c:pt>
                <c:pt idx="65">
                  <c:v>0.1247025282360486</c:v>
                </c:pt>
                <c:pt idx="66">
                  <c:v>0.12395456669252464</c:v>
                </c:pt>
                <c:pt idx="67">
                  <c:v>0.12189052943466293</c:v>
                </c:pt>
                <c:pt idx="68">
                  <c:v>0.11965799534556779</c:v>
                </c:pt>
                <c:pt idx="69">
                  <c:v>0.11717721708641504</c:v>
                </c:pt>
                <c:pt idx="70">
                  <c:v>0.1131808479916209</c:v>
                </c:pt>
                <c:pt idx="71">
                  <c:v>0.10694030071776833</c:v>
                </c:pt>
                <c:pt idx="72">
                  <c:v>9.9174279809229882E-2</c:v>
                </c:pt>
                <c:pt idx="73">
                  <c:v>9.0451388684296752E-2</c:v>
                </c:pt>
                <c:pt idx="74">
                  <c:v>8.0322008911193316E-2</c:v>
                </c:pt>
                <c:pt idx="75">
                  <c:v>6.929446861898908E-2</c:v>
                </c:pt>
                <c:pt idx="76">
                  <c:v>5.8186789589978687E-2</c:v>
                </c:pt>
                <c:pt idx="77">
                  <c:v>4.7996253882194133E-2</c:v>
                </c:pt>
                <c:pt idx="78">
                  <c:v>3.9141853035322714E-2</c:v>
                </c:pt>
                <c:pt idx="79">
                  <c:v>3.1763120429932866E-2</c:v>
                </c:pt>
                <c:pt idx="80">
                  <c:v>2.5850173266980137E-2</c:v>
                </c:pt>
                <c:pt idx="81">
                  <c:v>2.2131696739377003E-2</c:v>
                </c:pt>
                <c:pt idx="82">
                  <c:v>2.0687927433425096E-2</c:v>
                </c:pt>
                <c:pt idx="83">
                  <c:v>1.9699999999999999E-2</c:v>
                </c:pt>
                <c:pt idx="84">
                  <c:v>1.7500000000000002E-2</c:v>
                </c:pt>
                <c:pt idx="85">
                  <c:v>1.5900000000000001E-2</c:v>
                </c:pt>
                <c:pt idx="86">
                  <c:v>1.4800000000000001E-2</c:v>
                </c:pt>
                <c:pt idx="87">
                  <c:v>1.3889246637298748E-2</c:v>
                </c:pt>
                <c:pt idx="88">
                  <c:v>1.2242635327196503E-2</c:v>
                </c:pt>
                <c:pt idx="89">
                  <c:v>1.122441347712971E-2</c:v>
                </c:pt>
                <c:pt idx="90">
                  <c:v>1.1054448903463939E-2</c:v>
                </c:pt>
                <c:pt idx="91">
                  <c:v>1.1682838363499393E-2</c:v>
                </c:pt>
                <c:pt idx="92">
                  <c:v>1.2500762296298578E-2</c:v>
                </c:pt>
                <c:pt idx="93">
                  <c:v>1.3039130220483424E-2</c:v>
                </c:pt>
                <c:pt idx="94">
                  <c:v>1.3278176537964989E-2</c:v>
                </c:pt>
                <c:pt idx="95">
                  <c:v>1.3666736884554959E-2</c:v>
                </c:pt>
                <c:pt idx="96">
                  <c:v>1.4274675800033044E-2</c:v>
                </c:pt>
                <c:pt idx="97">
                  <c:v>1.4802671677695974E-2</c:v>
                </c:pt>
                <c:pt idx="98">
                  <c:v>1.5071072843824475E-2</c:v>
                </c:pt>
                <c:pt idx="99">
                  <c:v>1.58981946291997E-2</c:v>
                </c:pt>
                <c:pt idx="100">
                  <c:v>1.7952740485998899E-2</c:v>
                </c:pt>
                <c:pt idx="101">
                  <c:v>2.0386550987316534E-2</c:v>
                </c:pt>
                <c:pt idx="102">
                  <c:v>2.2021713906446472E-2</c:v>
                </c:pt>
                <c:pt idx="103">
                  <c:v>2.2359294665886261E-2</c:v>
                </c:pt>
                <c:pt idx="104">
                  <c:v>2.2537087199191216E-2</c:v>
                </c:pt>
                <c:pt idx="105">
                  <c:v>2.3812653222396164E-2</c:v>
                </c:pt>
                <c:pt idx="106">
                  <c:v>2.6295975568431638E-2</c:v>
                </c:pt>
                <c:pt idx="107">
                  <c:v>2.9378038977369157E-2</c:v>
                </c:pt>
                <c:pt idx="108">
                  <c:v>3.1671631151649914E-2</c:v>
                </c:pt>
                <c:pt idx="109">
                  <c:v>3.2617835773036216E-2</c:v>
                </c:pt>
                <c:pt idx="110">
                  <c:v>3.2965397181015967E-2</c:v>
                </c:pt>
                <c:pt idx="111">
                  <c:v>3.4051624430448166E-2</c:v>
                </c:pt>
                <c:pt idx="112">
                  <c:v>3.5836594927172977E-2</c:v>
                </c:pt>
                <c:pt idx="113">
                  <c:v>3.7382323407425248E-2</c:v>
                </c:pt>
                <c:pt idx="114">
                  <c:v>3.8229700038366864E-2</c:v>
                </c:pt>
                <c:pt idx="115">
                  <c:v>3.7750041811475891E-2</c:v>
                </c:pt>
                <c:pt idx="116">
                  <c:v>3.570381316179333E-2</c:v>
                </c:pt>
                <c:pt idx="117">
                  <c:v>3.329828116467224E-2</c:v>
                </c:pt>
                <c:pt idx="118">
                  <c:v>3.1741299992438646E-2</c:v>
                </c:pt>
                <c:pt idx="119">
                  <c:v>3.1481705280904222E-2</c:v>
                </c:pt>
                <c:pt idx="120">
                  <c:v>3.0413482338642148E-2</c:v>
                </c:pt>
                <c:pt idx="121">
                  <c:v>2.7528585663116566E-2</c:v>
                </c:pt>
                <c:pt idx="122">
                  <c:v>2.5381963431061472E-2</c:v>
                </c:pt>
                <c:pt idx="123">
                  <c:v>2.4961699847932811E-2</c:v>
                </c:pt>
                <c:pt idx="124">
                  <c:v>2.396216725150457E-2</c:v>
                </c:pt>
                <c:pt idx="125">
                  <c:v>2.1315142699514674E-2</c:v>
                </c:pt>
                <c:pt idx="126">
                  <c:v>1.8477605179806147E-2</c:v>
                </c:pt>
                <c:pt idx="127">
                  <c:v>1.6746745454087192E-2</c:v>
                </c:pt>
                <c:pt idx="128">
                  <c:v>1.6042522635047136E-2</c:v>
                </c:pt>
                <c:pt idx="129">
                  <c:v>1.538702886476102E-2</c:v>
                </c:pt>
                <c:pt idx="130">
                  <c:v>1.3682784201815285E-2</c:v>
                </c:pt>
                <c:pt idx="131">
                  <c:v>1.152872540810297E-2</c:v>
                </c:pt>
                <c:pt idx="132">
                  <c:v>1.0142980852976524E-2</c:v>
                </c:pt>
                <c:pt idx="133">
                  <c:v>9.9944453188229934E-3</c:v>
                </c:pt>
                <c:pt idx="134">
                  <c:v>9.5064698848154033E-3</c:v>
                </c:pt>
                <c:pt idx="135">
                  <c:v>8.3794393957639379E-3</c:v>
                </c:pt>
                <c:pt idx="136">
                  <c:v>7.3723723881830121E-3</c:v>
                </c:pt>
                <c:pt idx="137">
                  <c:v>7.3041712898265958E-3</c:v>
                </c:pt>
                <c:pt idx="138">
                  <c:v>7.197613189238259E-3</c:v>
                </c:pt>
                <c:pt idx="139">
                  <c:v>5.2373942460912188E-3</c:v>
                </c:pt>
                <c:pt idx="140">
                  <c:v>1.933212482391867E-3</c:v>
                </c:pt>
                <c:pt idx="141">
                  <c:v>0</c:v>
                </c:pt>
                <c:pt idx="142">
                  <c:v>3.6615281212279589E-4</c:v>
                </c:pt>
                <c:pt idx="143">
                  <c:v>1.8631522436211361E-3</c:v>
                </c:pt>
                <c:pt idx="144">
                  <c:v>3.4819742970043227E-3</c:v>
                </c:pt>
                <c:pt idx="145">
                  <c:v>6.3088462217044377E-3</c:v>
                </c:pt>
                <c:pt idx="146">
                  <c:v>9.963427028752735E-3</c:v>
                </c:pt>
                <c:pt idx="147">
                  <c:v>1.2788146264552097E-2</c:v>
                </c:pt>
                <c:pt idx="148">
                  <c:v>1.4523311368072625E-2</c:v>
                </c:pt>
                <c:pt idx="149">
                  <c:v>1.6695765866937006E-2</c:v>
                </c:pt>
                <c:pt idx="150">
                  <c:v>1.9745049694885448E-2</c:v>
                </c:pt>
                <c:pt idx="151">
                  <c:v>2.338172404425911E-2</c:v>
                </c:pt>
                <c:pt idx="152">
                  <c:v>2.6987086555076045E-2</c:v>
                </c:pt>
                <c:pt idx="153">
                  <c:v>3.0261913470128455E-2</c:v>
                </c:pt>
                <c:pt idx="154">
                  <c:v>3.326638222914257E-2</c:v>
                </c:pt>
                <c:pt idx="155">
                  <c:v>3.6080435869933543E-2</c:v>
                </c:pt>
                <c:pt idx="156">
                  <c:v>3.8414831283833543E-2</c:v>
                </c:pt>
                <c:pt idx="157">
                  <c:v>4.0399512600853033E-2</c:v>
                </c:pt>
                <c:pt idx="158">
                  <c:v>4.3042427474032356E-2</c:v>
                </c:pt>
                <c:pt idx="159">
                  <c:v>4.7081948196337493E-2</c:v>
                </c:pt>
                <c:pt idx="160">
                  <c:v>5.1570206704958842E-2</c:v>
                </c:pt>
                <c:pt idx="161">
                  <c:v>5.5748575861364023E-2</c:v>
                </c:pt>
                <c:pt idx="162">
                  <c:v>5.9587407268419601E-2</c:v>
                </c:pt>
                <c:pt idx="163">
                  <c:v>6.422420131119444E-2</c:v>
                </c:pt>
                <c:pt idx="164">
                  <c:v>7.0207697960395318E-2</c:v>
                </c:pt>
                <c:pt idx="165">
                  <c:v>7.6948843253173665E-2</c:v>
                </c:pt>
                <c:pt idx="166">
                  <c:v>8.3260233561760835E-2</c:v>
                </c:pt>
                <c:pt idx="167">
                  <c:v>8.9810474488838596E-2</c:v>
                </c:pt>
                <c:pt idx="168">
                  <c:v>9.7468078156374358E-2</c:v>
                </c:pt>
                <c:pt idx="169">
                  <c:v>0.1059936068489046</c:v>
                </c:pt>
                <c:pt idx="170">
                  <c:v>0.11430954192209566</c:v>
                </c:pt>
                <c:pt idx="171">
                  <c:v>0.12089960759383778</c:v>
                </c:pt>
                <c:pt idx="172">
                  <c:v>0.12478599385570141</c:v>
                </c:pt>
                <c:pt idx="173">
                  <c:v>0.12643798688805558</c:v>
                </c:pt>
                <c:pt idx="174">
                  <c:v>0.12758253243679971</c:v>
                </c:pt>
                <c:pt idx="175">
                  <c:v>0.12901818023462594</c:v>
                </c:pt>
                <c:pt idx="176">
                  <c:v>0.12959696000044807</c:v>
                </c:pt>
                <c:pt idx="177">
                  <c:v>0.12813166380548843</c:v>
                </c:pt>
                <c:pt idx="178">
                  <c:v>0.12530097575046417</c:v>
                </c:pt>
                <c:pt idx="179">
                  <c:v>0.12219151448278952</c:v>
                </c:pt>
                <c:pt idx="180">
                  <c:v>0.11929105973748107</c:v>
                </c:pt>
                <c:pt idx="181">
                  <c:v>0.1162305232175513</c:v>
                </c:pt>
                <c:pt idx="182">
                  <c:v>0.11276078010748322</c:v>
                </c:pt>
                <c:pt idx="183">
                  <c:v>0.10910130682566042</c:v>
                </c:pt>
                <c:pt idx="184">
                  <c:v>0.10561150456901695</c:v>
                </c:pt>
                <c:pt idx="185">
                  <c:v>0.10373856737584682</c:v>
                </c:pt>
                <c:pt idx="186">
                  <c:v>0.10379169965189777</c:v>
                </c:pt>
                <c:pt idx="187">
                  <c:v>0.10310636178548724</c:v>
                </c:pt>
                <c:pt idx="188">
                  <c:v>0.10049505229935113</c:v>
                </c:pt>
                <c:pt idx="189">
                  <c:v>9.7425024378358857E-2</c:v>
                </c:pt>
                <c:pt idx="190">
                  <c:v>9.4544922328112263E-2</c:v>
                </c:pt>
                <c:pt idx="191">
                  <c:v>9.073671781314499E-2</c:v>
                </c:pt>
                <c:pt idx="192">
                  <c:v>8.5481612808370133E-2</c:v>
                </c:pt>
                <c:pt idx="193">
                  <c:v>7.9747436673677258E-2</c:v>
                </c:pt>
                <c:pt idx="194">
                  <c:v>7.3773724974025359E-2</c:v>
                </c:pt>
                <c:pt idx="195">
                  <c:v>6.8209122015016277E-2</c:v>
                </c:pt>
                <c:pt idx="196">
                  <c:v>6.369258500219839E-2</c:v>
                </c:pt>
                <c:pt idx="197">
                  <c:v>6.1440481014005302E-2</c:v>
                </c:pt>
                <c:pt idx="198">
                  <c:v>6.1142724999229854E-2</c:v>
                </c:pt>
                <c:pt idx="199">
                  <c:v>6.120319598744256E-2</c:v>
                </c:pt>
                <c:pt idx="200">
                  <c:v>6.0575197925389054E-2</c:v>
                </c:pt>
                <c:pt idx="201">
                  <c:v>5.9218710369414049E-2</c:v>
                </c:pt>
                <c:pt idx="202">
                  <c:v>5.7213480658341712E-2</c:v>
                </c:pt>
                <c:pt idx="203">
                  <c:v>5.6435479319702359E-2</c:v>
                </c:pt>
                <c:pt idx="204">
                  <c:v>5.7203989257279202E-2</c:v>
                </c:pt>
                <c:pt idx="205">
                  <c:v>5.7762514177534946E-2</c:v>
                </c:pt>
                <c:pt idx="206">
                  <c:v>5.7552235611727377E-2</c:v>
                </c:pt>
                <c:pt idx="207">
                  <c:v>5.7661142100207514E-2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39200"/>
        <c:axId val="172741376"/>
      </c:scatterChart>
      <c:valAx>
        <c:axId val="17273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741376"/>
        <c:crosses val="autoZero"/>
        <c:crossBetween val="midCat"/>
      </c:valAx>
      <c:valAx>
        <c:axId val="17274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739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67"/>
          <c:y val="0.27646385110952038"/>
          <c:w val="0.29504423058228835"/>
          <c:h val="0.2348430309847635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'Pheo-a EtOH MeOH 1.7 K'!$A$16:$D$16</c:f>
          <c:strCache>
            <c:ptCount val="1"/>
            <c:pt idx="0">
              <c:v>Pheo-a EtOH/MeOH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21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K'!$C$20:$C$227</c:f>
              <c:numCache>
                <c:formatCode>General</c:formatCode>
                <c:ptCount val="208"/>
                <c:pt idx="0">
                  <c:v>1.38E-2</c:v>
                </c:pt>
                <c:pt idx="1">
                  <c:v>2.98E-2</c:v>
                </c:pt>
                <c:pt idx="2">
                  <c:v>2.64E-2</c:v>
                </c:pt>
                <c:pt idx="3">
                  <c:v>1.21E-2</c:v>
                </c:pt>
                <c:pt idx="4">
                  <c:v>1.2999999999999999E-3</c:v>
                </c:pt>
                <c:pt idx="5">
                  <c:v>-5.9999999999999995E-4</c:v>
                </c:pt>
                <c:pt idx="6">
                  <c:v>7.1000000000000004E-3</c:v>
                </c:pt>
                <c:pt idx="7">
                  <c:v>3.1899999999999998E-2</c:v>
                </c:pt>
                <c:pt idx="8">
                  <c:v>7.2700000000000001E-2</c:v>
                </c:pt>
                <c:pt idx="9">
                  <c:v>0.1178</c:v>
                </c:pt>
                <c:pt idx="10">
                  <c:v>0.16739999999999999</c:v>
                </c:pt>
                <c:pt idx="11">
                  <c:v>0.23780000000000001</c:v>
                </c:pt>
                <c:pt idx="12">
                  <c:v>0.3372</c:v>
                </c:pt>
                <c:pt idx="13">
                  <c:v>0.45760000000000001</c:v>
                </c:pt>
                <c:pt idx="14">
                  <c:v>0.58499999999999996</c:v>
                </c:pt>
                <c:pt idx="15">
                  <c:v>0.70399999999999996</c:v>
                </c:pt>
                <c:pt idx="16">
                  <c:v>0.81110000000000004</c:v>
                </c:pt>
                <c:pt idx="17">
                  <c:v>0.90239999999999998</c:v>
                </c:pt>
                <c:pt idx="18">
                  <c:v>0.96009999999999995</c:v>
                </c:pt>
                <c:pt idx="19">
                  <c:v>0.97719999999999996</c:v>
                </c:pt>
                <c:pt idx="20">
                  <c:v>0.96160000000000001</c:v>
                </c:pt>
                <c:pt idx="21">
                  <c:v>0.91210000000000002</c:v>
                </c:pt>
                <c:pt idx="22">
                  <c:v>0.83150000000000002</c:v>
                </c:pt>
                <c:pt idx="23">
                  <c:v>0.73699999999999999</c:v>
                </c:pt>
                <c:pt idx="24">
                  <c:v>0.6391</c:v>
                </c:pt>
                <c:pt idx="25">
                  <c:v>0.53939999999999999</c:v>
                </c:pt>
                <c:pt idx="26">
                  <c:v>0.44309999999999999</c:v>
                </c:pt>
                <c:pt idx="27">
                  <c:v>0.35549999999999998</c:v>
                </c:pt>
                <c:pt idx="28">
                  <c:v>0.27960000000000002</c:v>
                </c:pt>
                <c:pt idx="29">
                  <c:v>0.22309999999999999</c:v>
                </c:pt>
                <c:pt idx="30">
                  <c:v>0.18840000000000001</c:v>
                </c:pt>
                <c:pt idx="31">
                  <c:v>0.16170000000000001</c:v>
                </c:pt>
                <c:pt idx="32">
                  <c:v>0.1361</c:v>
                </c:pt>
                <c:pt idx="33">
                  <c:v>0.11840000000000001</c:v>
                </c:pt>
                <c:pt idx="34">
                  <c:v>0.1086</c:v>
                </c:pt>
                <c:pt idx="35">
                  <c:v>9.8400000000000001E-2</c:v>
                </c:pt>
                <c:pt idx="36">
                  <c:v>8.7099999999999997E-2</c:v>
                </c:pt>
                <c:pt idx="37">
                  <c:v>8.0699999999999994E-2</c:v>
                </c:pt>
                <c:pt idx="38">
                  <c:v>8.1900000000000001E-2</c:v>
                </c:pt>
                <c:pt idx="39">
                  <c:v>8.6499999999999994E-2</c:v>
                </c:pt>
                <c:pt idx="40">
                  <c:v>9.1300000000000006E-2</c:v>
                </c:pt>
                <c:pt idx="41">
                  <c:v>9.5899999999999999E-2</c:v>
                </c:pt>
                <c:pt idx="42">
                  <c:v>9.2100000000000001E-2</c:v>
                </c:pt>
                <c:pt idx="43">
                  <c:v>7.7100000000000002E-2</c:v>
                </c:pt>
                <c:pt idx="44">
                  <c:v>6.8000000000000005E-2</c:v>
                </c:pt>
                <c:pt idx="45">
                  <c:v>7.2599999999999998E-2</c:v>
                </c:pt>
                <c:pt idx="46">
                  <c:v>7.9699999999999993E-2</c:v>
                </c:pt>
                <c:pt idx="47">
                  <c:v>8.3000000000000004E-2</c:v>
                </c:pt>
                <c:pt idx="48">
                  <c:v>8.2699999999999996E-2</c:v>
                </c:pt>
                <c:pt idx="49">
                  <c:v>7.0999999999999994E-2</c:v>
                </c:pt>
                <c:pt idx="50">
                  <c:v>4.7699999999999999E-2</c:v>
                </c:pt>
                <c:pt idx="51">
                  <c:v>2.5999999999999999E-2</c:v>
                </c:pt>
                <c:pt idx="52">
                  <c:v>1.34E-2</c:v>
                </c:pt>
                <c:pt idx="53">
                  <c:v>8.6E-3</c:v>
                </c:pt>
                <c:pt idx="54">
                  <c:v>8.0999999999999996E-3</c:v>
                </c:pt>
                <c:pt idx="55">
                  <c:v>1.1299999999999999E-2</c:v>
                </c:pt>
                <c:pt idx="56">
                  <c:v>1.8200000000000001E-2</c:v>
                </c:pt>
                <c:pt idx="57">
                  <c:v>2.29E-2</c:v>
                </c:pt>
                <c:pt idx="58">
                  <c:v>2.1999999999999999E-2</c:v>
                </c:pt>
                <c:pt idx="59">
                  <c:v>1.9199999999999998E-2</c:v>
                </c:pt>
                <c:pt idx="60">
                  <c:v>1.6400000000000001E-2</c:v>
                </c:pt>
                <c:pt idx="61">
                  <c:v>1.0800000000000001E-2</c:v>
                </c:pt>
                <c:pt idx="62">
                  <c:v>1.1999999999999999E-3</c:v>
                </c:pt>
                <c:pt idx="63">
                  <c:v>-4.7000000000000002E-3</c:v>
                </c:pt>
                <c:pt idx="64">
                  <c:v>-2.9999999999999997E-4</c:v>
                </c:pt>
                <c:pt idx="65">
                  <c:v>5.1999999999999998E-3</c:v>
                </c:pt>
                <c:pt idx="66">
                  <c:v>3.0999999999999999E-3</c:v>
                </c:pt>
                <c:pt idx="67">
                  <c:v>4.0000000000000002E-4</c:v>
                </c:pt>
                <c:pt idx="68">
                  <c:v>6.7999999999999996E-3</c:v>
                </c:pt>
                <c:pt idx="69">
                  <c:v>2.24E-2</c:v>
                </c:pt>
                <c:pt idx="70">
                  <c:v>3.6299999999999999E-2</c:v>
                </c:pt>
                <c:pt idx="71">
                  <c:v>4.1200000000000001E-2</c:v>
                </c:pt>
                <c:pt idx="72">
                  <c:v>4.5199999999999997E-2</c:v>
                </c:pt>
                <c:pt idx="73">
                  <c:v>5.1299999999999998E-2</c:v>
                </c:pt>
                <c:pt idx="74">
                  <c:v>5.0500000000000003E-2</c:v>
                </c:pt>
                <c:pt idx="75">
                  <c:v>4.1599999999999998E-2</c:v>
                </c:pt>
                <c:pt idx="76">
                  <c:v>2.92E-2</c:v>
                </c:pt>
                <c:pt idx="77">
                  <c:v>1.61E-2</c:v>
                </c:pt>
                <c:pt idx="78">
                  <c:v>4.7000000000000002E-3</c:v>
                </c:pt>
                <c:pt idx="79">
                  <c:v>-5.4000000000000003E-3</c:v>
                </c:pt>
                <c:pt idx="80">
                  <c:v>-1.34E-2</c:v>
                </c:pt>
                <c:pt idx="81">
                  <c:v>-1.11E-2</c:v>
                </c:pt>
                <c:pt idx="82">
                  <c:v>5.8999999999999999E-3</c:v>
                </c:pt>
                <c:pt idx="83">
                  <c:v>2.6100000000000002E-2</c:v>
                </c:pt>
                <c:pt idx="84">
                  <c:v>3.6400000000000002E-2</c:v>
                </c:pt>
                <c:pt idx="85">
                  <c:v>3.4799999999999998E-2</c:v>
                </c:pt>
                <c:pt idx="86">
                  <c:v>2.5499999999999998E-2</c:v>
                </c:pt>
                <c:pt idx="87">
                  <c:v>1.24E-2</c:v>
                </c:pt>
                <c:pt idx="88">
                  <c:v>-2.3E-3</c:v>
                </c:pt>
                <c:pt idx="89">
                  <c:v>-1.43E-2</c:v>
                </c:pt>
                <c:pt idx="90">
                  <c:v>-1.8700000000000001E-2</c:v>
                </c:pt>
                <c:pt idx="91">
                  <c:v>-1.6E-2</c:v>
                </c:pt>
                <c:pt idx="92">
                  <c:v>-1.23E-2</c:v>
                </c:pt>
                <c:pt idx="93">
                  <c:v>-1.23E-2</c:v>
                </c:pt>
                <c:pt idx="94">
                  <c:v>-1.44E-2</c:v>
                </c:pt>
                <c:pt idx="95">
                  <c:v>-1.6799999999999999E-2</c:v>
                </c:pt>
                <c:pt idx="96">
                  <c:v>-1.8800000000000001E-2</c:v>
                </c:pt>
                <c:pt idx="97">
                  <c:v>-2.2499999999999999E-2</c:v>
                </c:pt>
                <c:pt idx="98">
                  <c:v>-2.9700000000000001E-2</c:v>
                </c:pt>
                <c:pt idx="99">
                  <c:v>-3.3099999999999997E-2</c:v>
                </c:pt>
                <c:pt idx="100">
                  <c:v>-2.5999999999999999E-2</c:v>
                </c:pt>
                <c:pt idx="101">
                  <c:v>-1.5100000000000001E-2</c:v>
                </c:pt>
                <c:pt idx="102">
                  <c:v>-1.4E-2</c:v>
                </c:pt>
                <c:pt idx="103">
                  <c:v>-2.6800000000000001E-2</c:v>
                </c:pt>
                <c:pt idx="104">
                  <c:v>-4.2099999999999999E-2</c:v>
                </c:pt>
                <c:pt idx="105">
                  <c:v>-4.7300000000000002E-2</c:v>
                </c:pt>
                <c:pt idx="106">
                  <c:v>-3.95E-2</c:v>
                </c:pt>
                <c:pt idx="107">
                  <c:v>-2.6599999999999999E-2</c:v>
                </c:pt>
                <c:pt idx="108">
                  <c:v>-2.1600000000000001E-2</c:v>
                </c:pt>
                <c:pt idx="109">
                  <c:v>-3.0099999999999998E-2</c:v>
                </c:pt>
                <c:pt idx="110">
                  <c:v>-4.2799999999999998E-2</c:v>
                </c:pt>
                <c:pt idx="111">
                  <c:v>-4.7199999999999999E-2</c:v>
                </c:pt>
                <c:pt idx="112">
                  <c:v>-4.3700000000000003E-2</c:v>
                </c:pt>
                <c:pt idx="113">
                  <c:v>-3.9899999999999998E-2</c:v>
                </c:pt>
                <c:pt idx="114">
                  <c:v>-4.0399999999999998E-2</c:v>
                </c:pt>
                <c:pt idx="115">
                  <c:v>-5.0599999999999999E-2</c:v>
                </c:pt>
                <c:pt idx="116">
                  <c:v>-7.2900000000000006E-2</c:v>
                </c:pt>
                <c:pt idx="117">
                  <c:v>-9.8799999999999999E-2</c:v>
                </c:pt>
                <c:pt idx="118">
                  <c:v>-0.1144</c:v>
                </c:pt>
                <c:pt idx="119">
                  <c:v>-0.1179</c:v>
                </c:pt>
                <c:pt idx="120">
                  <c:v>-0.1313</c:v>
                </c:pt>
                <c:pt idx="121">
                  <c:v>-0.16470000000000001</c:v>
                </c:pt>
                <c:pt idx="122">
                  <c:v>-0.19339999999999999</c:v>
                </c:pt>
                <c:pt idx="123">
                  <c:v>-0.20749999999999999</c:v>
                </c:pt>
                <c:pt idx="124">
                  <c:v>-0.23100000000000001</c:v>
                </c:pt>
                <c:pt idx="125">
                  <c:v>-0.27729999999999999</c:v>
                </c:pt>
                <c:pt idx="126">
                  <c:v>-0.33360000000000001</c:v>
                </c:pt>
                <c:pt idx="127">
                  <c:v>-0.3896</c:v>
                </c:pt>
                <c:pt idx="128">
                  <c:v>-0.44790000000000002</c:v>
                </c:pt>
                <c:pt idx="129">
                  <c:v>-0.51649999999999996</c:v>
                </c:pt>
                <c:pt idx="130">
                  <c:v>-0.6028</c:v>
                </c:pt>
                <c:pt idx="131">
                  <c:v>-0.69989999999999997</c:v>
                </c:pt>
                <c:pt idx="132">
                  <c:v>-0.79110000000000003</c:v>
                </c:pt>
                <c:pt idx="133">
                  <c:v>-0.87350000000000005</c:v>
                </c:pt>
                <c:pt idx="134">
                  <c:v>-0.96020000000000005</c:v>
                </c:pt>
                <c:pt idx="135">
                  <c:v>-1.056</c:v>
                </c:pt>
                <c:pt idx="136">
                  <c:v>-1.1488</c:v>
                </c:pt>
                <c:pt idx="137">
                  <c:v>-1.2259</c:v>
                </c:pt>
                <c:pt idx="138">
                  <c:v>-1.2889999999999999</c:v>
                </c:pt>
                <c:pt idx="139">
                  <c:v>-1.3454999999999999</c:v>
                </c:pt>
                <c:pt idx="140">
                  <c:v>-1.3839999999999999</c:v>
                </c:pt>
                <c:pt idx="141">
                  <c:v>-1.3754999999999999</c:v>
                </c:pt>
                <c:pt idx="142">
                  <c:v>-1.3089</c:v>
                </c:pt>
                <c:pt idx="143">
                  <c:v>-1.2031000000000001</c:v>
                </c:pt>
                <c:pt idx="144">
                  <c:v>-1.0771999999999999</c:v>
                </c:pt>
                <c:pt idx="145">
                  <c:v>-0.93559999999999999</c:v>
                </c:pt>
                <c:pt idx="146">
                  <c:v>-0.79200000000000004</c:v>
                </c:pt>
                <c:pt idx="147">
                  <c:v>-0.67020000000000002</c:v>
                </c:pt>
                <c:pt idx="148">
                  <c:v>-0.5746</c:v>
                </c:pt>
                <c:pt idx="149">
                  <c:v>-0.49170000000000003</c:v>
                </c:pt>
                <c:pt idx="150">
                  <c:v>-0.41349999999999998</c:v>
                </c:pt>
                <c:pt idx="151">
                  <c:v>-0.34289999999999998</c:v>
                </c:pt>
                <c:pt idx="152">
                  <c:v>-0.28520000000000001</c:v>
                </c:pt>
                <c:pt idx="153">
                  <c:v>-0.24160000000000001</c:v>
                </c:pt>
                <c:pt idx="154">
                  <c:v>-0.20880000000000001</c:v>
                </c:pt>
                <c:pt idx="155">
                  <c:v>-0.18509999999999999</c:v>
                </c:pt>
                <c:pt idx="156">
                  <c:v>-0.1716</c:v>
                </c:pt>
                <c:pt idx="157">
                  <c:v>-0.16520000000000001</c:v>
                </c:pt>
                <c:pt idx="158">
                  <c:v>-0.15670000000000001</c:v>
                </c:pt>
                <c:pt idx="159">
                  <c:v>-0.14050000000000001</c:v>
                </c:pt>
                <c:pt idx="160">
                  <c:v>-0.1234</c:v>
                </c:pt>
                <c:pt idx="161">
                  <c:v>-0.1139</c:v>
                </c:pt>
                <c:pt idx="162">
                  <c:v>-0.1096</c:v>
                </c:pt>
                <c:pt idx="163">
                  <c:v>-0.1018</c:v>
                </c:pt>
                <c:pt idx="164">
                  <c:v>-8.6800000000000002E-2</c:v>
                </c:pt>
                <c:pt idx="165">
                  <c:v>-7.2300000000000003E-2</c:v>
                </c:pt>
                <c:pt idx="166">
                  <c:v>-6.7500000000000004E-2</c:v>
                </c:pt>
                <c:pt idx="167">
                  <c:v>-6.6600000000000006E-2</c:v>
                </c:pt>
                <c:pt idx="168">
                  <c:v>-5.91E-2</c:v>
                </c:pt>
                <c:pt idx="169">
                  <c:v>-4.65E-2</c:v>
                </c:pt>
                <c:pt idx="170">
                  <c:v>-3.5999999999999997E-2</c:v>
                </c:pt>
                <c:pt idx="171">
                  <c:v>-3.56E-2</c:v>
                </c:pt>
                <c:pt idx="172">
                  <c:v>-5.2400000000000002E-2</c:v>
                </c:pt>
                <c:pt idx="173">
                  <c:v>-7.9899999999999999E-2</c:v>
                </c:pt>
                <c:pt idx="174">
                  <c:v>-9.8100000000000007E-2</c:v>
                </c:pt>
                <c:pt idx="175">
                  <c:v>-9.8100000000000007E-2</c:v>
                </c:pt>
                <c:pt idx="176">
                  <c:v>-9.3200000000000005E-2</c:v>
                </c:pt>
                <c:pt idx="177">
                  <c:v>-9.0800000000000006E-2</c:v>
                </c:pt>
                <c:pt idx="178">
                  <c:v>-8.4099999999999994E-2</c:v>
                </c:pt>
                <c:pt idx="179">
                  <c:v>-7.3899999999999993E-2</c:v>
                </c:pt>
                <c:pt idx="180">
                  <c:v>-6.7000000000000004E-2</c:v>
                </c:pt>
                <c:pt idx="181">
                  <c:v>-6.5299999999999997E-2</c:v>
                </c:pt>
                <c:pt idx="182">
                  <c:v>-6.7699999999999996E-2</c:v>
                </c:pt>
                <c:pt idx="183">
                  <c:v>-7.2900000000000006E-2</c:v>
                </c:pt>
                <c:pt idx="184">
                  <c:v>-7.6399999999999996E-2</c:v>
                </c:pt>
                <c:pt idx="185">
                  <c:v>-6.3700000000000007E-2</c:v>
                </c:pt>
                <c:pt idx="186">
                  <c:v>-3.3500000000000002E-2</c:v>
                </c:pt>
                <c:pt idx="187">
                  <c:v>-9.7999999999999997E-3</c:v>
                </c:pt>
                <c:pt idx="188">
                  <c:v>-2.7000000000000001E-3</c:v>
                </c:pt>
                <c:pt idx="189">
                  <c:v>3.3999999999999998E-3</c:v>
                </c:pt>
                <c:pt idx="190">
                  <c:v>1.41E-2</c:v>
                </c:pt>
                <c:pt idx="191">
                  <c:v>1.6400000000000001E-2</c:v>
                </c:pt>
                <c:pt idx="192">
                  <c:v>6.8999999999999999E-3</c:v>
                </c:pt>
                <c:pt idx="193">
                  <c:v>-7.4000000000000003E-3</c:v>
                </c:pt>
                <c:pt idx="194">
                  <c:v>-2.41E-2</c:v>
                </c:pt>
                <c:pt idx="195">
                  <c:v>-3.7600000000000001E-2</c:v>
                </c:pt>
                <c:pt idx="196">
                  <c:v>-3.9699999999999999E-2</c:v>
                </c:pt>
                <c:pt idx="197">
                  <c:v>-2.9899999999999999E-2</c:v>
                </c:pt>
                <c:pt idx="198">
                  <c:v>-1.7600000000000001E-2</c:v>
                </c:pt>
                <c:pt idx="199">
                  <c:v>-1.1599999999999999E-2</c:v>
                </c:pt>
                <c:pt idx="200">
                  <c:v>-1.0699999999999999E-2</c:v>
                </c:pt>
                <c:pt idx="201">
                  <c:v>-1.6199999999999999E-2</c:v>
                </c:pt>
                <c:pt idx="202">
                  <c:v>-2.8199999999999999E-2</c:v>
                </c:pt>
                <c:pt idx="203">
                  <c:v>-3.15E-2</c:v>
                </c:pt>
                <c:pt idx="204">
                  <c:v>-2.3800000000000002E-2</c:v>
                </c:pt>
                <c:pt idx="205">
                  <c:v>-2.18E-2</c:v>
                </c:pt>
                <c:pt idx="206">
                  <c:v>-3.0200000000000001E-2</c:v>
                </c:pt>
                <c:pt idx="207">
                  <c:v>-3.7199999999999997E-2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K'!$N$20:$N$227</c:f>
              <c:numCache>
                <c:formatCode>General</c:formatCode>
                <c:ptCount val="208"/>
                <c:pt idx="0">
                  <c:v>-1.5875844504997495E-2</c:v>
                </c:pt>
                <c:pt idx="1">
                  <c:v>-1.0938802113817954E-2</c:v>
                </c:pt>
                <c:pt idx="2">
                  <c:v>-2.4424810756163207E-2</c:v>
                </c:pt>
                <c:pt idx="3">
                  <c:v>-4.87069915060813E-2</c:v>
                </c:pt>
                <c:pt idx="4">
                  <c:v>-7.0495124552269958E-2</c:v>
                </c:pt>
                <c:pt idx="5">
                  <c:v>-8.4943898577065566E-2</c:v>
                </c:pt>
                <c:pt idx="6">
                  <c:v>-9.2163996930651207E-2</c:v>
                </c:pt>
                <c:pt idx="7">
                  <c:v>-8.7365116122762737E-2</c:v>
                </c:pt>
                <c:pt idx="8">
                  <c:v>-7.4119991430467769E-2</c:v>
                </c:pt>
                <c:pt idx="9">
                  <c:v>-6.6251304053164706E-2</c:v>
                </c:pt>
                <c:pt idx="10">
                  <c:v>-6.7550536547934789E-2</c:v>
                </c:pt>
                <c:pt idx="11">
                  <c:v>-6.6716533652217011E-2</c:v>
                </c:pt>
                <c:pt idx="12">
                  <c:v>-5.8515590779631442E-2</c:v>
                </c:pt>
                <c:pt idx="13">
                  <c:v>-4.8833083211278189E-2</c:v>
                </c:pt>
                <c:pt idx="14">
                  <c:v>-4.5705906200028658E-2</c:v>
                </c:pt>
                <c:pt idx="15">
                  <c:v>-5.4548555697758801E-2</c:v>
                </c:pt>
                <c:pt idx="16">
                  <c:v>-6.6865737889934718E-2</c:v>
                </c:pt>
                <c:pt idx="17">
                  <c:v>-7.3320554611164587E-2</c:v>
                </c:pt>
                <c:pt idx="18">
                  <c:v>-7.8710551278568699E-2</c:v>
                </c:pt>
                <c:pt idx="19">
                  <c:v>-8.1928894390317059E-2</c:v>
                </c:pt>
                <c:pt idx="20">
                  <c:v>-7.4040124790312467E-2</c:v>
                </c:pt>
                <c:pt idx="21">
                  <c:v>-6.0091916858734433E-2</c:v>
                </c:pt>
                <c:pt idx="22">
                  <c:v>-4.652958549788698E-2</c:v>
                </c:pt>
                <c:pt idx="23">
                  <c:v>-2.9370995437984333E-2</c:v>
                </c:pt>
                <c:pt idx="24">
                  <c:v>-1.1107523601219941E-2</c:v>
                </c:pt>
                <c:pt idx="25">
                  <c:v>0</c:v>
                </c:pt>
                <c:pt idx="26">
                  <c:v>0</c:v>
                </c:pt>
                <c:pt idx="27">
                  <c:v>-2.0165941430327953E-3</c:v>
                </c:pt>
                <c:pt idx="28">
                  <c:v>-1.018666894440726E-2</c:v>
                </c:pt>
                <c:pt idx="29">
                  <c:v>-1.3508761646582429E-2</c:v>
                </c:pt>
                <c:pt idx="30">
                  <c:v>-7.3360205444733461E-3</c:v>
                </c:pt>
                <c:pt idx="31">
                  <c:v>-1.8345701091354945E-3</c:v>
                </c:pt>
                <c:pt idx="32">
                  <c:v>-1.5333881297975957E-3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-9.5007917015562217E-4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-1.8241386527911196E-2</c:v>
                </c:pt>
                <c:pt idx="51">
                  <c:v>-3.9744002755692724E-2</c:v>
                </c:pt>
                <c:pt idx="52">
                  <c:v>-5.4189541025935435E-2</c:v>
                </c:pt>
                <c:pt idx="53">
                  <c:v>-6.2375075543507172E-2</c:v>
                </c:pt>
                <c:pt idx="54">
                  <c:v>-6.7348738458436364E-2</c:v>
                </c:pt>
                <c:pt idx="55">
                  <c:v>-6.9371855471758351E-2</c:v>
                </c:pt>
                <c:pt idx="56">
                  <c:v>-6.8629121398906132E-2</c:v>
                </c:pt>
                <c:pt idx="57">
                  <c:v>-7.0137445271214488E-2</c:v>
                </c:pt>
                <c:pt idx="58">
                  <c:v>-7.7039926066780756E-2</c:v>
                </c:pt>
                <c:pt idx="59">
                  <c:v>-8.6016628253131666E-2</c:v>
                </c:pt>
                <c:pt idx="60">
                  <c:v>-9.499333043948259E-2</c:v>
                </c:pt>
                <c:pt idx="61">
                  <c:v>-0.10592833182573046</c:v>
                </c:pt>
                <c:pt idx="62">
                  <c:v>-0.11962132603709544</c:v>
                </c:pt>
                <c:pt idx="63">
                  <c:v>-0.12870152100795623</c:v>
                </c:pt>
                <c:pt idx="64">
                  <c:v>-0.12715452216456302</c:v>
                </c:pt>
                <c:pt idx="65">
                  <c:v>-0.12314295693670028</c:v>
                </c:pt>
                <c:pt idx="66">
                  <c:v>-0.12447316022504824</c:v>
                </c:pt>
                <c:pt idx="67">
                  <c:v>-0.12504886772955007</c:v>
                </c:pt>
                <c:pt idx="68">
                  <c:v>-0.11635115949131704</c:v>
                </c:pt>
                <c:pt idx="69">
                  <c:v>-9.8197960115268615E-2</c:v>
                </c:pt>
                <c:pt idx="70">
                  <c:v>-8.0184925408663066E-2</c:v>
                </c:pt>
                <c:pt idx="71">
                  <c:v>-6.8862198449082701E-2</c:v>
                </c:pt>
                <c:pt idx="72">
                  <c:v>-5.6869464852315595E-2</c:v>
                </c:pt>
                <c:pt idx="73">
                  <c:v>-4.1791927220587048E-2</c:v>
                </c:pt>
                <c:pt idx="74">
                  <c:v>-3.2166841455252206E-2</c:v>
                </c:pt>
                <c:pt idx="75">
                  <c:v>-2.9717375258696253E-2</c:v>
                </c:pt>
                <c:pt idx="76">
                  <c:v>-3.0685430843034735E-2</c:v>
                </c:pt>
                <c:pt idx="77">
                  <c:v>-3.3297403823803709E-2</c:v>
                </c:pt>
                <c:pt idx="78">
                  <c:v>-3.5584517319696765E-2</c:v>
                </c:pt>
                <c:pt idx="79">
                  <c:v>-3.8090378095603492E-2</c:v>
                </c:pt>
                <c:pt idx="80">
                  <c:v>-4.0004814844894279E-2</c:v>
                </c:pt>
                <c:pt idx="81">
                  <c:v>-3.3877785195993042E-2</c:v>
                </c:pt>
                <c:pt idx="82">
                  <c:v>-1.5391868074011631E-2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-1.8947140548730126E-3</c:v>
                </c:pt>
                <c:pt idx="88">
                  <c:v>-1.4900033381968696E-2</c:v>
                </c:pt>
                <c:pt idx="89">
                  <c:v>-2.585208668109858E-2</c:v>
                </c:pt>
                <c:pt idx="90">
                  <c:v>-3.0077160348270272E-2</c:v>
                </c:pt>
                <c:pt idx="91">
                  <c:v>-2.8023894320304474E-2</c:v>
                </c:pt>
                <c:pt idx="92">
                  <c:v>-2.5165695826413762E-2</c:v>
                </c:pt>
                <c:pt idx="93">
                  <c:v>-2.5719780272712763E-2</c:v>
                </c:pt>
                <c:pt idx="94">
                  <c:v>-2.8065805045942215E-2</c:v>
                </c:pt>
                <c:pt idx="95">
                  <c:v>-3.086570859669709E-2</c:v>
                </c:pt>
                <c:pt idx="96">
                  <c:v>-3.3491395013428397E-2</c:v>
                </c:pt>
                <c:pt idx="97">
                  <c:v>-3.7734804623066602E-2</c:v>
                </c:pt>
                <c:pt idx="98">
                  <c:v>-4.5211041198166227E-2</c:v>
                </c:pt>
                <c:pt idx="99">
                  <c:v>-4.946230906886151E-2</c:v>
                </c:pt>
                <c:pt idx="100">
                  <c:v>-4.447683308175502E-2</c:v>
                </c:pt>
                <c:pt idx="101">
                  <c:v>-3.6081693574811183E-2</c:v>
                </c:pt>
                <c:pt idx="102">
                  <c:v>-3.666459164498613E-2</c:v>
                </c:pt>
                <c:pt idx="103">
                  <c:v>-4.9812027366493136E-2</c:v>
                </c:pt>
                <c:pt idx="104">
                  <c:v>-6.5295010179820145E-2</c:v>
                </c:pt>
                <c:pt idx="105">
                  <c:v>-7.1807813677085469E-2</c:v>
                </c:pt>
                <c:pt idx="106">
                  <c:v>-6.6563631409295984E-2</c:v>
                </c:pt>
                <c:pt idx="107">
                  <c:v>-5.6835669193651829E-2</c:v>
                </c:pt>
                <c:pt idx="108">
                  <c:v>-5.4196217979774787E-2</c:v>
                </c:pt>
                <c:pt idx="109">
                  <c:v>-6.3670045060056746E-2</c:v>
                </c:pt>
                <c:pt idx="110">
                  <c:v>-7.6727752794199605E-2</c:v>
                </c:pt>
                <c:pt idx="111">
                  <c:v>-8.2245690169402294E-2</c:v>
                </c:pt>
                <c:pt idx="112">
                  <c:v>-8.0582769135121371E-2</c:v>
                </c:pt>
                <c:pt idx="113">
                  <c:v>-7.8373621915598518E-2</c:v>
                </c:pt>
                <c:pt idx="114">
                  <c:v>-7.9745735929584199E-2</c:v>
                </c:pt>
                <c:pt idx="115">
                  <c:v>-8.9452075087025559E-2</c:v>
                </c:pt>
                <c:pt idx="116">
                  <c:v>-0.10964611108466196</c:v>
                </c:pt>
                <c:pt idx="117">
                  <c:v>-0.13307035462740738</c:v>
                </c:pt>
                <c:pt idx="118">
                  <c:v>-0.14706792065621332</c:v>
                </c:pt>
                <c:pt idx="119">
                  <c:v>-0.15030074762167475</c:v>
                </c:pt>
                <c:pt idx="120">
                  <c:v>-0.16260134015161912</c:v>
                </c:pt>
                <c:pt idx="121">
                  <c:v>-0.19303222496982461</c:v>
                </c:pt>
                <c:pt idx="122">
                  <c:v>-0.21952293660506497</c:v>
                </c:pt>
                <c:pt idx="123">
                  <c:v>-0.23319040430829033</c:v>
                </c:pt>
                <c:pt idx="124">
                  <c:v>-0.2556616924546109</c:v>
                </c:pt>
                <c:pt idx="125">
                  <c:v>-0.29923739357397106</c:v>
                </c:pt>
                <c:pt idx="126">
                  <c:v>-0.35261702009919377</c:v>
                </c:pt>
                <c:pt idx="127">
                  <c:v>-0.40683563155492203</c:v>
                </c:pt>
                <c:pt idx="128">
                  <c:v>-0.46441085042805658</c:v>
                </c:pt>
                <c:pt idx="129">
                  <c:v>-0.5323362208922956</c:v>
                </c:pt>
                <c:pt idx="130">
                  <c:v>-0.61688222438171936</c:v>
                </c:pt>
                <c:pt idx="131">
                  <c:v>-0.71176528236048608</c:v>
                </c:pt>
                <c:pt idx="132">
                  <c:v>-0.80153908390020134</c:v>
                </c:pt>
                <c:pt idx="133">
                  <c:v>-0.88378621218273834</c:v>
                </c:pt>
                <c:pt idx="134">
                  <c:v>-0.96998399132964974</c:v>
                </c:pt>
                <c:pt idx="135">
                  <c:v>-1.0646240595498477</c:v>
                </c:pt>
                <c:pt idx="136">
                  <c:v>-1.1563875933336882</c:v>
                </c:pt>
                <c:pt idx="137">
                  <c:v>-1.2334174012473431</c:v>
                </c:pt>
                <c:pt idx="138">
                  <c:v>-1.2964077324065542</c:v>
                </c:pt>
                <c:pt idx="139">
                  <c:v>-1.3508902889836703</c:v>
                </c:pt>
                <c:pt idx="140">
                  <c:v>-1.3859896485651633</c:v>
                </c:pt>
                <c:pt idx="141">
                  <c:v>-1.3754999999999999</c:v>
                </c:pt>
                <c:pt idx="142">
                  <c:v>-1.3092768418753273</c:v>
                </c:pt>
                <c:pt idx="143">
                  <c:v>-1.2050175430647001</c:v>
                </c:pt>
                <c:pt idx="144">
                  <c:v>-1.0807836232318337</c:v>
                </c:pt>
                <c:pt idx="145">
                  <c:v>-0.94209301975193172</c:v>
                </c:pt>
                <c:pt idx="146">
                  <c:v>-0.80225428837876211</c:v>
                </c:pt>
                <c:pt idx="147">
                  <c:v>-0.68336146936672282</c:v>
                </c:pt>
                <c:pt idx="148">
                  <c:v>-0.58954728897526865</c:v>
                </c:pt>
                <c:pt idx="149">
                  <c:v>-0.50888316372567421</c:v>
                </c:pt>
                <c:pt idx="150">
                  <c:v>-0.43382146499794166</c:v>
                </c:pt>
                <c:pt idx="151">
                  <c:v>-0.36696430442563127</c:v>
                </c:pt>
                <c:pt idx="152">
                  <c:v>-0.3129749179313262</c:v>
                </c:pt>
                <c:pt idx="153">
                  <c:v>-0.27274534654796284</c:v>
                </c:pt>
                <c:pt idx="154">
                  <c:v>-0.24303752446937513</c:v>
                </c:pt>
                <c:pt idx="155">
                  <c:v>-0.22223372850265632</c:v>
                </c:pt>
                <c:pt idx="156">
                  <c:v>-0.21113627169337876</c:v>
                </c:pt>
                <c:pt idx="157">
                  <c:v>-0.20677889161782129</c:v>
                </c:pt>
                <c:pt idx="158">
                  <c:v>-0.20099896084619931</c:v>
                </c:pt>
                <c:pt idx="159">
                  <c:v>-0.18895640690155402</c:v>
                </c:pt>
                <c:pt idx="160">
                  <c:v>-0.17647569070149743</c:v>
                </c:pt>
                <c:pt idx="161">
                  <c:v>-0.17127603857969803</c:v>
                </c:pt>
                <c:pt idx="162">
                  <c:v>-0.17092693661626698</c:v>
                </c:pt>
                <c:pt idx="163">
                  <c:v>-0.16789909213367352</c:v>
                </c:pt>
                <c:pt idx="164">
                  <c:v>-0.15905726441487741</c:v>
                </c:pt>
                <c:pt idx="165">
                  <c:v>-0.15149520330235047</c:v>
                </c:pt>
                <c:pt idx="166">
                  <c:v>-0.1531908414104442</c:v>
                </c:pt>
                <c:pt idx="167">
                  <c:v>-0.15903230287975492</c:v>
                </c:pt>
                <c:pt idx="168">
                  <c:v>-0.15941345422161485</c:v>
                </c:pt>
                <c:pt idx="169">
                  <c:v>-0.15558786783876957</c:v>
                </c:pt>
                <c:pt idx="170">
                  <c:v>-0.15364656919057126</c:v>
                </c:pt>
                <c:pt idx="171">
                  <c:v>-0.16002901800441918</c:v>
                </c:pt>
                <c:pt idx="172">
                  <c:v>-0.18082885916001779</c:v>
                </c:pt>
                <c:pt idx="173">
                  <c:v>-0.21002907866326498</c:v>
                </c:pt>
                <c:pt idx="174">
                  <c:v>-0.22940703681818309</c:v>
                </c:pt>
                <c:pt idx="175">
                  <c:v>-0.2308845953416471</c:v>
                </c:pt>
                <c:pt idx="176">
                  <c:v>-0.22658027136852069</c:v>
                </c:pt>
                <c:pt idx="177">
                  <c:v>-0.22267219892516785</c:v>
                </c:pt>
                <c:pt idx="178">
                  <c:v>-0.21305887487082689</c:v>
                </c:pt>
                <c:pt idx="179">
                  <c:v>-0.19965863940472556</c:v>
                </c:pt>
                <c:pt idx="180">
                  <c:v>-0.18977351196793987</c:v>
                </c:pt>
                <c:pt idx="181">
                  <c:v>-0.1849236295049555</c:v>
                </c:pt>
                <c:pt idx="182">
                  <c:v>-0.18375259452390089</c:v>
                </c:pt>
                <c:pt idx="183">
                  <c:v>-0.18518629059675873</c:v>
                </c:pt>
                <c:pt idx="184">
                  <c:v>-0.18509461088442614</c:v>
                </c:pt>
                <c:pt idx="185">
                  <c:v>-0.17046699721910277</c:v>
                </c:pt>
                <c:pt idx="186">
                  <c:v>-0.14032168058048783</c:v>
                </c:pt>
                <c:pt idx="187">
                  <c:v>-0.11591633571282546</c:v>
                </c:pt>
                <c:pt idx="188">
                  <c:v>-0.10612879452446099</c:v>
                </c:pt>
                <c:pt idx="189">
                  <c:v>-9.6869143578871914E-2</c:v>
                </c:pt>
                <c:pt idx="190">
                  <c:v>-8.3204962991382858E-2</c:v>
                </c:pt>
                <c:pt idx="191">
                  <c:v>-7.6985585934765136E-2</c:v>
                </c:pt>
                <c:pt idx="192">
                  <c:v>-8.1077069163966523E-2</c:v>
                </c:pt>
                <c:pt idx="193">
                  <c:v>-8.9475495786646667E-2</c:v>
                </c:pt>
                <c:pt idx="194">
                  <c:v>-0.10002739410606618</c:v>
                </c:pt>
                <c:pt idx="195">
                  <c:v>-0.10780034423754967</c:v>
                </c:pt>
                <c:pt idx="196">
                  <c:v>-0.10525195640180464</c:v>
                </c:pt>
                <c:pt idx="197">
                  <c:v>-9.3134106962324881E-2</c:v>
                </c:pt>
                <c:pt idx="198">
                  <c:v>-8.0527658585355086E-2</c:v>
                </c:pt>
                <c:pt idx="199">
                  <c:v>-7.4589894897207631E-2</c:v>
                </c:pt>
                <c:pt idx="200">
                  <c:v>-7.3043563749198362E-2</c:v>
                </c:pt>
                <c:pt idx="201">
                  <c:v>-7.7147476384777591E-2</c:v>
                </c:pt>
                <c:pt idx="202">
                  <c:v>-8.7083708199025986E-2</c:v>
                </c:pt>
                <c:pt idx="203">
                  <c:v>-8.9582994743460126E-2</c:v>
                </c:pt>
                <c:pt idx="204">
                  <c:v>-8.2673939716421285E-2</c:v>
                </c:pt>
                <c:pt idx="205">
                  <c:v>-8.1248769600004489E-2</c:v>
                </c:pt>
                <c:pt idx="206">
                  <c:v>-8.94323523926078E-2</c:v>
                </c:pt>
                <c:pt idx="207">
                  <c:v>-9.6544438177546141E-2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K'!$O$20:$O$227</c:f>
              <c:numCache>
                <c:formatCode>General</c:formatCode>
                <c:ptCount val="208"/>
                <c:pt idx="0">
                  <c:v>2.9675844504997495E-2</c:v>
                </c:pt>
                <c:pt idx="1">
                  <c:v>4.0738802113817953E-2</c:v>
                </c:pt>
                <c:pt idx="2">
                  <c:v>5.0824810756163206E-2</c:v>
                </c:pt>
                <c:pt idx="3">
                  <c:v>6.0806991506081293E-2</c:v>
                </c:pt>
                <c:pt idx="4">
                  <c:v>7.1795124552269954E-2</c:v>
                </c:pt>
                <c:pt idx="5">
                  <c:v>8.4343898577065576E-2</c:v>
                </c:pt>
                <c:pt idx="6">
                  <c:v>9.9263996930651202E-2</c:v>
                </c:pt>
                <c:pt idx="7">
                  <c:v>0.11926511612276273</c:v>
                </c:pt>
                <c:pt idx="8">
                  <c:v>0.14681999143046778</c:v>
                </c:pt>
                <c:pt idx="9">
                  <c:v>0.18405130405316472</c:v>
                </c:pt>
                <c:pt idx="10">
                  <c:v>0.2349505365479348</c:v>
                </c:pt>
                <c:pt idx="11">
                  <c:v>0.30451653365221704</c:v>
                </c:pt>
                <c:pt idx="12">
                  <c:v>0.39571559077963142</c:v>
                </c:pt>
                <c:pt idx="13">
                  <c:v>0.50643308321127811</c:v>
                </c:pt>
                <c:pt idx="14">
                  <c:v>0.63070590620002853</c:v>
                </c:pt>
                <c:pt idx="15">
                  <c:v>0.7585485556977587</c:v>
                </c:pt>
                <c:pt idx="16">
                  <c:v>0.87796573788993482</c:v>
                </c:pt>
                <c:pt idx="17">
                  <c:v>0.97572055461116458</c:v>
                </c:pt>
                <c:pt idx="18">
                  <c:v>1.0388105512785688</c:v>
                </c:pt>
                <c:pt idx="19">
                  <c:v>1.059128894390317</c:v>
                </c:pt>
                <c:pt idx="20">
                  <c:v>1.0356401247903124</c:v>
                </c:pt>
                <c:pt idx="21">
                  <c:v>0.97219191685873441</c:v>
                </c:pt>
                <c:pt idx="22">
                  <c:v>0.87802958549788701</c:v>
                </c:pt>
                <c:pt idx="23">
                  <c:v>0.76637099543798437</c:v>
                </c:pt>
                <c:pt idx="24">
                  <c:v>0.65020752360121992</c:v>
                </c:pt>
                <c:pt idx="25">
                  <c:v>0.53939999999999999</c:v>
                </c:pt>
                <c:pt idx="26">
                  <c:v>0.44049456210646826</c:v>
                </c:pt>
                <c:pt idx="27">
                  <c:v>0.35751659414303283</c:v>
                </c:pt>
                <c:pt idx="28">
                  <c:v>0.2897866689444073</c:v>
                </c:pt>
                <c:pt idx="29">
                  <c:v>0.23660876164658243</c:v>
                </c:pt>
                <c:pt idx="30">
                  <c:v>0.19573602054447337</c:v>
                </c:pt>
                <c:pt idx="31">
                  <c:v>0.16353457010913552</c:v>
                </c:pt>
                <c:pt idx="32">
                  <c:v>0.13763338812979758</c:v>
                </c:pt>
                <c:pt idx="33">
                  <c:v>0.11743091013165426</c:v>
                </c:pt>
                <c:pt idx="34">
                  <c:v>0.10147842014882656</c:v>
                </c:pt>
                <c:pt idx="35">
                  <c:v>8.9539782484258729E-2</c:v>
                </c:pt>
                <c:pt idx="36">
                  <c:v>8.110040068689181E-2</c:v>
                </c:pt>
                <c:pt idx="37">
                  <c:v>7.5336920435031485E-2</c:v>
                </c:pt>
                <c:pt idx="38">
                  <c:v>7.1734745277618778E-2</c:v>
                </c:pt>
                <c:pt idx="39">
                  <c:v>6.9676359473382937E-2</c:v>
                </c:pt>
                <c:pt idx="40">
                  <c:v>6.8853005151688615E-2</c:v>
                </c:pt>
                <c:pt idx="41">
                  <c:v>6.8750085861476823E-2</c:v>
                </c:pt>
                <c:pt idx="42">
                  <c:v>6.8853005151688615E-2</c:v>
                </c:pt>
                <c:pt idx="43">
                  <c:v>6.9058843732112199E-2</c:v>
                </c:pt>
                <c:pt idx="44">
                  <c:v>6.8950079170155637E-2</c:v>
                </c:pt>
                <c:pt idx="45">
                  <c:v>6.8647166571265031E-2</c:v>
                </c:pt>
                <c:pt idx="46">
                  <c:v>6.7926731539782487E-2</c:v>
                </c:pt>
                <c:pt idx="47">
                  <c:v>6.7309215798511735E-2</c:v>
                </c:pt>
                <c:pt idx="48">
                  <c:v>6.6794619347452774E-2</c:v>
                </c:pt>
                <c:pt idx="49">
                  <c:v>6.6897538637664566E-2</c:v>
                </c:pt>
                <c:pt idx="50">
                  <c:v>6.5941386527911205E-2</c:v>
                </c:pt>
                <c:pt idx="51">
                  <c:v>6.5744002755692713E-2</c:v>
                </c:pt>
                <c:pt idx="52">
                  <c:v>6.7589541025935451E-2</c:v>
                </c:pt>
                <c:pt idx="53">
                  <c:v>7.0975075543507182E-2</c:v>
                </c:pt>
                <c:pt idx="54">
                  <c:v>7.5448738458436373E-2</c:v>
                </c:pt>
                <c:pt idx="55">
                  <c:v>8.0671855471758341E-2</c:v>
                </c:pt>
                <c:pt idx="56">
                  <c:v>8.6829121398906126E-2</c:v>
                </c:pt>
                <c:pt idx="57">
                  <c:v>9.3037445271214492E-2</c:v>
                </c:pt>
                <c:pt idx="58">
                  <c:v>9.9039926066780748E-2</c:v>
                </c:pt>
                <c:pt idx="59">
                  <c:v>0.10521662825313166</c:v>
                </c:pt>
                <c:pt idx="60">
                  <c:v>0.11139333043948259</c:v>
                </c:pt>
                <c:pt idx="61">
                  <c:v>0.11672833182573045</c:v>
                </c:pt>
                <c:pt idx="62">
                  <c:v>0.12082132603709546</c:v>
                </c:pt>
                <c:pt idx="63">
                  <c:v>0.12400152100795624</c:v>
                </c:pt>
                <c:pt idx="64">
                  <c:v>0.12685452216456303</c:v>
                </c:pt>
                <c:pt idx="65">
                  <c:v>0.12834295693670028</c:v>
                </c:pt>
                <c:pt idx="66">
                  <c:v>0.12757316022504825</c:v>
                </c:pt>
                <c:pt idx="67">
                  <c:v>0.12544886772955005</c:v>
                </c:pt>
                <c:pt idx="68">
                  <c:v>0.12315115949131705</c:v>
                </c:pt>
                <c:pt idx="69">
                  <c:v>0.1205979601152686</c:v>
                </c:pt>
                <c:pt idx="70">
                  <c:v>0.11648492540866306</c:v>
                </c:pt>
                <c:pt idx="71">
                  <c:v>0.1100621984490827</c:v>
                </c:pt>
                <c:pt idx="72">
                  <c:v>0.10206946485231559</c:v>
                </c:pt>
                <c:pt idx="73">
                  <c:v>9.309192722058704E-2</c:v>
                </c:pt>
                <c:pt idx="74">
                  <c:v>8.2666841455252202E-2</c:v>
                </c:pt>
                <c:pt idx="75">
                  <c:v>7.1317375258696261E-2</c:v>
                </c:pt>
                <c:pt idx="76">
                  <c:v>5.9885430843034736E-2</c:v>
                </c:pt>
                <c:pt idx="77">
                  <c:v>4.9397403823803691E-2</c:v>
                </c:pt>
                <c:pt idx="78">
                  <c:v>4.0284517319696761E-2</c:v>
                </c:pt>
                <c:pt idx="79">
                  <c:v>3.269037809560349E-2</c:v>
                </c:pt>
                <c:pt idx="80">
                  <c:v>2.660481484489427E-2</c:v>
                </c:pt>
                <c:pt idx="81">
                  <c:v>2.2777785195993046E-2</c:v>
                </c:pt>
                <c:pt idx="82">
                  <c:v>2.1291868074011636E-2</c:v>
                </c:pt>
                <c:pt idx="83">
                  <c:v>2.0275100171722953E-2</c:v>
                </c:pt>
                <c:pt idx="84">
                  <c:v>1.8010875787063538E-2</c:v>
                </c:pt>
                <c:pt idx="85">
                  <c:v>1.6364167143674873E-2</c:v>
                </c:pt>
                <c:pt idx="86">
                  <c:v>1.5232054951345164E-2</c:v>
                </c:pt>
                <c:pt idx="87">
                  <c:v>1.4294714054873011E-2</c:v>
                </c:pt>
                <c:pt idx="88">
                  <c:v>1.2600033381968696E-2</c:v>
                </c:pt>
                <c:pt idx="89">
                  <c:v>1.155208668109858E-2</c:v>
                </c:pt>
                <c:pt idx="90">
                  <c:v>1.1377160348270271E-2</c:v>
                </c:pt>
                <c:pt idx="91">
                  <c:v>1.2023894320304471E-2</c:v>
                </c:pt>
                <c:pt idx="92">
                  <c:v>1.2865695826413764E-2</c:v>
                </c:pt>
                <c:pt idx="93">
                  <c:v>1.3419780272712763E-2</c:v>
                </c:pt>
                <c:pt idx="94">
                  <c:v>1.3665805045942217E-2</c:v>
                </c:pt>
                <c:pt idx="95">
                  <c:v>1.4065708596697091E-2</c:v>
                </c:pt>
                <c:pt idx="96">
                  <c:v>1.46913950134284E-2</c:v>
                </c:pt>
                <c:pt idx="97">
                  <c:v>1.5234804623066606E-2</c:v>
                </c:pt>
                <c:pt idx="98">
                  <c:v>1.5511041198166231E-2</c:v>
                </c:pt>
                <c:pt idx="99">
                  <c:v>1.6362309068861512E-2</c:v>
                </c:pt>
                <c:pt idx="100">
                  <c:v>1.8476833081755021E-2</c:v>
                </c:pt>
                <c:pt idx="101">
                  <c:v>2.098169357481118E-2</c:v>
                </c:pt>
                <c:pt idx="102">
                  <c:v>2.2664591644986125E-2</c:v>
                </c:pt>
                <c:pt idx="103">
                  <c:v>2.3012027366493132E-2</c:v>
                </c:pt>
                <c:pt idx="104">
                  <c:v>2.3195010179820154E-2</c:v>
                </c:pt>
                <c:pt idx="105">
                  <c:v>2.4507813677085464E-2</c:v>
                </c:pt>
                <c:pt idx="106">
                  <c:v>2.7063631409295987E-2</c:v>
                </c:pt>
                <c:pt idx="107">
                  <c:v>3.023566919365183E-2</c:v>
                </c:pt>
                <c:pt idx="108">
                  <c:v>3.2596217979774786E-2</c:v>
                </c:pt>
                <c:pt idx="109">
                  <c:v>3.3570045060056737E-2</c:v>
                </c:pt>
                <c:pt idx="110">
                  <c:v>3.3927752794199607E-2</c:v>
                </c:pt>
                <c:pt idx="111">
                  <c:v>3.5045690169402295E-2</c:v>
                </c:pt>
                <c:pt idx="112">
                  <c:v>3.6882769135121361E-2</c:v>
                </c:pt>
                <c:pt idx="113">
                  <c:v>3.8473621915598513E-2</c:v>
                </c:pt>
                <c:pt idx="114">
                  <c:v>3.9345735929584215E-2</c:v>
                </c:pt>
                <c:pt idx="115">
                  <c:v>3.885207508702556E-2</c:v>
                </c:pt>
                <c:pt idx="116">
                  <c:v>3.6746111084661942E-2</c:v>
                </c:pt>
                <c:pt idx="117">
                  <c:v>3.4270354627407379E-2</c:v>
                </c:pt>
                <c:pt idx="118">
                  <c:v>3.266792065621333E-2</c:v>
                </c:pt>
                <c:pt idx="119">
                  <c:v>3.2400747621674754E-2</c:v>
                </c:pt>
                <c:pt idx="120">
                  <c:v>3.130134015161911E-2</c:v>
                </c:pt>
                <c:pt idx="121">
                  <c:v>2.8332224969824606E-2</c:v>
                </c:pt>
                <c:pt idx="122">
                  <c:v>2.6122936605064984E-2</c:v>
                </c:pt>
                <c:pt idx="123">
                  <c:v>2.5690404308290324E-2</c:v>
                </c:pt>
                <c:pt idx="124">
                  <c:v>2.4661692454610886E-2</c:v>
                </c:pt>
                <c:pt idx="125">
                  <c:v>2.1937393573971026E-2</c:v>
                </c:pt>
                <c:pt idx="126">
                  <c:v>1.9017020099193736E-2</c:v>
                </c:pt>
                <c:pt idx="127">
                  <c:v>1.7235631554922023E-2</c:v>
                </c:pt>
                <c:pt idx="128">
                  <c:v>1.6510850428056528E-2</c:v>
                </c:pt>
                <c:pt idx="129">
                  <c:v>1.5836220892295545E-2</c:v>
                </c:pt>
                <c:pt idx="130">
                  <c:v>1.4082224381719452E-2</c:v>
                </c:pt>
                <c:pt idx="131">
                  <c:v>1.1865282360486057E-2</c:v>
                </c:pt>
                <c:pt idx="132">
                  <c:v>1.0439083900201368E-2</c:v>
                </c:pt>
                <c:pt idx="133">
                  <c:v>1.0286212182738261E-2</c:v>
                </c:pt>
                <c:pt idx="134">
                  <c:v>9.7839913296497404E-3</c:v>
                </c:pt>
                <c:pt idx="135">
                  <c:v>8.6240595498474869E-3</c:v>
                </c:pt>
                <c:pt idx="136">
                  <c:v>7.5875933336880686E-3</c:v>
                </c:pt>
                <c:pt idx="137">
                  <c:v>7.5174012473429993E-3</c:v>
                </c:pt>
                <c:pt idx="138">
                  <c:v>7.4077324065543165E-3</c:v>
                </c:pt>
                <c:pt idx="139">
                  <c:v>5.3902889836702989E-3</c:v>
                </c:pt>
                <c:pt idx="140">
                  <c:v>1.9896485651634669E-3</c:v>
                </c:pt>
                <c:pt idx="141">
                  <c:v>0</c:v>
                </c:pt>
                <c:pt idx="142">
                  <c:v>3.7684187532729653E-4</c:v>
                </c:pt>
                <c:pt idx="143">
                  <c:v>1.9175430646999445E-3</c:v>
                </c:pt>
                <c:pt idx="144">
                  <c:v>3.5836232318338709E-3</c:v>
                </c:pt>
                <c:pt idx="145">
                  <c:v>6.4930197519316429E-3</c:v>
                </c:pt>
                <c:pt idx="146">
                  <c:v>1.0254288378762117E-2</c:v>
                </c:pt>
                <c:pt idx="147">
                  <c:v>1.3161469366722765E-2</c:v>
                </c:pt>
                <c:pt idx="148">
                  <c:v>1.4947288975268792E-2</c:v>
                </c:pt>
                <c:pt idx="149">
                  <c:v>1.7183163725674151E-2</c:v>
                </c:pt>
                <c:pt idx="150">
                  <c:v>2.0321464997941636E-2</c:v>
                </c:pt>
                <c:pt idx="151">
                  <c:v>2.4064304425631299E-2</c:v>
                </c:pt>
                <c:pt idx="152">
                  <c:v>2.777491793132612E-2</c:v>
                </c:pt>
                <c:pt idx="153">
                  <c:v>3.1145346547962773E-2</c:v>
                </c:pt>
                <c:pt idx="154">
                  <c:v>3.4237524469375127E-2</c:v>
                </c:pt>
                <c:pt idx="155">
                  <c:v>3.7133728502656276E-2</c:v>
                </c:pt>
                <c:pt idx="156">
                  <c:v>3.9536271693378769E-2</c:v>
                </c:pt>
                <c:pt idx="157">
                  <c:v>4.1578891617821266E-2</c:v>
                </c:pt>
                <c:pt idx="158">
                  <c:v>4.4298960846199303E-2</c:v>
                </c:pt>
                <c:pt idx="159">
                  <c:v>4.8456406901553985E-2</c:v>
                </c:pt>
                <c:pt idx="160">
                  <c:v>5.3075690701497424E-2</c:v>
                </c:pt>
                <c:pt idx="161">
                  <c:v>5.7376038579698065E-2</c:v>
                </c:pt>
                <c:pt idx="162">
                  <c:v>6.1326936616267001E-2</c:v>
                </c:pt>
                <c:pt idx="163">
                  <c:v>6.6099092133673501E-2</c:v>
                </c:pt>
                <c:pt idx="164">
                  <c:v>7.2257264414877384E-2</c:v>
                </c:pt>
                <c:pt idx="165">
                  <c:v>7.9195203302350456E-2</c:v>
                </c:pt>
                <c:pt idx="166">
                  <c:v>8.5690841410444182E-2</c:v>
                </c:pt>
                <c:pt idx="167">
                  <c:v>9.2432302879754902E-2</c:v>
                </c:pt>
                <c:pt idx="168">
                  <c:v>0.10031345422161483</c:v>
                </c:pt>
                <c:pt idx="169">
                  <c:v>0.1090878678387696</c:v>
                </c:pt>
                <c:pt idx="170">
                  <c:v>0.11764656919057127</c:v>
                </c:pt>
                <c:pt idx="171">
                  <c:v>0.12442901800441919</c:v>
                </c:pt>
                <c:pt idx="172">
                  <c:v>0.12842885916001784</c:v>
                </c:pt>
                <c:pt idx="173">
                  <c:v>0.13012907866326498</c:v>
                </c:pt>
                <c:pt idx="174">
                  <c:v>0.13130703681818309</c:v>
                </c:pt>
                <c:pt idx="175">
                  <c:v>0.13278459534164708</c:v>
                </c:pt>
                <c:pt idx="176">
                  <c:v>0.13338027136852068</c:v>
                </c:pt>
                <c:pt idx="177">
                  <c:v>0.13187219892516783</c:v>
                </c:pt>
                <c:pt idx="178">
                  <c:v>0.12895887487082691</c:v>
                </c:pt>
                <c:pt idx="179">
                  <c:v>0.12575863940472556</c:v>
                </c:pt>
                <c:pt idx="180">
                  <c:v>0.12277351196793988</c:v>
                </c:pt>
                <c:pt idx="181">
                  <c:v>0.11962362950495549</c:v>
                </c:pt>
                <c:pt idx="182">
                  <c:v>0.11605259452390088</c:v>
                </c:pt>
                <c:pt idx="183">
                  <c:v>0.11228629059675869</c:v>
                </c:pt>
                <c:pt idx="184">
                  <c:v>0.10869461088442615</c:v>
                </c:pt>
                <c:pt idx="185">
                  <c:v>0.10676699721910279</c:v>
                </c:pt>
                <c:pt idx="186">
                  <c:v>0.10682168058048781</c:v>
                </c:pt>
                <c:pt idx="187">
                  <c:v>0.10611633571282546</c:v>
                </c:pt>
                <c:pt idx="188">
                  <c:v>0.10342879452446098</c:v>
                </c:pt>
                <c:pt idx="189">
                  <c:v>0.10026914357887191</c:v>
                </c:pt>
                <c:pt idx="190">
                  <c:v>9.730496299138286E-2</c:v>
                </c:pt>
                <c:pt idx="191">
                  <c:v>9.3385585934765133E-2</c:v>
                </c:pt>
                <c:pt idx="192">
                  <c:v>8.7977069163966512E-2</c:v>
                </c:pt>
                <c:pt idx="193">
                  <c:v>8.2075495786646663E-2</c:v>
                </c:pt>
                <c:pt idx="194">
                  <c:v>7.5927394106066165E-2</c:v>
                </c:pt>
                <c:pt idx="195">
                  <c:v>7.0200344237549672E-2</c:v>
                </c:pt>
                <c:pt idx="196">
                  <c:v>6.555195640180464E-2</c:v>
                </c:pt>
                <c:pt idx="197">
                  <c:v>6.3234106962324871E-2</c:v>
                </c:pt>
                <c:pt idx="198">
                  <c:v>6.2927658585355054E-2</c:v>
                </c:pt>
                <c:pt idx="199">
                  <c:v>6.2989894897207632E-2</c:v>
                </c:pt>
                <c:pt idx="200">
                  <c:v>6.2343563749198354E-2</c:v>
                </c:pt>
                <c:pt idx="201">
                  <c:v>6.0947476384777599E-2</c:v>
                </c:pt>
                <c:pt idx="202">
                  <c:v>5.888370819902599E-2</c:v>
                </c:pt>
                <c:pt idx="203">
                  <c:v>5.8082994743460126E-2</c:v>
                </c:pt>
                <c:pt idx="204">
                  <c:v>5.8873939716421297E-2</c:v>
                </c:pt>
                <c:pt idx="205">
                  <c:v>5.9448769600004489E-2</c:v>
                </c:pt>
                <c:pt idx="206">
                  <c:v>5.9232352392607802E-2</c:v>
                </c:pt>
                <c:pt idx="207">
                  <c:v>5.9344438177546144E-2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50496"/>
        <c:axId val="173060864"/>
      </c:scatterChart>
      <c:valAx>
        <c:axId val="1730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060864"/>
        <c:crosses val="autoZero"/>
        <c:crossBetween val="midCat"/>
      </c:valAx>
      <c:valAx>
        <c:axId val="17306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050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7399277345035"/>
          <c:y val="0.60397332300675544"/>
          <c:w val="0.30855893676420515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'Pheo-a EtOH MeOH 1.7 K'!$A$16:$D$16</c:f>
          <c:strCache>
            <c:ptCount val="1"/>
            <c:pt idx="0">
              <c:v>Pheo-a EtOH/MeOH 1.7 K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'Pheo-a EtOH MeOH 1.7 K'!$A$20:$A$227</c:f>
              <c:numCache>
                <c:formatCode>General</c:formatCode>
                <c:ptCount val="208"/>
                <c:pt idx="0">
                  <c:v>-625</c:v>
                </c:pt>
                <c:pt idx="1">
                  <c:v>-595</c:v>
                </c:pt>
                <c:pt idx="2">
                  <c:v>-565</c:v>
                </c:pt>
                <c:pt idx="3">
                  <c:v>-535</c:v>
                </c:pt>
                <c:pt idx="4">
                  <c:v>-505</c:v>
                </c:pt>
                <c:pt idx="5">
                  <c:v>-475</c:v>
                </c:pt>
                <c:pt idx="6">
                  <c:v>-445</c:v>
                </c:pt>
                <c:pt idx="7">
                  <c:v>-415</c:v>
                </c:pt>
                <c:pt idx="8">
                  <c:v>-385</c:v>
                </c:pt>
                <c:pt idx="9">
                  <c:v>-355</c:v>
                </c:pt>
                <c:pt idx="10">
                  <c:v>-325</c:v>
                </c:pt>
                <c:pt idx="11">
                  <c:v>-295</c:v>
                </c:pt>
                <c:pt idx="12">
                  <c:v>-265</c:v>
                </c:pt>
                <c:pt idx="13">
                  <c:v>-235</c:v>
                </c:pt>
                <c:pt idx="14">
                  <c:v>-205</c:v>
                </c:pt>
                <c:pt idx="15">
                  <c:v>-175</c:v>
                </c:pt>
                <c:pt idx="16">
                  <c:v>-145</c:v>
                </c:pt>
                <c:pt idx="17">
                  <c:v>-115</c:v>
                </c:pt>
                <c:pt idx="18">
                  <c:v>-85</c:v>
                </c:pt>
                <c:pt idx="19">
                  <c:v>-55</c:v>
                </c:pt>
                <c:pt idx="20">
                  <c:v>-25</c:v>
                </c:pt>
                <c:pt idx="21">
                  <c:v>5</c:v>
                </c:pt>
                <c:pt idx="22">
                  <c:v>35</c:v>
                </c:pt>
                <c:pt idx="23">
                  <c:v>65</c:v>
                </c:pt>
                <c:pt idx="24">
                  <c:v>95</c:v>
                </c:pt>
                <c:pt idx="25">
                  <c:v>125</c:v>
                </c:pt>
                <c:pt idx="26">
                  <c:v>155</c:v>
                </c:pt>
                <c:pt idx="27">
                  <c:v>185</c:v>
                </c:pt>
                <c:pt idx="28">
                  <c:v>215</c:v>
                </c:pt>
                <c:pt idx="29">
                  <c:v>245</c:v>
                </c:pt>
                <c:pt idx="30">
                  <c:v>275</c:v>
                </c:pt>
                <c:pt idx="31">
                  <c:v>305</c:v>
                </c:pt>
                <c:pt idx="32">
                  <c:v>335</c:v>
                </c:pt>
                <c:pt idx="33">
                  <c:v>365</c:v>
                </c:pt>
                <c:pt idx="34">
                  <c:v>395</c:v>
                </c:pt>
                <c:pt idx="35">
                  <c:v>425</c:v>
                </c:pt>
                <c:pt idx="36">
                  <c:v>455</c:v>
                </c:pt>
                <c:pt idx="37">
                  <c:v>485</c:v>
                </c:pt>
                <c:pt idx="38">
                  <c:v>515</c:v>
                </c:pt>
                <c:pt idx="39">
                  <c:v>545</c:v>
                </c:pt>
                <c:pt idx="40">
                  <c:v>575</c:v>
                </c:pt>
                <c:pt idx="41">
                  <c:v>605</c:v>
                </c:pt>
                <c:pt idx="42">
                  <c:v>635</c:v>
                </c:pt>
                <c:pt idx="43">
                  <c:v>665</c:v>
                </c:pt>
                <c:pt idx="44">
                  <c:v>695</c:v>
                </c:pt>
                <c:pt idx="45">
                  <c:v>725</c:v>
                </c:pt>
                <c:pt idx="46">
                  <c:v>755</c:v>
                </c:pt>
                <c:pt idx="47">
                  <c:v>785</c:v>
                </c:pt>
                <c:pt idx="48">
                  <c:v>815</c:v>
                </c:pt>
                <c:pt idx="49">
                  <c:v>845</c:v>
                </c:pt>
                <c:pt idx="50">
                  <c:v>875</c:v>
                </c:pt>
                <c:pt idx="51">
                  <c:v>905</c:v>
                </c:pt>
                <c:pt idx="52">
                  <c:v>935</c:v>
                </c:pt>
                <c:pt idx="53">
                  <c:v>965</c:v>
                </c:pt>
                <c:pt idx="54">
                  <c:v>995</c:v>
                </c:pt>
                <c:pt idx="55">
                  <c:v>1025</c:v>
                </c:pt>
                <c:pt idx="56">
                  <c:v>1055</c:v>
                </c:pt>
                <c:pt idx="57">
                  <c:v>1085</c:v>
                </c:pt>
                <c:pt idx="58">
                  <c:v>1115</c:v>
                </c:pt>
                <c:pt idx="59">
                  <c:v>1145</c:v>
                </c:pt>
                <c:pt idx="60">
                  <c:v>1175</c:v>
                </c:pt>
                <c:pt idx="61">
                  <c:v>1205</c:v>
                </c:pt>
                <c:pt idx="62">
                  <c:v>1235</c:v>
                </c:pt>
                <c:pt idx="63">
                  <c:v>1265</c:v>
                </c:pt>
                <c:pt idx="64">
                  <c:v>1295</c:v>
                </c:pt>
                <c:pt idx="65">
                  <c:v>1325</c:v>
                </c:pt>
                <c:pt idx="66">
                  <c:v>1355</c:v>
                </c:pt>
                <c:pt idx="67">
                  <c:v>1385</c:v>
                </c:pt>
                <c:pt idx="68">
                  <c:v>1415</c:v>
                </c:pt>
                <c:pt idx="69">
                  <c:v>1445</c:v>
                </c:pt>
                <c:pt idx="70">
                  <c:v>1475</c:v>
                </c:pt>
                <c:pt idx="71">
                  <c:v>1505</c:v>
                </c:pt>
                <c:pt idx="72">
                  <c:v>1535</c:v>
                </c:pt>
                <c:pt idx="73">
                  <c:v>1565</c:v>
                </c:pt>
                <c:pt idx="74">
                  <c:v>1595</c:v>
                </c:pt>
                <c:pt idx="75">
                  <c:v>1625</c:v>
                </c:pt>
                <c:pt idx="76">
                  <c:v>1655</c:v>
                </c:pt>
                <c:pt idx="77">
                  <c:v>1685</c:v>
                </c:pt>
                <c:pt idx="78">
                  <c:v>1715</c:v>
                </c:pt>
                <c:pt idx="79">
                  <c:v>1745</c:v>
                </c:pt>
                <c:pt idx="80">
                  <c:v>1775</c:v>
                </c:pt>
                <c:pt idx="81">
                  <c:v>1805</c:v>
                </c:pt>
                <c:pt idx="82">
                  <c:v>1835</c:v>
                </c:pt>
                <c:pt idx="83">
                  <c:v>1865</c:v>
                </c:pt>
                <c:pt idx="84">
                  <c:v>1895</c:v>
                </c:pt>
                <c:pt idx="85">
                  <c:v>1925</c:v>
                </c:pt>
                <c:pt idx="86">
                  <c:v>1955</c:v>
                </c:pt>
                <c:pt idx="87">
                  <c:v>1985</c:v>
                </c:pt>
                <c:pt idx="88">
                  <c:v>2015</c:v>
                </c:pt>
                <c:pt idx="89">
                  <c:v>2045</c:v>
                </c:pt>
                <c:pt idx="90">
                  <c:v>2075</c:v>
                </c:pt>
                <c:pt idx="91">
                  <c:v>2105</c:v>
                </c:pt>
                <c:pt idx="92">
                  <c:v>2135</c:v>
                </c:pt>
                <c:pt idx="93">
                  <c:v>2165</c:v>
                </c:pt>
                <c:pt idx="94">
                  <c:v>2195</c:v>
                </c:pt>
                <c:pt idx="95">
                  <c:v>2225</c:v>
                </c:pt>
                <c:pt idx="96">
                  <c:v>2255</c:v>
                </c:pt>
                <c:pt idx="97">
                  <c:v>2285</c:v>
                </c:pt>
                <c:pt idx="98">
                  <c:v>2315</c:v>
                </c:pt>
                <c:pt idx="99">
                  <c:v>2345</c:v>
                </c:pt>
                <c:pt idx="100">
                  <c:v>2375</c:v>
                </c:pt>
                <c:pt idx="101">
                  <c:v>2405</c:v>
                </c:pt>
                <c:pt idx="102">
                  <c:v>2435</c:v>
                </c:pt>
                <c:pt idx="103">
                  <c:v>2465</c:v>
                </c:pt>
                <c:pt idx="104">
                  <c:v>2495</c:v>
                </c:pt>
                <c:pt idx="105">
                  <c:v>2525</c:v>
                </c:pt>
                <c:pt idx="106">
                  <c:v>2555</c:v>
                </c:pt>
                <c:pt idx="107">
                  <c:v>2585</c:v>
                </c:pt>
                <c:pt idx="108">
                  <c:v>2615</c:v>
                </c:pt>
                <c:pt idx="109">
                  <c:v>2645</c:v>
                </c:pt>
                <c:pt idx="110">
                  <c:v>2675</c:v>
                </c:pt>
                <c:pt idx="111">
                  <c:v>2705</c:v>
                </c:pt>
                <c:pt idx="112">
                  <c:v>2735</c:v>
                </c:pt>
                <c:pt idx="113">
                  <c:v>2765</c:v>
                </c:pt>
                <c:pt idx="114">
                  <c:v>2795</c:v>
                </c:pt>
                <c:pt idx="115">
                  <c:v>2825</c:v>
                </c:pt>
                <c:pt idx="116">
                  <c:v>2855</c:v>
                </c:pt>
                <c:pt idx="117">
                  <c:v>2885</c:v>
                </c:pt>
                <c:pt idx="118">
                  <c:v>2915</c:v>
                </c:pt>
                <c:pt idx="119">
                  <c:v>2945</c:v>
                </c:pt>
                <c:pt idx="120">
                  <c:v>2975</c:v>
                </c:pt>
                <c:pt idx="121">
                  <c:v>3005</c:v>
                </c:pt>
                <c:pt idx="122">
                  <c:v>3035</c:v>
                </c:pt>
                <c:pt idx="123">
                  <c:v>3065</c:v>
                </c:pt>
                <c:pt idx="124">
                  <c:v>3095</c:v>
                </c:pt>
                <c:pt idx="125">
                  <c:v>3125</c:v>
                </c:pt>
                <c:pt idx="126">
                  <c:v>3155</c:v>
                </c:pt>
                <c:pt idx="127">
                  <c:v>3185</c:v>
                </c:pt>
                <c:pt idx="128">
                  <c:v>3215</c:v>
                </c:pt>
                <c:pt idx="129">
                  <c:v>3245</c:v>
                </c:pt>
                <c:pt idx="130">
                  <c:v>3275</c:v>
                </c:pt>
                <c:pt idx="131">
                  <c:v>3305</c:v>
                </c:pt>
                <c:pt idx="132">
                  <c:v>3335</c:v>
                </c:pt>
                <c:pt idx="133">
                  <c:v>3365</c:v>
                </c:pt>
                <c:pt idx="134">
                  <c:v>3395</c:v>
                </c:pt>
                <c:pt idx="135">
                  <c:v>3425</c:v>
                </c:pt>
                <c:pt idx="136">
                  <c:v>3455</c:v>
                </c:pt>
                <c:pt idx="137">
                  <c:v>3485</c:v>
                </c:pt>
                <c:pt idx="138">
                  <c:v>3515</c:v>
                </c:pt>
                <c:pt idx="139">
                  <c:v>3545</c:v>
                </c:pt>
                <c:pt idx="140">
                  <c:v>3575</c:v>
                </c:pt>
                <c:pt idx="141">
                  <c:v>3605</c:v>
                </c:pt>
                <c:pt idx="142">
                  <c:v>3635</c:v>
                </c:pt>
                <c:pt idx="143">
                  <c:v>3665</c:v>
                </c:pt>
                <c:pt idx="144">
                  <c:v>3695</c:v>
                </c:pt>
                <c:pt idx="145">
                  <c:v>3725</c:v>
                </c:pt>
                <c:pt idx="146">
                  <c:v>3755</c:v>
                </c:pt>
                <c:pt idx="147">
                  <c:v>3785</c:v>
                </c:pt>
                <c:pt idx="148">
                  <c:v>3815</c:v>
                </c:pt>
                <c:pt idx="149">
                  <c:v>3845</c:v>
                </c:pt>
                <c:pt idx="150">
                  <c:v>3875</c:v>
                </c:pt>
                <c:pt idx="151">
                  <c:v>3905</c:v>
                </c:pt>
                <c:pt idx="152">
                  <c:v>3935</c:v>
                </c:pt>
                <c:pt idx="153">
                  <c:v>3965</c:v>
                </c:pt>
                <c:pt idx="154">
                  <c:v>3995</c:v>
                </c:pt>
                <c:pt idx="155">
                  <c:v>4025</c:v>
                </c:pt>
                <c:pt idx="156">
                  <c:v>4055</c:v>
                </c:pt>
                <c:pt idx="157">
                  <c:v>4085</c:v>
                </c:pt>
                <c:pt idx="158">
                  <c:v>4115</c:v>
                </c:pt>
                <c:pt idx="159">
                  <c:v>4145</c:v>
                </c:pt>
                <c:pt idx="160">
                  <c:v>4175</c:v>
                </c:pt>
                <c:pt idx="161">
                  <c:v>4205</c:v>
                </c:pt>
                <c:pt idx="162">
                  <c:v>4235</c:v>
                </c:pt>
                <c:pt idx="163">
                  <c:v>4265</c:v>
                </c:pt>
                <c:pt idx="164">
                  <c:v>4295</c:v>
                </c:pt>
                <c:pt idx="165">
                  <c:v>4325</c:v>
                </c:pt>
                <c:pt idx="166">
                  <c:v>4355</c:v>
                </c:pt>
                <c:pt idx="167">
                  <c:v>4385</c:v>
                </c:pt>
                <c:pt idx="168">
                  <c:v>4415</c:v>
                </c:pt>
                <c:pt idx="169">
                  <c:v>4445</c:v>
                </c:pt>
                <c:pt idx="170">
                  <c:v>4475</c:v>
                </c:pt>
                <c:pt idx="171">
                  <c:v>4505</c:v>
                </c:pt>
                <c:pt idx="172">
                  <c:v>4535</c:v>
                </c:pt>
                <c:pt idx="173">
                  <c:v>4565</c:v>
                </c:pt>
                <c:pt idx="174">
                  <c:v>4595</c:v>
                </c:pt>
                <c:pt idx="175">
                  <c:v>4625</c:v>
                </c:pt>
                <c:pt idx="176">
                  <c:v>4655</c:v>
                </c:pt>
                <c:pt idx="177">
                  <c:v>4685</c:v>
                </c:pt>
                <c:pt idx="178">
                  <c:v>4715</c:v>
                </c:pt>
                <c:pt idx="179">
                  <c:v>4745</c:v>
                </c:pt>
                <c:pt idx="180">
                  <c:v>4775</c:v>
                </c:pt>
                <c:pt idx="181">
                  <c:v>4805</c:v>
                </c:pt>
                <c:pt idx="182">
                  <c:v>4835</c:v>
                </c:pt>
                <c:pt idx="183">
                  <c:v>4865</c:v>
                </c:pt>
                <c:pt idx="184">
                  <c:v>4895</c:v>
                </c:pt>
                <c:pt idx="185">
                  <c:v>4925</c:v>
                </c:pt>
                <c:pt idx="186">
                  <c:v>4955</c:v>
                </c:pt>
                <c:pt idx="187">
                  <c:v>4985</c:v>
                </c:pt>
                <c:pt idx="188">
                  <c:v>5015</c:v>
                </c:pt>
                <c:pt idx="189">
                  <c:v>5045</c:v>
                </c:pt>
                <c:pt idx="190">
                  <c:v>5075</c:v>
                </c:pt>
                <c:pt idx="191">
                  <c:v>5105</c:v>
                </c:pt>
                <c:pt idx="192">
                  <c:v>5135</c:v>
                </c:pt>
                <c:pt idx="193">
                  <c:v>5165</c:v>
                </c:pt>
                <c:pt idx="194">
                  <c:v>5195</c:v>
                </c:pt>
                <c:pt idx="195">
                  <c:v>5225</c:v>
                </c:pt>
                <c:pt idx="196">
                  <c:v>5255</c:v>
                </c:pt>
                <c:pt idx="197">
                  <c:v>5285</c:v>
                </c:pt>
                <c:pt idx="198">
                  <c:v>5315</c:v>
                </c:pt>
                <c:pt idx="199">
                  <c:v>5345</c:v>
                </c:pt>
                <c:pt idx="200">
                  <c:v>5375</c:v>
                </c:pt>
                <c:pt idx="201">
                  <c:v>5405</c:v>
                </c:pt>
                <c:pt idx="202">
                  <c:v>5435</c:v>
                </c:pt>
                <c:pt idx="203">
                  <c:v>5465</c:v>
                </c:pt>
                <c:pt idx="204">
                  <c:v>5495</c:v>
                </c:pt>
                <c:pt idx="205">
                  <c:v>5525</c:v>
                </c:pt>
                <c:pt idx="206">
                  <c:v>5555</c:v>
                </c:pt>
                <c:pt idx="207">
                  <c:v>5585</c:v>
                </c:pt>
              </c:numCache>
            </c:numRef>
          </c:xVal>
          <c:yVal>
            <c:numRef>
              <c:f>'Pheo-a EtOH MeOH 1.7 K'!$J$20:$J$227</c:f>
              <c:numCache>
                <c:formatCode>0.000</c:formatCode>
                <c:ptCount val="208"/>
                <c:pt idx="0">
                  <c:v>0.88458128313342421</c:v>
                </c:pt>
                <c:pt idx="1">
                  <c:v>0.94035549556260656</c:v>
                </c:pt>
                <c:pt idx="2">
                  <c:v>0.89570720273575699</c:v>
                </c:pt>
                <c:pt idx="3">
                  <c:v>0.83200652164979183</c:v>
                </c:pt>
                <c:pt idx="4">
                  <c:v>0.79790377901012</c:v>
                </c:pt>
                <c:pt idx="5">
                  <c:v>0.79324937767144099</c:v>
                </c:pt>
                <c:pt idx="6">
                  <c:v>0.80784233484302193</c:v>
                </c:pt>
                <c:pt idx="7">
                  <c:v>0.84525762760521705</c:v>
                </c:pt>
                <c:pt idx="8">
                  <c:v>0.89072848801906535</c:v>
                </c:pt>
                <c:pt idx="9">
                  <c:v>0.92084550431902934</c:v>
                </c:pt>
                <c:pt idx="10">
                  <c:v>0.93626971891887245</c:v>
                </c:pt>
                <c:pt idx="11">
                  <c:v>0.95106474054375956</c:v>
                </c:pt>
                <c:pt idx="12">
                  <c:v>0.96670679013059702</c:v>
                </c:pt>
                <c:pt idx="13">
                  <c:v>0.97816355720784787</c:v>
                </c:pt>
                <c:pt idx="14">
                  <c:v>0.98354435307261778</c:v>
                </c:pt>
                <c:pt idx="15">
                  <c:v>0.98366959984992752</c:v>
                </c:pt>
                <c:pt idx="16">
                  <c:v>0.98271324015348704</c:v>
                </c:pt>
                <c:pt idx="17">
                  <c:v>0.98294161807258518</c:v>
                </c:pt>
                <c:pt idx="18">
                  <c:v>0.98280099398185317</c:v>
                </c:pt>
                <c:pt idx="19">
                  <c:v>0.98244435050469592</c:v>
                </c:pt>
                <c:pt idx="20">
                  <c:v>0.9837641166475164</c:v>
                </c:pt>
                <c:pt idx="21">
                  <c:v>0.98594731236841393</c:v>
                </c:pt>
                <c:pt idx="22">
                  <c:v>0.98793990016585886</c:v>
                </c:pt>
                <c:pt idx="23">
                  <c:v>0.99126353051452276</c:v>
                </c:pt>
                <c:pt idx="24">
                  <c:v>0.99609631859048431</c:v>
                </c:pt>
                <c:pt idx="25">
                  <c:v>1</c:v>
                </c:pt>
                <c:pt idx="26">
                  <c:v>1</c:v>
                </c:pt>
                <c:pt idx="27">
                  <c:v>0.99870937650924707</c:v>
                </c:pt>
                <c:pt idx="28">
                  <c:v>0.99198382452176148</c:v>
                </c:pt>
                <c:pt idx="29">
                  <c:v>0.98701287513630076</c:v>
                </c:pt>
                <c:pt idx="30">
                  <c:v>0.9914554734533132</c:v>
                </c:pt>
                <c:pt idx="31">
                  <c:v>0.99743477794420465</c:v>
                </c:pt>
                <c:pt idx="32">
                  <c:v>0.99745239347973913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0.99685009026856919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0.93860723150551961</c:v>
                </c:pt>
                <c:pt idx="51">
                  <c:v>0.87054711537620588</c:v>
                </c:pt>
                <c:pt idx="52">
                  <c:v>0.83186537920344172</c:v>
                </c:pt>
                <c:pt idx="53">
                  <c:v>0.8171772907462258</c:v>
                </c:pt>
                <c:pt idx="54">
                  <c:v>0.81457045351391999</c:v>
                </c:pt>
                <c:pt idx="55">
                  <c:v>0.82075750070941955</c:v>
                </c:pt>
                <c:pt idx="56">
                  <c:v>0.83404840020178217</c:v>
                </c:pt>
                <c:pt idx="57">
                  <c:v>0.84110900422070822</c:v>
                </c:pt>
                <c:pt idx="58">
                  <c:v>0.83646323351928298</c:v>
                </c:pt>
                <c:pt idx="59">
                  <c:v>0.8288403290300792</c:v>
                </c:pt>
                <c:pt idx="60">
                  <c:v>0.82211574661872777</c:v>
                </c:pt>
                <c:pt idx="61">
                  <c:v>0.81177875754344619</c:v>
                </c:pt>
                <c:pt idx="62">
                  <c:v>0.79639246009810882</c:v>
                </c:pt>
                <c:pt idx="63">
                  <c:v>0.78759994785583975</c:v>
                </c:pt>
                <c:pt idx="64">
                  <c:v>0.79412391110202996</c:v>
                </c:pt>
                <c:pt idx="65">
                  <c:v>0.80205965659029776</c:v>
                </c:pt>
                <c:pt idx="66">
                  <c:v>0.79905031484070577</c:v>
                </c:pt>
                <c:pt idx="67">
                  <c:v>0.79514770890519759</c:v>
                </c:pt>
                <c:pt idx="68">
                  <c:v>0.8047963098879003</c:v>
                </c:pt>
                <c:pt idx="69">
                  <c:v>0.82946474764114053</c:v>
                </c:pt>
                <c:pt idx="70">
                  <c:v>0.85390414400689441</c:v>
                </c:pt>
                <c:pt idx="71">
                  <c:v>0.86632287465564284</c:v>
                </c:pt>
                <c:pt idx="72">
                  <c:v>0.88008113382426334</c:v>
                </c:pt>
                <c:pt idx="73">
                  <c:v>0.902237406609816</c:v>
                </c:pt>
                <c:pt idx="74">
                  <c:v>0.91470819812141413</c:v>
                </c:pt>
                <c:pt idx="75">
                  <c:v>0.90893852944873488</c:v>
                </c:pt>
                <c:pt idx="76">
                  <c:v>0.88918148019411325</c:v>
                </c:pt>
                <c:pt idx="77">
                  <c:v>0.85672162020093368</c:v>
                </c:pt>
                <c:pt idx="78">
                  <c:v>0.8163272870219358</c:v>
                </c:pt>
                <c:pt idx="79">
                  <c:v>0.76461780166293736</c:v>
                </c:pt>
                <c:pt idx="80">
                  <c:v>0.7062820638270717</c:v>
                </c:pt>
                <c:pt idx="81">
                  <c:v>0.70901133122602322</c:v>
                </c:pt>
                <c:pt idx="82">
                  <c:v>0.84713637798438368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0.97010590599982249</c:v>
                </c:pt>
                <c:pt idx="88">
                  <c:v>0.76153026290597159</c:v>
                </c:pt>
                <c:pt idx="89">
                  <c:v>0.59211538682690934</c:v>
                </c:pt>
                <c:pt idx="90">
                  <c:v>0.53534012548110266</c:v>
                </c:pt>
                <c:pt idx="91">
                  <c:v>0.57876194101343148</c:v>
                </c:pt>
                <c:pt idx="92">
                  <c:v>0.63408657467955276</c:v>
                </c:pt>
                <c:pt idx="93">
                  <c:v>0.64014216609854369</c:v>
                </c:pt>
                <c:pt idx="94">
                  <c:v>0.61928982170304736</c:v>
                </c:pt>
                <c:pt idx="95">
                  <c:v>0.59844875842748047</c:v>
                </c:pt>
                <c:pt idx="96">
                  <c:v>0.58607508889256066</c:v>
                </c:pt>
                <c:pt idx="97">
                  <c:v>0.55817596607326025</c:v>
                </c:pt>
                <c:pt idx="98">
                  <c:v>0.49960923819149017</c:v>
                </c:pt>
                <c:pt idx="99">
                  <c:v>0.48581258216819634</c:v>
                </c:pt>
                <c:pt idx="100">
                  <c:v>0.56792493327501281</c:v>
                </c:pt>
                <c:pt idx="101">
                  <c:v>0.67102876945217482</c:v>
                </c:pt>
                <c:pt idx="102">
                  <c:v>0.68748765566639636</c:v>
                </c:pt>
                <c:pt idx="103">
                  <c:v>0.60281682192733044</c:v>
                </c:pt>
                <c:pt idx="104">
                  <c:v>0.51255618786518231</c:v>
                </c:pt>
                <c:pt idx="105">
                  <c:v>0.49765114606265182</c:v>
                </c:pt>
                <c:pt idx="106">
                  <c:v>0.56059202186537904</c:v>
                </c:pt>
                <c:pt idx="107">
                  <c:v>0.64582851413832798</c:v>
                </c:pt>
                <c:pt idx="108">
                  <c:v>0.68019263403978325</c:v>
                </c:pt>
                <c:pt idx="109">
                  <c:v>0.64321590796152228</c:v>
                </c:pt>
                <c:pt idx="110">
                  <c:v>0.5886938400489623</c:v>
                </c:pt>
                <c:pt idx="111">
                  <c:v>0.57646409400222987</c:v>
                </c:pt>
                <c:pt idx="112">
                  <c:v>0.59984798782022219</c:v>
                </c:pt>
                <c:pt idx="113">
                  <c:v>0.62179277255640986</c:v>
                </c:pt>
                <c:pt idx="114">
                  <c:v>0.62334182753150147</c:v>
                </c:pt>
                <c:pt idx="115">
                  <c:v>0.5828109774203728</c:v>
                </c:pt>
                <c:pt idx="116">
                  <c:v>0.49076464141099485</c:v>
                </c:pt>
                <c:pt idx="117">
                  <c:v>0.38454391537098731</c:v>
                </c:pt>
                <c:pt idx="118">
                  <c:v>0.31980457349017244</c:v>
                </c:pt>
                <c:pt idx="119">
                  <c:v>0.30629482493378524</c:v>
                </c:pt>
                <c:pt idx="120">
                  <c:v>0.2541642201501918</c:v>
                </c:pt>
                <c:pt idx="121">
                  <c:v>0.12361574135169651</c:v>
                </c:pt>
                <c:pt idx="122">
                  <c:v>1.935596108680615E-2</c:v>
                </c:pt>
                <c:pt idx="123">
                  <c:v>-1.9186646446647915E-2</c:v>
                </c:pt>
                <c:pt idx="124">
                  <c:v>-8.541346368303171E-2</c:v>
                </c:pt>
                <c:pt idx="125">
                  <c:v>-0.21922554214231971</c:v>
                </c:pt>
                <c:pt idx="126">
                  <c:v>-0.35952841664450097</c:v>
                </c:pt>
                <c:pt idx="127">
                  <c:v>-0.45978240470686482</c:v>
                </c:pt>
                <c:pt idx="128">
                  <c:v>-0.52607023234720418</c:v>
                </c:pt>
                <c:pt idx="129">
                  <c:v>-0.58747911890721127</c:v>
                </c:pt>
                <c:pt idx="130">
                  <c:v>-0.66749005584896026</c:v>
                </c:pt>
                <c:pt idx="131">
                  <c:v>-0.7457833427099676</c:v>
                </c:pt>
                <c:pt idx="132">
                  <c:v>-0.7957103554284688</c:v>
                </c:pt>
                <c:pt idx="133">
                  <c:v>-0.81543037269024943</c:v>
                </c:pt>
                <c:pt idx="134">
                  <c:v>-0.83804991678338325</c:v>
                </c:pt>
                <c:pt idx="135">
                  <c:v>-0.86783218618668867</c:v>
                </c:pt>
                <c:pt idx="136">
                  <c:v>-0.89158275899730866</c:v>
                </c:pt>
                <c:pt idx="137">
                  <c:v>-0.89890420360101597</c:v>
                </c:pt>
                <c:pt idx="138">
                  <c:v>-0.90491924452789618</c:v>
                </c:pt>
                <c:pt idx="139">
                  <c:v>-0.93263801612744412</c:v>
                </c:pt>
                <c:pt idx="140">
                  <c:v>-0.97523110208338415</c:v>
                </c:pt>
                <c:pt idx="141">
                  <c:v>-1</c:v>
                </c:pt>
                <c:pt idx="142">
                  <c:v>-0.99498420805311238</c:v>
                </c:pt>
                <c:pt idx="143">
                  <c:v>-0.97258054093272794</c:v>
                </c:pt>
                <c:pt idx="144">
                  <c:v>-0.94370292163291314</c:v>
                </c:pt>
                <c:pt idx="145">
                  <c:v>-0.88642941095041516</c:v>
                </c:pt>
                <c:pt idx="146">
                  <c:v>-0.79912445506546903</c:v>
                </c:pt>
                <c:pt idx="147">
                  <c:v>-0.71197868773531314</c:v>
                </c:pt>
                <c:pt idx="148">
                  <c:v>-0.63737050266984707</c:v>
                </c:pt>
                <c:pt idx="149">
                  <c:v>-0.54445386447648003</c:v>
                </c:pt>
                <c:pt idx="150">
                  <c:v>-0.41926324426807504</c:v>
                </c:pt>
                <c:pt idx="151">
                  <c:v>-0.27159738179878157</c:v>
                </c:pt>
                <c:pt idx="152">
                  <c:v>-0.12663150307197268</c:v>
                </c:pt>
                <c:pt idx="153">
                  <c:v>-1.2569811838794021E-3</c:v>
                </c:pt>
                <c:pt idx="154">
                  <c:v>0.10336259466476183</c:v>
                </c:pt>
                <c:pt idx="155">
                  <c:v>0.18685644308991911</c:v>
                </c:pt>
                <c:pt idx="156">
                  <c:v>0.24119002532580125</c:v>
                </c:pt>
                <c:pt idx="157">
                  <c:v>0.27443257415940159</c:v>
                </c:pt>
                <c:pt idx="158">
                  <c:v>0.31628218575022493</c:v>
                </c:pt>
                <c:pt idx="159">
                  <c:v>0.38272975613325999</c:v>
                </c:pt>
                <c:pt idx="160">
                  <c:v>0.44860131193704622</c:v>
                </c:pt>
                <c:pt idx="161">
                  <c:v>0.49060363265679185</c:v>
                </c:pt>
                <c:pt idx="162">
                  <c:v>0.51621901446360297</c:v>
                </c:pt>
                <c:pt idx="163">
                  <c:v>0.54943790859335195</c:v>
                </c:pt>
                <c:pt idx="164">
                  <c:v>0.5974447772558662</c:v>
                </c:pt>
                <c:pt idx="165">
                  <c:v>0.6407002825836603</c:v>
                </c:pt>
                <c:pt idx="166">
                  <c:v>0.6602239992375043</c:v>
                </c:pt>
                <c:pt idx="167">
                  <c:v>0.67089254862955539</c:v>
                </c:pt>
                <c:pt idx="168">
                  <c:v>0.692154134659277</c:v>
                </c:pt>
                <c:pt idx="169">
                  <c:v>0.71927991644614087</c:v>
                </c:pt>
                <c:pt idx="170">
                  <c:v>0.73987126213235421</c:v>
                </c:pt>
                <c:pt idx="171">
                  <c:v>0.74332527172080431</c:v>
                </c:pt>
                <c:pt idx="172">
                  <c:v>0.72237396626226924</c:v>
                </c:pt>
                <c:pt idx="173">
                  <c:v>0.68809061265761795</c:v>
                </c:pt>
                <c:pt idx="174">
                  <c:v>0.66665620426910133</c:v>
                </c:pt>
                <c:pt idx="175">
                  <c:v>0.66797905927118228</c:v>
                </c:pt>
                <c:pt idx="176">
                  <c:v>0.67437932817116386</c:v>
                </c:pt>
                <c:pt idx="177">
                  <c:v>0.67601914722679424</c:v>
                </c:pt>
                <c:pt idx="178">
                  <c:v>0.68189229195253942</c:v>
                </c:pt>
                <c:pt idx="179">
                  <c:v>0.69240324768406536</c:v>
                </c:pt>
                <c:pt idx="180">
                  <c:v>0.69930284526326303</c:v>
                </c:pt>
                <c:pt idx="181">
                  <c:v>0.69927665522735816</c:v>
                </c:pt>
                <c:pt idx="182">
                  <c:v>0.6931048064186669</c:v>
                </c:pt>
                <c:pt idx="183">
                  <c:v>0.6823640219839695</c:v>
                </c:pt>
                <c:pt idx="184">
                  <c:v>0.67371639570549835</c:v>
                </c:pt>
                <c:pt idx="185">
                  <c:v>0.69093019357533503</c:v>
                </c:pt>
                <c:pt idx="186">
                  <c:v>0.73855443303011326</c:v>
                </c:pt>
                <c:pt idx="187">
                  <c:v>0.77769589285322838</c:v>
                </c:pt>
                <c:pt idx="188">
                  <c:v>0.78976050399556763</c:v>
                </c:pt>
                <c:pt idx="189">
                  <c:v>0.80083224359258498</c:v>
                </c:pt>
                <c:pt idx="190">
                  <c:v>0.82167480400987025</c:v>
                </c:pt>
                <c:pt idx="191">
                  <c:v>0.82752704558197365</c:v>
                </c:pt>
                <c:pt idx="192">
                  <c:v>0.80913466261100819</c:v>
                </c:pt>
                <c:pt idx="193">
                  <c:v>0.77809223352680612</c:v>
                </c:pt>
                <c:pt idx="194">
                  <c:v>0.73789693696172809</c:v>
                </c:pt>
                <c:pt idx="195">
                  <c:v>0.70097561134703956</c:v>
                </c:pt>
                <c:pt idx="196">
                  <c:v>0.6894584881219733</c:v>
                </c:pt>
                <c:pt idx="197">
                  <c:v>0.71143401153218111</c:v>
                </c:pt>
                <c:pt idx="198">
                  <c:v>0.74444293863708588</c:v>
                </c:pt>
                <c:pt idx="199">
                  <c:v>0.76124304999834691</c:v>
                </c:pt>
                <c:pt idx="200">
                  <c:v>0.76347009972020552</c:v>
                </c:pt>
                <c:pt idx="201">
                  <c:v>0.74686461266708115</c:v>
                </c:pt>
                <c:pt idx="202">
                  <c:v>0.71041795690109755</c:v>
                </c:pt>
                <c:pt idx="203">
                  <c:v>0.69986383493079407</c:v>
                </c:pt>
                <c:pt idx="204">
                  <c:v>0.72301172461684349</c:v>
                </c:pt>
                <c:pt idx="205">
                  <c:v>0.7294165921417648</c:v>
                </c:pt>
                <c:pt idx="206">
                  <c:v>0.70525142553266296</c:v>
                </c:pt>
                <c:pt idx="207">
                  <c:v>0.68599830702361164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91328"/>
        <c:axId val="173493248"/>
      </c:scatterChart>
      <c:valAx>
        <c:axId val="17349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493248"/>
        <c:crosses val="autoZero"/>
        <c:crossBetween val="midCat"/>
      </c:valAx>
      <c:valAx>
        <c:axId val="173493248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34913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Pyromethylpheophorbide!$A$16:$D$16</c:f>
          <c:strCache>
            <c:ptCount val="1"/>
            <c:pt idx="0">
              <c:v>Pyromethylpheophorbide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Pyromethylpheophorbide!$B$20:$B$222</c:f>
              <c:numCache>
                <c:formatCode>General</c:formatCode>
                <c:ptCount val="203"/>
                <c:pt idx="0">
                  <c:v>4.7199999999999999E-2</c:v>
                </c:pt>
                <c:pt idx="1">
                  <c:v>6.9199999999999998E-2</c:v>
                </c:pt>
                <c:pt idx="2">
                  <c:v>0.1011</c:v>
                </c:pt>
                <c:pt idx="3">
                  <c:v>0.1361</c:v>
                </c:pt>
                <c:pt idx="4">
                  <c:v>0.17330000000000001</c:v>
                </c:pt>
                <c:pt idx="5">
                  <c:v>0.22</c:v>
                </c:pt>
                <c:pt idx="6">
                  <c:v>0.28050000000000003</c:v>
                </c:pt>
                <c:pt idx="7">
                  <c:v>0.35770000000000002</c:v>
                </c:pt>
                <c:pt idx="8">
                  <c:v>0.4556</c:v>
                </c:pt>
                <c:pt idx="9">
                  <c:v>0.56679999999999997</c:v>
                </c:pt>
                <c:pt idx="10">
                  <c:v>0.67169999999999996</c:v>
                </c:pt>
                <c:pt idx="11">
                  <c:v>0.75790000000000002</c:v>
                </c:pt>
                <c:pt idx="12">
                  <c:v>0.82779999999999998</c:v>
                </c:pt>
                <c:pt idx="13">
                  <c:v>0.88800000000000001</c:v>
                </c:pt>
                <c:pt idx="14">
                  <c:v>0.93559999999999999</c:v>
                </c:pt>
                <c:pt idx="15">
                  <c:v>0.96640000000000004</c:v>
                </c:pt>
                <c:pt idx="16">
                  <c:v>0.98440000000000005</c:v>
                </c:pt>
                <c:pt idx="17">
                  <c:v>0.98919999999999997</c:v>
                </c:pt>
                <c:pt idx="18">
                  <c:v>0.97409999999999997</c:v>
                </c:pt>
                <c:pt idx="19">
                  <c:v>0.93420000000000003</c:v>
                </c:pt>
                <c:pt idx="20">
                  <c:v>0.87090000000000001</c:v>
                </c:pt>
                <c:pt idx="21">
                  <c:v>0.78339999999999999</c:v>
                </c:pt>
                <c:pt idx="22">
                  <c:v>0.67689999999999995</c:v>
                </c:pt>
                <c:pt idx="23">
                  <c:v>0.56910000000000005</c:v>
                </c:pt>
                <c:pt idx="24">
                  <c:v>0.47060000000000002</c:v>
                </c:pt>
                <c:pt idx="25">
                  <c:v>0.38369999999999999</c:v>
                </c:pt>
                <c:pt idx="26">
                  <c:v>0.31369999999999998</c:v>
                </c:pt>
                <c:pt idx="27">
                  <c:v>0.25990000000000002</c:v>
                </c:pt>
                <c:pt idx="28">
                  <c:v>0.21779999999999999</c:v>
                </c:pt>
                <c:pt idx="29">
                  <c:v>0.185</c:v>
                </c:pt>
                <c:pt idx="30">
                  <c:v>0.15559999999999999</c:v>
                </c:pt>
                <c:pt idx="31">
                  <c:v>0.1275</c:v>
                </c:pt>
                <c:pt idx="32">
                  <c:v>0.1084</c:v>
                </c:pt>
                <c:pt idx="33">
                  <c:v>9.7199999999999995E-2</c:v>
                </c:pt>
                <c:pt idx="34">
                  <c:v>8.7800000000000003E-2</c:v>
                </c:pt>
                <c:pt idx="35">
                  <c:v>7.85E-2</c:v>
                </c:pt>
                <c:pt idx="36">
                  <c:v>7.0000000000000007E-2</c:v>
                </c:pt>
                <c:pt idx="37">
                  <c:v>6.3E-2</c:v>
                </c:pt>
                <c:pt idx="38">
                  <c:v>5.8000000000000003E-2</c:v>
                </c:pt>
                <c:pt idx="39">
                  <c:v>5.5E-2</c:v>
                </c:pt>
                <c:pt idx="40">
                  <c:v>5.3100000000000001E-2</c:v>
                </c:pt>
                <c:pt idx="41">
                  <c:v>5.1400000000000001E-2</c:v>
                </c:pt>
                <c:pt idx="42">
                  <c:v>4.9799999999999997E-2</c:v>
                </c:pt>
                <c:pt idx="43">
                  <c:v>4.8500000000000001E-2</c:v>
                </c:pt>
                <c:pt idx="44">
                  <c:v>4.7699999999999999E-2</c:v>
                </c:pt>
                <c:pt idx="45">
                  <c:v>4.7300000000000002E-2</c:v>
                </c:pt>
                <c:pt idx="46">
                  <c:v>4.7E-2</c:v>
                </c:pt>
                <c:pt idx="47">
                  <c:v>4.6800000000000001E-2</c:v>
                </c:pt>
                <c:pt idx="48">
                  <c:v>4.6600000000000003E-2</c:v>
                </c:pt>
                <c:pt idx="49">
                  <c:v>4.6899999999999997E-2</c:v>
                </c:pt>
                <c:pt idx="50">
                  <c:v>4.8099999999999997E-2</c:v>
                </c:pt>
                <c:pt idx="51">
                  <c:v>5.0999999999999997E-2</c:v>
                </c:pt>
                <c:pt idx="52">
                  <c:v>5.4699999999999999E-2</c:v>
                </c:pt>
                <c:pt idx="53">
                  <c:v>5.8700000000000002E-2</c:v>
                </c:pt>
                <c:pt idx="54">
                  <c:v>6.3500000000000001E-2</c:v>
                </c:pt>
                <c:pt idx="55">
                  <c:v>7.0599999999999996E-2</c:v>
                </c:pt>
                <c:pt idx="56">
                  <c:v>7.7899999999999997E-2</c:v>
                </c:pt>
                <c:pt idx="57">
                  <c:v>8.4199999999999997E-2</c:v>
                </c:pt>
                <c:pt idx="58">
                  <c:v>9.0800000000000006E-2</c:v>
                </c:pt>
                <c:pt idx="59">
                  <c:v>9.69E-2</c:v>
                </c:pt>
                <c:pt idx="60">
                  <c:v>0.10150000000000001</c:v>
                </c:pt>
                <c:pt idx="61">
                  <c:v>0.1051</c:v>
                </c:pt>
                <c:pt idx="62">
                  <c:v>0.1082</c:v>
                </c:pt>
                <c:pt idx="63">
                  <c:v>0.11</c:v>
                </c:pt>
                <c:pt idx="64">
                  <c:v>0.109</c:v>
                </c:pt>
                <c:pt idx="65">
                  <c:v>0.104</c:v>
                </c:pt>
                <c:pt idx="66">
                  <c:v>9.8500000000000004E-2</c:v>
                </c:pt>
                <c:pt idx="67">
                  <c:v>9.4100000000000003E-2</c:v>
                </c:pt>
                <c:pt idx="68">
                  <c:v>8.9099999999999999E-2</c:v>
                </c:pt>
                <c:pt idx="69">
                  <c:v>8.3799999999999999E-2</c:v>
                </c:pt>
                <c:pt idx="70">
                  <c:v>7.7700000000000005E-2</c:v>
                </c:pt>
                <c:pt idx="71">
                  <c:v>7.0599999999999996E-2</c:v>
                </c:pt>
                <c:pt idx="72">
                  <c:v>6.3100000000000003E-2</c:v>
                </c:pt>
                <c:pt idx="73">
                  <c:v>5.5800000000000002E-2</c:v>
                </c:pt>
                <c:pt idx="74">
                  <c:v>4.87E-2</c:v>
                </c:pt>
                <c:pt idx="75">
                  <c:v>4.2200000000000001E-2</c:v>
                </c:pt>
                <c:pt idx="76">
                  <c:v>3.7100000000000001E-2</c:v>
                </c:pt>
                <c:pt idx="77">
                  <c:v>3.2800000000000003E-2</c:v>
                </c:pt>
                <c:pt idx="78">
                  <c:v>2.8899999999999999E-2</c:v>
                </c:pt>
                <c:pt idx="79">
                  <c:v>2.52E-2</c:v>
                </c:pt>
                <c:pt idx="80">
                  <c:v>2.18E-2</c:v>
                </c:pt>
                <c:pt idx="81">
                  <c:v>1.84E-2</c:v>
                </c:pt>
                <c:pt idx="82">
                  <c:v>1.52E-2</c:v>
                </c:pt>
                <c:pt idx="83">
                  <c:v>1.21E-2</c:v>
                </c:pt>
                <c:pt idx="84">
                  <c:v>9.2999999999999992E-3</c:v>
                </c:pt>
                <c:pt idx="85">
                  <c:v>7.0000000000000001E-3</c:v>
                </c:pt>
                <c:pt idx="86">
                  <c:v>5.0000000000000001E-3</c:v>
                </c:pt>
                <c:pt idx="87">
                  <c:v>3.3E-3</c:v>
                </c:pt>
                <c:pt idx="88">
                  <c:v>1.6999999999999999E-3</c:v>
                </c:pt>
                <c:pt idx="89">
                  <c:v>5.9999999999999995E-4</c:v>
                </c:pt>
                <c:pt idx="90">
                  <c:v>2.9999999999999997E-4</c:v>
                </c:pt>
                <c:pt idx="91">
                  <c:v>8.0000000000000004E-4</c:v>
                </c:pt>
                <c:pt idx="92">
                  <c:v>1.6999999999999999E-3</c:v>
                </c:pt>
                <c:pt idx="93">
                  <c:v>2.8E-3</c:v>
                </c:pt>
                <c:pt idx="94">
                  <c:v>3.8E-3</c:v>
                </c:pt>
                <c:pt idx="95">
                  <c:v>4.7999999999999996E-3</c:v>
                </c:pt>
                <c:pt idx="96">
                  <c:v>5.7000000000000002E-3</c:v>
                </c:pt>
                <c:pt idx="97">
                  <c:v>6.4000000000000003E-3</c:v>
                </c:pt>
                <c:pt idx="98">
                  <c:v>7.1999999999999998E-3</c:v>
                </c:pt>
                <c:pt idx="99">
                  <c:v>7.9000000000000008E-3</c:v>
                </c:pt>
                <c:pt idx="100">
                  <c:v>8.6E-3</c:v>
                </c:pt>
                <c:pt idx="101">
                  <c:v>9.2999999999999992E-3</c:v>
                </c:pt>
                <c:pt idx="102">
                  <c:v>1.01E-2</c:v>
                </c:pt>
                <c:pt idx="103">
                  <c:v>1.0800000000000001E-2</c:v>
                </c:pt>
                <c:pt idx="104">
                  <c:v>1.1599999999999999E-2</c:v>
                </c:pt>
                <c:pt idx="105">
                  <c:v>1.24E-2</c:v>
                </c:pt>
                <c:pt idx="106">
                  <c:v>1.34E-2</c:v>
                </c:pt>
                <c:pt idx="107">
                  <c:v>1.43E-2</c:v>
                </c:pt>
                <c:pt idx="108">
                  <c:v>1.5100000000000001E-2</c:v>
                </c:pt>
                <c:pt idx="109">
                  <c:v>1.5900000000000001E-2</c:v>
                </c:pt>
                <c:pt idx="110">
                  <c:v>1.6400000000000001E-2</c:v>
                </c:pt>
                <c:pt idx="111">
                  <c:v>1.6299999999999999E-2</c:v>
                </c:pt>
                <c:pt idx="112">
                  <c:v>1.5599999999999999E-2</c:v>
                </c:pt>
                <c:pt idx="113">
                  <c:v>1.46E-2</c:v>
                </c:pt>
                <c:pt idx="114">
                  <c:v>1.3599999999999999E-2</c:v>
                </c:pt>
                <c:pt idx="115">
                  <c:v>1.2699999999999999E-2</c:v>
                </c:pt>
                <c:pt idx="116">
                  <c:v>1.18E-2</c:v>
                </c:pt>
                <c:pt idx="117">
                  <c:v>1.0800000000000001E-2</c:v>
                </c:pt>
                <c:pt idx="118">
                  <c:v>9.9000000000000008E-3</c:v>
                </c:pt>
                <c:pt idx="119">
                  <c:v>9.4000000000000004E-3</c:v>
                </c:pt>
                <c:pt idx="120">
                  <c:v>9.7999999999999997E-3</c:v>
                </c:pt>
                <c:pt idx="121">
                  <c:v>1.11E-2</c:v>
                </c:pt>
                <c:pt idx="122">
                  <c:v>1.2999999999999999E-2</c:v>
                </c:pt>
                <c:pt idx="123">
                  <c:v>1.47E-2</c:v>
                </c:pt>
                <c:pt idx="124">
                  <c:v>1.6299999999999999E-2</c:v>
                </c:pt>
                <c:pt idx="125">
                  <c:v>1.7600000000000001E-2</c:v>
                </c:pt>
                <c:pt idx="126">
                  <c:v>1.9199999999999998E-2</c:v>
                </c:pt>
                <c:pt idx="127">
                  <c:v>2.1999999999999999E-2</c:v>
                </c:pt>
                <c:pt idx="128">
                  <c:v>2.7199999999999998E-2</c:v>
                </c:pt>
                <c:pt idx="129">
                  <c:v>3.4700000000000002E-2</c:v>
                </c:pt>
                <c:pt idx="130">
                  <c:v>4.36E-2</c:v>
                </c:pt>
                <c:pt idx="131">
                  <c:v>5.4600000000000003E-2</c:v>
                </c:pt>
                <c:pt idx="132">
                  <c:v>6.6699999999999995E-2</c:v>
                </c:pt>
                <c:pt idx="133">
                  <c:v>7.5499999999999998E-2</c:v>
                </c:pt>
                <c:pt idx="134">
                  <c:v>8.0699999999999994E-2</c:v>
                </c:pt>
                <c:pt idx="135">
                  <c:v>8.4699999999999998E-2</c:v>
                </c:pt>
                <c:pt idx="136">
                  <c:v>8.8200000000000001E-2</c:v>
                </c:pt>
                <c:pt idx="137">
                  <c:v>9.06E-2</c:v>
                </c:pt>
                <c:pt idx="138">
                  <c:v>9.0399999999999994E-2</c:v>
                </c:pt>
                <c:pt idx="139">
                  <c:v>8.77E-2</c:v>
                </c:pt>
                <c:pt idx="140">
                  <c:v>8.3799999999999999E-2</c:v>
                </c:pt>
                <c:pt idx="141">
                  <c:v>7.9500000000000001E-2</c:v>
                </c:pt>
                <c:pt idx="142">
                  <c:v>7.4999999999999997E-2</c:v>
                </c:pt>
                <c:pt idx="143">
                  <c:v>7.0199999999999999E-2</c:v>
                </c:pt>
                <c:pt idx="144">
                  <c:v>6.5299999999999997E-2</c:v>
                </c:pt>
                <c:pt idx="145">
                  <c:v>6.0199999999999997E-2</c:v>
                </c:pt>
                <c:pt idx="146">
                  <c:v>5.5599999999999997E-2</c:v>
                </c:pt>
                <c:pt idx="147">
                  <c:v>5.1499999999999997E-2</c:v>
                </c:pt>
                <c:pt idx="148">
                  <c:v>4.7899999999999998E-2</c:v>
                </c:pt>
                <c:pt idx="149">
                  <c:v>4.48E-2</c:v>
                </c:pt>
                <c:pt idx="150">
                  <c:v>4.2200000000000001E-2</c:v>
                </c:pt>
                <c:pt idx="151">
                  <c:v>3.9600000000000003E-2</c:v>
                </c:pt>
                <c:pt idx="152">
                  <c:v>3.6999999999999998E-2</c:v>
                </c:pt>
                <c:pt idx="153">
                  <c:v>3.44E-2</c:v>
                </c:pt>
                <c:pt idx="154">
                  <c:v>3.2099999999999997E-2</c:v>
                </c:pt>
                <c:pt idx="155">
                  <c:v>3.0499999999999999E-2</c:v>
                </c:pt>
                <c:pt idx="156">
                  <c:v>3.0599999999999999E-2</c:v>
                </c:pt>
                <c:pt idx="157">
                  <c:v>3.2300000000000002E-2</c:v>
                </c:pt>
                <c:pt idx="158">
                  <c:v>3.5099999999999999E-2</c:v>
                </c:pt>
                <c:pt idx="159">
                  <c:v>3.8699999999999998E-2</c:v>
                </c:pt>
                <c:pt idx="160">
                  <c:v>4.3499999999999997E-2</c:v>
                </c:pt>
                <c:pt idx="161">
                  <c:v>0.05</c:v>
                </c:pt>
                <c:pt idx="162">
                  <c:v>5.7299999999999997E-2</c:v>
                </c:pt>
                <c:pt idx="163">
                  <c:v>6.4299999999999996E-2</c:v>
                </c:pt>
                <c:pt idx="164">
                  <c:v>7.0800000000000002E-2</c:v>
                </c:pt>
                <c:pt idx="165">
                  <c:v>7.6700000000000004E-2</c:v>
                </c:pt>
                <c:pt idx="166">
                  <c:v>8.2400000000000001E-2</c:v>
                </c:pt>
                <c:pt idx="167">
                  <c:v>8.7999999999999995E-2</c:v>
                </c:pt>
                <c:pt idx="168">
                  <c:v>9.35E-2</c:v>
                </c:pt>
                <c:pt idx="169">
                  <c:v>9.8500000000000004E-2</c:v>
                </c:pt>
                <c:pt idx="170">
                  <c:v>0.10249999999999999</c:v>
                </c:pt>
                <c:pt idx="171">
                  <c:v>0.10539999999999999</c:v>
                </c:pt>
                <c:pt idx="172">
                  <c:v>0.1075</c:v>
                </c:pt>
                <c:pt idx="173">
                  <c:v>0.1095</c:v>
                </c:pt>
                <c:pt idx="174">
                  <c:v>0.1113</c:v>
                </c:pt>
                <c:pt idx="175">
                  <c:v>0.1128</c:v>
                </c:pt>
                <c:pt idx="176">
                  <c:v>0.1135</c:v>
                </c:pt>
                <c:pt idx="177">
                  <c:v>0.1134</c:v>
                </c:pt>
                <c:pt idx="178">
                  <c:v>0.1123</c:v>
                </c:pt>
                <c:pt idx="179">
                  <c:v>0.1094</c:v>
                </c:pt>
                <c:pt idx="180">
                  <c:v>0.10390000000000001</c:v>
                </c:pt>
                <c:pt idx="181">
                  <c:v>9.7000000000000003E-2</c:v>
                </c:pt>
                <c:pt idx="182">
                  <c:v>9.01E-2</c:v>
                </c:pt>
                <c:pt idx="183">
                  <c:v>8.4099999999999994E-2</c:v>
                </c:pt>
                <c:pt idx="184">
                  <c:v>7.9100000000000004E-2</c:v>
                </c:pt>
                <c:pt idx="185">
                  <c:v>7.46E-2</c:v>
                </c:pt>
                <c:pt idx="186">
                  <c:v>7.0199999999999999E-2</c:v>
                </c:pt>
                <c:pt idx="187">
                  <c:v>6.5699999999999995E-2</c:v>
                </c:pt>
                <c:pt idx="188">
                  <c:v>6.0400000000000002E-2</c:v>
                </c:pt>
                <c:pt idx="189">
                  <c:v>5.4800000000000001E-2</c:v>
                </c:pt>
                <c:pt idx="190">
                  <c:v>4.9399999999999999E-2</c:v>
                </c:pt>
                <c:pt idx="191">
                  <c:v>4.3900000000000002E-2</c:v>
                </c:pt>
                <c:pt idx="192">
                  <c:v>3.85E-2</c:v>
                </c:pt>
                <c:pt idx="193">
                  <c:v>3.3500000000000002E-2</c:v>
                </c:pt>
                <c:pt idx="194">
                  <c:v>2.92E-2</c:v>
                </c:pt>
                <c:pt idx="195">
                  <c:v>2.5700000000000001E-2</c:v>
                </c:pt>
                <c:pt idx="196">
                  <c:v>2.23E-2</c:v>
                </c:pt>
                <c:pt idx="197">
                  <c:v>1.89E-2</c:v>
                </c:pt>
                <c:pt idx="198">
                  <c:v>1.5699999999999999E-2</c:v>
                </c:pt>
                <c:pt idx="199">
                  <c:v>1.2800000000000001E-2</c:v>
                </c:pt>
                <c:pt idx="200">
                  <c:v>1.0699999999999999E-2</c:v>
                </c:pt>
                <c:pt idx="201">
                  <c:v>9.4000000000000004E-3</c:v>
                </c:pt>
                <c:pt idx="202">
                  <c:v>8.2000000000000007E-3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Pyromethylpheophorbide!$L$20:$L$222</c:f>
              <c:numCache>
                <c:formatCode>General</c:formatCode>
                <c:ptCount val="2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6.4099411655709209E-4</c:v>
                </c:pt>
                <c:pt idx="10">
                  <c:v>2.2439946326927741E-3</c:v>
                </c:pt>
                <c:pt idx="11">
                  <c:v>3.1282893802974522E-3</c:v>
                </c:pt>
                <c:pt idx="12">
                  <c:v>3.7734008588292448E-3</c:v>
                </c:pt>
                <c:pt idx="13">
                  <c:v>4.7517548476310612E-3</c:v>
                </c:pt>
                <c:pt idx="14">
                  <c:v>5.5927028725971731E-3</c:v>
                </c:pt>
                <c:pt idx="15">
                  <c:v>6.0337770028605076E-3</c:v>
                </c:pt>
                <c:pt idx="16">
                  <c:v>6.2318375353592409E-3</c:v>
                </c:pt>
                <c:pt idx="17">
                  <c:v>6.2370813724999721E-3</c:v>
                </c:pt>
                <c:pt idx="18">
                  <c:v>5.8967637527437963E-3</c:v>
                </c:pt>
                <c:pt idx="19">
                  <c:v>5.0636389503750344E-3</c:v>
                </c:pt>
                <c:pt idx="20">
                  <c:v>3.7898703067280638E-3</c:v>
                </c:pt>
                <c:pt idx="21">
                  <c:v>2.0628085259612123E-3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4.52775172513771E-4</c:v>
                </c:pt>
                <c:pt idx="50">
                  <c:v>1.2913115960241387E-3</c:v>
                </c:pt>
                <c:pt idx="51">
                  <c:v>1.9703832869622856E-3</c:v>
                </c:pt>
                <c:pt idx="52">
                  <c:v>2.5508274715349594E-3</c:v>
                </c:pt>
                <c:pt idx="53">
                  <c:v>3.195186140047298E-3</c:v>
                </c:pt>
                <c:pt idx="54">
                  <c:v>3.7479824959850937E-3</c:v>
                </c:pt>
                <c:pt idx="55">
                  <c:v>4.1719966726047114E-3</c:v>
                </c:pt>
                <c:pt idx="56">
                  <c:v>4.5479505182005071E-3</c:v>
                </c:pt>
                <c:pt idx="57">
                  <c:v>4.8621689843531685E-3</c:v>
                </c:pt>
                <c:pt idx="58">
                  <c:v>5.1060632524178281E-3</c:v>
                </c:pt>
                <c:pt idx="59">
                  <c:v>5.2705166234482768E-3</c:v>
                </c:pt>
                <c:pt idx="60">
                  <c:v>5.3467826714333564E-3</c:v>
                </c:pt>
                <c:pt idx="61">
                  <c:v>5.3118569834387933E-3</c:v>
                </c:pt>
                <c:pt idx="62">
                  <c:v>5.1692296232463009E-3</c:v>
                </c:pt>
                <c:pt idx="63">
                  <c:v>4.9592402484461813E-3</c:v>
                </c:pt>
                <c:pt idx="64">
                  <c:v>4.6184297142613196E-3</c:v>
                </c:pt>
                <c:pt idx="65">
                  <c:v>4.097797003317756E-3</c:v>
                </c:pt>
                <c:pt idx="66">
                  <c:v>3.5436471549810259E-3</c:v>
                </c:pt>
                <c:pt idx="67">
                  <c:v>3.0360340128141798E-3</c:v>
                </c:pt>
                <c:pt idx="68">
                  <c:v>2.5471946739297991E-3</c:v>
                </c:pt>
                <c:pt idx="69">
                  <c:v>2.1357447269243512E-3</c:v>
                </c:pt>
                <c:pt idx="70">
                  <c:v>1.8246885847321077E-3</c:v>
                </c:pt>
                <c:pt idx="71">
                  <c:v>1.5737716559902698E-3</c:v>
                </c:pt>
                <c:pt idx="72">
                  <c:v>1.3394919591481181E-3</c:v>
                </c:pt>
                <c:pt idx="73">
                  <c:v>1.1260375707437089E-3</c:v>
                </c:pt>
                <c:pt idx="74">
                  <c:v>9.3694108767250679E-4</c:v>
                </c:pt>
                <c:pt idx="75">
                  <c:v>7.855923516462785E-4</c:v>
                </c:pt>
                <c:pt idx="76">
                  <c:v>6.7580916626803318E-4</c:v>
                </c:pt>
                <c:pt idx="77">
                  <c:v>5.892730674178549E-4</c:v>
                </c:pt>
                <c:pt idx="78">
                  <c:v>5.1259421338397738E-4</c:v>
                </c:pt>
                <c:pt idx="79">
                  <c:v>4.443765786537154E-4</c:v>
                </c:pt>
                <c:pt idx="80">
                  <c:v>3.8355187753567909E-4</c:v>
                </c:pt>
                <c:pt idx="81">
                  <c:v>3.2096087796991033E-4</c:v>
                </c:pt>
                <c:pt idx="82">
                  <c:v>2.6329850081229205E-4</c:v>
                </c:pt>
                <c:pt idx="83">
                  <c:v>2.098667333064815E-4</c:v>
                </c:pt>
                <c:pt idx="84">
                  <c:v>1.6382789941289661E-4</c:v>
                </c:pt>
                <c:pt idx="85">
                  <c:v>1.3011062153968803E-4</c:v>
                </c:pt>
                <c:pt idx="86">
                  <c:v>9.6721083487775244E-5</c:v>
                </c:pt>
                <c:pt idx="87">
                  <c:v>6.012668836169352E-5</c:v>
                </c:pt>
                <c:pt idx="88">
                  <c:v>1.5398813753292273E-5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7.0571829529411442E-5</c:v>
                </c:pt>
                <c:pt idx="107">
                  <c:v>1.6870146361858422E-4</c:v>
                </c:pt>
                <c:pt idx="108">
                  <c:v>2.8026347253327385E-4</c:v>
                </c:pt>
                <c:pt idx="109">
                  <c:v>4.2361885350714767E-4</c:v>
                </c:pt>
                <c:pt idx="110">
                  <c:v>5.9843986671890984E-4</c:v>
                </c:pt>
                <c:pt idx="111">
                  <c:v>7.9733357855633436E-4</c:v>
                </c:pt>
                <c:pt idx="112">
                  <c:v>1.0485607641831411E-3</c:v>
                </c:pt>
                <c:pt idx="113">
                  <c:v>1.4548944733891078E-3</c:v>
                </c:pt>
                <c:pt idx="114">
                  <c:v>2.0237276397864607E-3</c:v>
                </c:pt>
                <c:pt idx="115">
                  <c:v>2.71866600872916E-3</c:v>
                </c:pt>
                <c:pt idx="116">
                  <c:v>3.6714839510407992E-3</c:v>
                </c:pt>
                <c:pt idx="117">
                  <c:v>4.9521353918743315E-3</c:v>
                </c:pt>
                <c:pt idx="118">
                  <c:v>6.6803583527405173E-3</c:v>
                </c:pt>
                <c:pt idx="119">
                  <c:v>9.1302568328591859E-3</c:v>
                </c:pt>
                <c:pt idx="120">
                  <c:v>9.7999999999999997E-3</c:v>
                </c:pt>
                <c:pt idx="121">
                  <c:v>1.11E-2</c:v>
                </c:pt>
                <c:pt idx="122">
                  <c:v>1.2999999999999999E-2</c:v>
                </c:pt>
                <c:pt idx="123">
                  <c:v>1.47E-2</c:v>
                </c:pt>
                <c:pt idx="124">
                  <c:v>1.6299999999999999E-2</c:v>
                </c:pt>
                <c:pt idx="125">
                  <c:v>1.7600000000000001E-2</c:v>
                </c:pt>
                <c:pt idx="126">
                  <c:v>1.9199999999999998E-2</c:v>
                </c:pt>
                <c:pt idx="127">
                  <c:v>2.1999999999999999E-2</c:v>
                </c:pt>
                <c:pt idx="128">
                  <c:v>2.7199999999999998E-2</c:v>
                </c:pt>
                <c:pt idx="129">
                  <c:v>3.4700000000000002E-2</c:v>
                </c:pt>
                <c:pt idx="130">
                  <c:v>4.36E-2</c:v>
                </c:pt>
                <c:pt idx="131">
                  <c:v>5.4600000000000003E-2</c:v>
                </c:pt>
                <c:pt idx="132">
                  <c:v>6.6699999999999995E-2</c:v>
                </c:pt>
                <c:pt idx="133">
                  <c:v>6.9527448491707194E-2</c:v>
                </c:pt>
                <c:pt idx="134">
                  <c:v>7.1277054649337493E-2</c:v>
                </c:pt>
                <c:pt idx="135">
                  <c:v>7.1728886787047003E-2</c:v>
                </c:pt>
                <c:pt idx="136">
                  <c:v>7.1023835974605487E-2</c:v>
                </c:pt>
                <c:pt idx="137">
                  <c:v>6.9076464406879229E-2</c:v>
                </c:pt>
                <c:pt idx="138">
                  <c:v>6.5659047183451974E-2</c:v>
                </c:pt>
                <c:pt idx="139">
                  <c:v>6.1325133731220324E-2</c:v>
                </c:pt>
                <c:pt idx="140">
                  <c:v>5.6744393835468691E-2</c:v>
                </c:pt>
                <c:pt idx="141">
                  <c:v>5.1498499970792005E-2</c:v>
                </c:pt>
                <c:pt idx="142">
                  <c:v>4.5859091825206033E-2</c:v>
                </c:pt>
                <c:pt idx="143">
                  <c:v>4.0839326694952847E-2</c:v>
                </c:pt>
                <c:pt idx="144">
                  <c:v>3.5573348067708531E-2</c:v>
                </c:pt>
                <c:pt idx="145">
                  <c:v>2.9841436923197871E-2</c:v>
                </c:pt>
                <c:pt idx="146">
                  <c:v>2.5139235240601489E-2</c:v>
                </c:pt>
                <c:pt idx="147">
                  <c:v>2.1731687787079252E-2</c:v>
                </c:pt>
                <c:pt idx="148">
                  <c:v>1.8908742586642702E-2</c:v>
                </c:pt>
                <c:pt idx="149">
                  <c:v>1.6352465918699998E-2</c:v>
                </c:pt>
                <c:pt idx="150">
                  <c:v>1.4368427414708866E-2</c:v>
                </c:pt>
                <c:pt idx="151">
                  <c:v>1.2886017669873745E-2</c:v>
                </c:pt>
                <c:pt idx="152">
                  <c:v>1.1594368157393732E-2</c:v>
                </c:pt>
                <c:pt idx="153">
                  <c:v>1.0408696551777665E-2</c:v>
                </c:pt>
                <c:pt idx="154">
                  <c:v>9.3452272788764352E-3</c:v>
                </c:pt>
                <c:pt idx="155">
                  <c:v>8.4350131648791311E-3</c:v>
                </c:pt>
                <c:pt idx="156">
                  <c:v>7.7380232907811536E-3</c:v>
                </c:pt>
                <c:pt idx="157">
                  <c:v>7.2341303609011042E-3</c:v>
                </c:pt>
                <c:pt idx="158">
                  <c:v>6.8262304937274478E-3</c:v>
                </c:pt>
                <c:pt idx="159">
                  <c:v>6.4980992634092972E-3</c:v>
                </c:pt>
                <c:pt idx="160">
                  <c:v>6.2207353489128385E-3</c:v>
                </c:pt>
                <c:pt idx="161">
                  <c:v>5.9163790854240934E-3</c:v>
                </c:pt>
                <c:pt idx="162">
                  <c:v>5.670595877418064E-3</c:v>
                </c:pt>
                <c:pt idx="163">
                  <c:v>5.5145661504250936E-3</c:v>
                </c:pt>
                <c:pt idx="164">
                  <c:v>5.3691767472322707E-3</c:v>
                </c:pt>
                <c:pt idx="165">
                  <c:v>5.2425611473219105E-3</c:v>
                </c:pt>
                <c:pt idx="166">
                  <c:v>5.1498754908535166E-3</c:v>
                </c:pt>
                <c:pt idx="167">
                  <c:v>5.084752596792497E-3</c:v>
                </c:pt>
                <c:pt idx="168">
                  <c:v>5.0719206434071094E-3</c:v>
                </c:pt>
                <c:pt idx="169">
                  <c:v>5.0661964169264025E-3</c:v>
                </c:pt>
                <c:pt idx="170">
                  <c:v>5.0481931675390697E-3</c:v>
                </c:pt>
                <c:pt idx="171">
                  <c:v>5.061370343682081E-3</c:v>
                </c:pt>
                <c:pt idx="172">
                  <c:v>5.1272512665495205E-3</c:v>
                </c:pt>
                <c:pt idx="173">
                  <c:v>5.2348253394061961E-3</c:v>
                </c:pt>
                <c:pt idx="174">
                  <c:v>5.3427696851979182E-3</c:v>
                </c:pt>
                <c:pt idx="175">
                  <c:v>5.4397885004819511E-3</c:v>
                </c:pt>
                <c:pt idx="176">
                  <c:v>5.4835331556264645E-3</c:v>
                </c:pt>
                <c:pt idx="177">
                  <c:v>5.4068843096176265E-3</c:v>
                </c:pt>
                <c:pt idx="178">
                  <c:v>5.2066796384950178E-3</c:v>
                </c:pt>
                <c:pt idx="179">
                  <c:v>4.9179599045057433E-3</c:v>
                </c:pt>
                <c:pt idx="180">
                  <c:v>4.5298421102558644E-3</c:v>
                </c:pt>
                <c:pt idx="181">
                  <c:v>4.1125228544921285E-3</c:v>
                </c:pt>
                <c:pt idx="182">
                  <c:v>3.7216980754443806E-3</c:v>
                </c:pt>
                <c:pt idx="183">
                  <c:v>3.3636498879197033E-3</c:v>
                </c:pt>
                <c:pt idx="184">
                  <c:v>3.046141498465371E-3</c:v>
                </c:pt>
                <c:pt idx="185">
                  <c:v>2.7338894712404856E-3</c:v>
                </c:pt>
                <c:pt idx="186">
                  <c:v>2.4382321428015343E-3</c:v>
                </c:pt>
                <c:pt idx="187">
                  <c:v>2.1365779062630435E-3</c:v>
                </c:pt>
                <c:pt idx="188">
                  <c:v>1.8434699552556698E-3</c:v>
                </c:pt>
                <c:pt idx="189">
                  <c:v>1.6224525007840307E-3</c:v>
                </c:pt>
                <c:pt idx="190">
                  <c:v>1.4469885330183887E-3</c:v>
                </c:pt>
                <c:pt idx="191">
                  <c:v>1.2796580447350663E-3</c:v>
                </c:pt>
                <c:pt idx="192">
                  <c:v>1.1147918676558189E-3</c:v>
                </c:pt>
                <c:pt idx="193">
                  <c:v>9.6154923384060521E-4</c:v>
                </c:pt>
                <c:pt idx="194">
                  <c:v>8.3262197224484775E-4</c:v>
                </c:pt>
                <c:pt idx="195">
                  <c:v>7.3047439407262224E-4</c:v>
                </c:pt>
                <c:pt idx="196">
                  <c:v>6.3962261934313413E-4</c:v>
                </c:pt>
                <c:pt idx="197">
                  <c:v>5.4877084461364613E-4</c:v>
                </c:pt>
                <c:pt idx="198">
                  <c:v>4.6284769229230856E-4</c:v>
                </c:pt>
                <c:pt idx="199">
                  <c:v>3.8608377203092921E-4</c:v>
                </c:pt>
                <c:pt idx="200">
                  <c:v>3.343332367453491E-4</c:v>
                </c:pt>
                <c:pt idx="201">
                  <c:v>3.1112868333103328E-4</c:v>
                </c:pt>
                <c:pt idx="202">
                  <c:v>2.9568733646398996E-4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Pyromethylpheophorbide!$M$20:$M$222</c:f>
              <c:numCache>
                <c:formatCode>General</c:formatCode>
                <c:ptCount val="203"/>
                <c:pt idx="0">
                  <c:v>4.7199999999999999E-2</c:v>
                </c:pt>
                <c:pt idx="1">
                  <c:v>6.9199999999999998E-2</c:v>
                </c:pt>
                <c:pt idx="2">
                  <c:v>0.1011</c:v>
                </c:pt>
                <c:pt idx="3">
                  <c:v>0.1361</c:v>
                </c:pt>
                <c:pt idx="4">
                  <c:v>0.17330000000000001</c:v>
                </c:pt>
                <c:pt idx="5">
                  <c:v>0.22</c:v>
                </c:pt>
                <c:pt idx="6">
                  <c:v>0.28050000000000003</c:v>
                </c:pt>
                <c:pt idx="7">
                  <c:v>0.35770000000000002</c:v>
                </c:pt>
                <c:pt idx="8">
                  <c:v>0.4556</c:v>
                </c:pt>
                <c:pt idx="9">
                  <c:v>0.56615900588344292</c:v>
                </c:pt>
                <c:pt idx="10">
                  <c:v>0.66945600536730721</c:v>
                </c:pt>
                <c:pt idx="11">
                  <c:v>0.75477171061970261</c:v>
                </c:pt>
                <c:pt idx="12">
                  <c:v>0.82402659914117071</c:v>
                </c:pt>
                <c:pt idx="13">
                  <c:v>0.88324824515236899</c:v>
                </c:pt>
                <c:pt idx="14">
                  <c:v>0.93000729712740282</c:v>
                </c:pt>
                <c:pt idx="15">
                  <c:v>0.96036622299713947</c:v>
                </c:pt>
                <c:pt idx="16">
                  <c:v>0.97816816246464089</c:v>
                </c:pt>
                <c:pt idx="17">
                  <c:v>0.98296291862750007</c:v>
                </c:pt>
                <c:pt idx="18">
                  <c:v>0.96820323624725613</c:v>
                </c:pt>
                <c:pt idx="19">
                  <c:v>0.92913636104962494</c:v>
                </c:pt>
                <c:pt idx="20">
                  <c:v>0.86711012969327195</c:v>
                </c:pt>
                <c:pt idx="21">
                  <c:v>0.78133719147403879</c:v>
                </c:pt>
                <c:pt idx="22">
                  <c:v>0.67689999999999995</c:v>
                </c:pt>
                <c:pt idx="23">
                  <c:v>0.56910000000000005</c:v>
                </c:pt>
                <c:pt idx="24">
                  <c:v>0.47060000000000002</c:v>
                </c:pt>
                <c:pt idx="25">
                  <c:v>0.38369999999999999</c:v>
                </c:pt>
                <c:pt idx="26">
                  <c:v>0.31369999999999998</c:v>
                </c:pt>
                <c:pt idx="27">
                  <c:v>0.25990000000000002</c:v>
                </c:pt>
                <c:pt idx="28">
                  <c:v>0.21779999999999999</c:v>
                </c:pt>
                <c:pt idx="29">
                  <c:v>0.185</c:v>
                </c:pt>
                <c:pt idx="30">
                  <c:v>0.15559999999999999</c:v>
                </c:pt>
                <c:pt idx="31">
                  <c:v>0.1275</c:v>
                </c:pt>
                <c:pt idx="32">
                  <c:v>0.1084</c:v>
                </c:pt>
                <c:pt idx="33">
                  <c:v>9.7199999999999995E-2</c:v>
                </c:pt>
                <c:pt idx="34">
                  <c:v>8.7800000000000003E-2</c:v>
                </c:pt>
                <c:pt idx="35">
                  <c:v>7.85E-2</c:v>
                </c:pt>
                <c:pt idx="36">
                  <c:v>7.0000000000000007E-2</c:v>
                </c:pt>
                <c:pt idx="37">
                  <c:v>6.3E-2</c:v>
                </c:pt>
                <c:pt idx="38">
                  <c:v>5.8000000000000003E-2</c:v>
                </c:pt>
                <c:pt idx="39">
                  <c:v>5.5E-2</c:v>
                </c:pt>
                <c:pt idx="40">
                  <c:v>5.3100000000000001E-2</c:v>
                </c:pt>
                <c:pt idx="41">
                  <c:v>5.1400000000000001E-2</c:v>
                </c:pt>
                <c:pt idx="42">
                  <c:v>4.9799999999999997E-2</c:v>
                </c:pt>
                <c:pt idx="43">
                  <c:v>4.8500000000000001E-2</c:v>
                </c:pt>
                <c:pt idx="44">
                  <c:v>4.7699999999999999E-2</c:v>
                </c:pt>
                <c:pt idx="45">
                  <c:v>4.7300000000000002E-2</c:v>
                </c:pt>
                <c:pt idx="46">
                  <c:v>4.7E-2</c:v>
                </c:pt>
                <c:pt idx="47">
                  <c:v>4.6800000000000001E-2</c:v>
                </c:pt>
                <c:pt idx="48">
                  <c:v>4.6600000000000003E-2</c:v>
                </c:pt>
                <c:pt idx="49">
                  <c:v>4.6447224827486228E-2</c:v>
                </c:pt>
                <c:pt idx="50">
                  <c:v>4.6808688403975861E-2</c:v>
                </c:pt>
                <c:pt idx="51">
                  <c:v>4.902961671303771E-2</c:v>
                </c:pt>
                <c:pt idx="52">
                  <c:v>5.2149172528465036E-2</c:v>
                </c:pt>
                <c:pt idx="53">
                  <c:v>5.5504813859952699E-2</c:v>
                </c:pt>
                <c:pt idx="54">
                  <c:v>5.9752017504014904E-2</c:v>
                </c:pt>
                <c:pt idx="55">
                  <c:v>6.6428003327395277E-2</c:v>
                </c:pt>
                <c:pt idx="56">
                  <c:v>7.3352049481799492E-2</c:v>
                </c:pt>
                <c:pt idx="57">
                  <c:v>7.9337831015646829E-2</c:v>
                </c:pt>
                <c:pt idx="58">
                  <c:v>8.5693936747582175E-2</c:v>
                </c:pt>
                <c:pt idx="59">
                  <c:v>9.1629483376551718E-2</c:v>
                </c:pt>
                <c:pt idx="60">
                  <c:v>9.6153217328566645E-2</c:v>
                </c:pt>
                <c:pt idx="61">
                  <c:v>9.9788143016561207E-2</c:v>
                </c:pt>
                <c:pt idx="62">
                  <c:v>0.10303077037675371</c:v>
                </c:pt>
                <c:pt idx="63">
                  <c:v>0.10504075975155382</c:v>
                </c:pt>
                <c:pt idx="64">
                  <c:v>0.10438157028573868</c:v>
                </c:pt>
                <c:pt idx="65">
                  <c:v>9.9902202996682246E-2</c:v>
                </c:pt>
                <c:pt idx="66">
                  <c:v>9.4956352845018979E-2</c:v>
                </c:pt>
                <c:pt idx="67">
                  <c:v>9.1063965987185816E-2</c:v>
                </c:pt>
                <c:pt idx="68">
                  <c:v>8.6552805326070195E-2</c:v>
                </c:pt>
                <c:pt idx="69">
                  <c:v>8.166425527307565E-2</c:v>
                </c:pt>
                <c:pt idx="70">
                  <c:v>7.5875311415267904E-2</c:v>
                </c:pt>
                <c:pt idx="71">
                  <c:v>6.9026228344009732E-2</c:v>
                </c:pt>
                <c:pt idx="72">
                  <c:v>6.176050804085189E-2</c:v>
                </c:pt>
                <c:pt idx="73">
                  <c:v>5.4673962429256297E-2</c:v>
                </c:pt>
                <c:pt idx="74">
                  <c:v>4.7763058912327495E-2</c:v>
                </c:pt>
                <c:pt idx="75">
                  <c:v>4.1414407648353725E-2</c:v>
                </c:pt>
                <c:pt idx="76">
                  <c:v>3.6424190833731968E-2</c:v>
                </c:pt>
                <c:pt idx="77">
                  <c:v>3.2210726932582145E-2</c:v>
                </c:pt>
                <c:pt idx="78">
                  <c:v>2.838740578661602E-2</c:v>
                </c:pt>
                <c:pt idx="79">
                  <c:v>2.4755623421346285E-2</c:v>
                </c:pt>
                <c:pt idx="80">
                  <c:v>2.1416448122464321E-2</c:v>
                </c:pt>
                <c:pt idx="81">
                  <c:v>1.8079039122030089E-2</c:v>
                </c:pt>
                <c:pt idx="82">
                  <c:v>1.4936701499187707E-2</c:v>
                </c:pt>
                <c:pt idx="83">
                  <c:v>1.1890133266693519E-2</c:v>
                </c:pt>
                <c:pt idx="84">
                  <c:v>9.1361721005871026E-3</c:v>
                </c:pt>
                <c:pt idx="85">
                  <c:v>6.8698893784603123E-3</c:v>
                </c:pt>
                <c:pt idx="86">
                  <c:v>4.9032789165122251E-3</c:v>
                </c:pt>
                <c:pt idx="87">
                  <c:v>3.2398733116383062E-3</c:v>
                </c:pt>
                <c:pt idx="88">
                  <c:v>1.6846011862467077E-3</c:v>
                </c:pt>
                <c:pt idx="89">
                  <c:v>5.9999999999999995E-4</c:v>
                </c:pt>
                <c:pt idx="90">
                  <c:v>2.9999999999999997E-4</c:v>
                </c:pt>
                <c:pt idx="91">
                  <c:v>8.0000000000000004E-4</c:v>
                </c:pt>
                <c:pt idx="92">
                  <c:v>1.6999999999999999E-3</c:v>
                </c:pt>
                <c:pt idx="93">
                  <c:v>2.8E-3</c:v>
                </c:pt>
                <c:pt idx="94">
                  <c:v>3.8E-3</c:v>
                </c:pt>
                <c:pt idx="95">
                  <c:v>4.7999999999999996E-3</c:v>
                </c:pt>
                <c:pt idx="96">
                  <c:v>5.7000000000000002E-3</c:v>
                </c:pt>
                <c:pt idx="97">
                  <c:v>6.4000000000000003E-3</c:v>
                </c:pt>
                <c:pt idx="98">
                  <c:v>7.1999999999999998E-3</c:v>
                </c:pt>
                <c:pt idx="99">
                  <c:v>7.9000000000000008E-3</c:v>
                </c:pt>
                <c:pt idx="100">
                  <c:v>8.6E-3</c:v>
                </c:pt>
                <c:pt idx="101">
                  <c:v>9.2999999999999992E-3</c:v>
                </c:pt>
                <c:pt idx="102">
                  <c:v>1.01E-2</c:v>
                </c:pt>
                <c:pt idx="103">
                  <c:v>1.0800000000000001E-2</c:v>
                </c:pt>
                <c:pt idx="104">
                  <c:v>1.1599999999999999E-2</c:v>
                </c:pt>
                <c:pt idx="105">
                  <c:v>1.24E-2</c:v>
                </c:pt>
                <c:pt idx="106">
                  <c:v>1.332942817047059E-2</c:v>
                </c:pt>
                <c:pt idx="107">
                  <c:v>1.4131298536381417E-2</c:v>
                </c:pt>
                <c:pt idx="108">
                  <c:v>1.4819736527466727E-2</c:v>
                </c:pt>
                <c:pt idx="109">
                  <c:v>1.5476381146492853E-2</c:v>
                </c:pt>
                <c:pt idx="110">
                  <c:v>1.5801560133281094E-2</c:v>
                </c:pt>
                <c:pt idx="111">
                  <c:v>1.5502666421443665E-2</c:v>
                </c:pt>
                <c:pt idx="112">
                  <c:v>1.4551439235816858E-2</c:v>
                </c:pt>
                <c:pt idx="113">
                  <c:v>1.3145105526610893E-2</c:v>
                </c:pt>
                <c:pt idx="114">
                  <c:v>1.1576272360213538E-2</c:v>
                </c:pt>
                <c:pt idx="115">
                  <c:v>9.9813339912708399E-3</c:v>
                </c:pt>
                <c:pt idx="116">
                  <c:v>8.1285160489592018E-3</c:v>
                </c:pt>
                <c:pt idx="117">
                  <c:v>5.8478646081256691E-3</c:v>
                </c:pt>
                <c:pt idx="118">
                  <c:v>3.2196416472594835E-3</c:v>
                </c:pt>
                <c:pt idx="119">
                  <c:v>2.697431671408151E-4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5.9725515082928093E-3</c:v>
                </c:pt>
                <c:pt idx="134">
                  <c:v>9.4229453506624958E-3</c:v>
                </c:pt>
                <c:pt idx="135">
                  <c:v>1.2971113212952997E-2</c:v>
                </c:pt>
                <c:pt idx="136">
                  <c:v>1.717616402539451E-2</c:v>
                </c:pt>
                <c:pt idx="137">
                  <c:v>2.1523535593120764E-2</c:v>
                </c:pt>
                <c:pt idx="138">
                  <c:v>2.474095281654802E-2</c:v>
                </c:pt>
                <c:pt idx="139">
                  <c:v>2.6374866268779676E-2</c:v>
                </c:pt>
                <c:pt idx="140">
                  <c:v>2.7055606164531312E-2</c:v>
                </c:pt>
                <c:pt idx="141">
                  <c:v>2.8001500029207996E-2</c:v>
                </c:pt>
                <c:pt idx="142">
                  <c:v>2.9140908174793964E-2</c:v>
                </c:pt>
                <c:pt idx="143">
                  <c:v>2.9360673305047151E-2</c:v>
                </c:pt>
                <c:pt idx="144">
                  <c:v>2.9726651932291469E-2</c:v>
                </c:pt>
                <c:pt idx="145">
                  <c:v>3.0358563076802125E-2</c:v>
                </c:pt>
                <c:pt idx="146">
                  <c:v>3.0460764759398507E-2</c:v>
                </c:pt>
                <c:pt idx="147">
                  <c:v>2.9768312212920749E-2</c:v>
                </c:pt>
                <c:pt idx="148">
                  <c:v>2.8991257413357299E-2</c:v>
                </c:pt>
                <c:pt idx="149">
                  <c:v>2.8447534081299998E-2</c:v>
                </c:pt>
                <c:pt idx="150">
                  <c:v>2.7831572585291137E-2</c:v>
                </c:pt>
                <c:pt idx="151">
                  <c:v>2.671398233012626E-2</c:v>
                </c:pt>
                <c:pt idx="152">
                  <c:v>2.5405631842606264E-2</c:v>
                </c:pt>
                <c:pt idx="153">
                  <c:v>2.3991303448222333E-2</c:v>
                </c:pt>
                <c:pt idx="154">
                  <c:v>2.2754772721123563E-2</c:v>
                </c:pt>
                <c:pt idx="155">
                  <c:v>2.2064986835120867E-2</c:v>
                </c:pt>
                <c:pt idx="156">
                  <c:v>2.2861976709218846E-2</c:v>
                </c:pt>
                <c:pt idx="157">
                  <c:v>2.50658696390989E-2</c:v>
                </c:pt>
                <c:pt idx="158">
                  <c:v>2.8273769506272549E-2</c:v>
                </c:pt>
                <c:pt idx="159">
                  <c:v>3.2201900736590704E-2</c:v>
                </c:pt>
                <c:pt idx="160">
                  <c:v>3.7279264651087156E-2</c:v>
                </c:pt>
                <c:pt idx="161">
                  <c:v>4.4083620914575905E-2</c:v>
                </c:pt>
                <c:pt idx="162">
                  <c:v>5.1629404122581934E-2</c:v>
                </c:pt>
                <c:pt idx="163">
                  <c:v>5.8785433849574902E-2</c:v>
                </c:pt>
                <c:pt idx="164">
                  <c:v>6.5430823252767736E-2</c:v>
                </c:pt>
                <c:pt idx="165">
                  <c:v>7.1457438852678093E-2</c:v>
                </c:pt>
                <c:pt idx="166">
                  <c:v>7.7250124509146492E-2</c:v>
                </c:pt>
                <c:pt idx="167">
                  <c:v>8.2915247403207493E-2</c:v>
                </c:pt>
                <c:pt idx="168">
                  <c:v>8.8428079356592887E-2</c:v>
                </c:pt>
                <c:pt idx="169">
                  <c:v>9.3433803583073613E-2</c:v>
                </c:pt>
                <c:pt idx="170">
                  <c:v>9.7451806832460922E-2</c:v>
                </c:pt>
                <c:pt idx="171">
                  <c:v>0.10033862965631792</c:v>
                </c:pt>
                <c:pt idx="172">
                  <c:v>0.10237274873345048</c:v>
                </c:pt>
                <c:pt idx="173">
                  <c:v>0.1042651746605938</c:v>
                </c:pt>
                <c:pt idx="174">
                  <c:v>0.10595723031480207</c:v>
                </c:pt>
                <c:pt idx="175">
                  <c:v>0.10736021149951805</c:v>
                </c:pt>
                <c:pt idx="176">
                  <c:v>0.10801646684437355</c:v>
                </c:pt>
                <c:pt idx="177">
                  <c:v>0.10799311569038238</c:v>
                </c:pt>
                <c:pt idx="178">
                  <c:v>0.10709332036150498</c:v>
                </c:pt>
                <c:pt idx="179">
                  <c:v>0.10448204009549425</c:v>
                </c:pt>
                <c:pt idx="180">
                  <c:v>9.937015788974414E-2</c:v>
                </c:pt>
                <c:pt idx="181">
                  <c:v>9.288747714550788E-2</c:v>
                </c:pt>
                <c:pt idx="182">
                  <c:v>8.6378301924555617E-2</c:v>
                </c:pt>
                <c:pt idx="183">
                  <c:v>8.0736350112080302E-2</c:v>
                </c:pt>
                <c:pt idx="184">
                  <c:v>7.6053858501534635E-2</c:v>
                </c:pt>
                <c:pt idx="185">
                  <c:v>7.1866110528759519E-2</c:v>
                </c:pt>
                <c:pt idx="186">
                  <c:v>6.7761767857198466E-2</c:v>
                </c:pt>
                <c:pt idx="187">
                  <c:v>6.3563422093736943E-2</c:v>
                </c:pt>
                <c:pt idx="188">
                  <c:v>5.8556530044744329E-2</c:v>
                </c:pt>
                <c:pt idx="189">
                  <c:v>5.3177547499215973E-2</c:v>
                </c:pt>
                <c:pt idx="190">
                  <c:v>4.795301146698161E-2</c:v>
                </c:pt>
                <c:pt idx="191">
                  <c:v>4.2620341955264936E-2</c:v>
                </c:pt>
                <c:pt idx="192">
                  <c:v>3.738520813234418E-2</c:v>
                </c:pt>
                <c:pt idx="193">
                  <c:v>3.2538450766159396E-2</c:v>
                </c:pt>
                <c:pt idx="194">
                  <c:v>2.8367378027755151E-2</c:v>
                </c:pt>
                <c:pt idx="195">
                  <c:v>2.4969525605927377E-2</c:v>
                </c:pt>
                <c:pt idx="196">
                  <c:v>2.1660377380656865E-2</c:v>
                </c:pt>
                <c:pt idx="197">
                  <c:v>1.8351229155386353E-2</c:v>
                </c:pt>
                <c:pt idx="198">
                  <c:v>1.5237152307707691E-2</c:v>
                </c:pt>
                <c:pt idx="199">
                  <c:v>1.2413916227969071E-2</c:v>
                </c:pt>
                <c:pt idx="200">
                  <c:v>1.0365666763254651E-2</c:v>
                </c:pt>
                <c:pt idx="201">
                  <c:v>9.0888713166689672E-3</c:v>
                </c:pt>
                <c:pt idx="202">
                  <c:v>7.904312663536011E-3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38080"/>
        <c:axId val="173440000"/>
      </c:scatterChart>
      <c:valAx>
        <c:axId val="17343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440000"/>
        <c:crosses val="autoZero"/>
        <c:crossBetween val="midCat"/>
      </c:valAx>
      <c:valAx>
        <c:axId val="17344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438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34"/>
          <c:y val="0.27646385110952038"/>
          <c:w val="0.29504423058228835"/>
          <c:h val="0.23484303098476339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Pyromethylpheophorbide!$A$16:$D$16</c:f>
          <c:strCache>
            <c:ptCount val="1"/>
            <c:pt idx="0">
              <c:v>Pyromethylpheophorbide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88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Pyromethylpheophorbide!$C$20:$C$222</c:f>
              <c:numCache>
                <c:formatCode>General</c:formatCode>
                <c:ptCount val="203"/>
                <c:pt idx="0">
                  <c:v>0.1787</c:v>
                </c:pt>
                <c:pt idx="1">
                  <c:v>0.21410000000000001</c:v>
                </c:pt>
                <c:pt idx="2">
                  <c:v>0.26279999999999998</c:v>
                </c:pt>
                <c:pt idx="3">
                  <c:v>0.32419999999999999</c:v>
                </c:pt>
                <c:pt idx="4">
                  <c:v>0.39129999999999998</c:v>
                </c:pt>
                <c:pt idx="5">
                  <c:v>0.4602</c:v>
                </c:pt>
                <c:pt idx="6">
                  <c:v>0.53390000000000004</c:v>
                </c:pt>
                <c:pt idx="7">
                  <c:v>0.61280000000000001</c:v>
                </c:pt>
                <c:pt idx="8">
                  <c:v>0.69010000000000005</c:v>
                </c:pt>
                <c:pt idx="9">
                  <c:v>0.75449999999999995</c:v>
                </c:pt>
                <c:pt idx="10">
                  <c:v>0.81010000000000004</c:v>
                </c:pt>
                <c:pt idx="11">
                  <c:v>0.88029999999999997</c:v>
                </c:pt>
                <c:pt idx="12">
                  <c:v>0.94130000000000003</c:v>
                </c:pt>
                <c:pt idx="13">
                  <c:v>0.96989999999999998</c:v>
                </c:pt>
                <c:pt idx="14">
                  <c:v>0.98870000000000002</c:v>
                </c:pt>
                <c:pt idx="15">
                  <c:v>1.0066999999999999</c:v>
                </c:pt>
                <c:pt idx="16">
                  <c:v>1.0206</c:v>
                </c:pt>
                <c:pt idx="17">
                  <c:v>1.0269999999999999</c:v>
                </c:pt>
                <c:pt idx="18">
                  <c:v>1.0251999999999999</c:v>
                </c:pt>
                <c:pt idx="19">
                  <c:v>1.0166999999999999</c:v>
                </c:pt>
                <c:pt idx="20">
                  <c:v>1.0004999999999999</c:v>
                </c:pt>
                <c:pt idx="21">
                  <c:v>0.97619999999999996</c:v>
                </c:pt>
                <c:pt idx="22">
                  <c:v>0.94440000000000002</c:v>
                </c:pt>
                <c:pt idx="23">
                  <c:v>0.90480000000000005</c:v>
                </c:pt>
                <c:pt idx="24">
                  <c:v>0.86119999999999997</c:v>
                </c:pt>
                <c:pt idx="25">
                  <c:v>0.81810000000000005</c:v>
                </c:pt>
                <c:pt idx="26">
                  <c:v>0.77629999999999999</c:v>
                </c:pt>
                <c:pt idx="27">
                  <c:v>0.72570000000000001</c:v>
                </c:pt>
                <c:pt idx="28">
                  <c:v>0.66469999999999996</c:v>
                </c:pt>
                <c:pt idx="29">
                  <c:v>0.60870000000000002</c:v>
                </c:pt>
                <c:pt idx="30">
                  <c:v>0.55830000000000002</c:v>
                </c:pt>
                <c:pt idx="31">
                  <c:v>0.50770000000000004</c:v>
                </c:pt>
                <c:pt idx="32">
                  <c:v>0.45779999999999998</c:v>
                </c:pt>
                <c:pt idx="33">
                  <c:v>0.41220000000000001</c:v>
                </c:pt>
                <c:pt idx="34">
                  <c:v>0.36820000000000003</c:v>
                </c:pt>
                <c:pt idx="35">
                  <c:v>0.32369999999999999</c:v>
                </c:pt>
                <c:pt idx="36">
                  <c:v>0.27910000000000001</c:v>
                </c:pt>
                <c:pt idx="37">
                  <c:v>0.24010000000000001</c:v>
                </c:pt>
                <c:pt idx="38">
                  <c:v>0.21249999999999999</c:v>
                </c:pt>
                <c:pt idx="39">
                  <c:v>0.19550000000000001</c:v>
                </c:pt>
                <c:pt idx="40">
                  <c:v>0.1845</c:v>
                </c:pt>
                <c:pt idx="41">
                  <c:v>0.17610000000000001</c:v>
                </c:pt>
                <c:pt idx="42">
                  <c:v>0.16950000000000001</c:v>
                </c:pt>
                <c:pt idx="43">
                  <c:v>0.16500000000000001</c:v>
                </c:pt>
                <c:pt idx="44">
                  <c:v>0.16159999999999999</c:v>
                </c:pt>
                <c:pt idx="45">
                  <c:v>0.15679999999999999</c:v>
                </c:pt>
                <c:pt idx="46">
                  <c:v>0.14499999999999999</c:v>
                </c:pt>
                <c:pt idx="47">
                  <c:v>0.12039999999999999</c:v>
                </c:pt>
                <c:pt idx="48">
                  <c:v>8.4099999999999994E-2</c:v>
                </c:pt>
                <c:pt idx="49">
                  <c:v>3.9800000000000002E-2</c:v>
                </c:pt>
                <c:pt idx="50">
                  <c:v>-6.0000000000000001E-3</c:v>
                </c:pt>
                <c:pt idx="51">
                  <c:v>-4.0399999999999998E-2</c:v>
                </c:pt>
                <c:pt idx="52">
                  <c:v>-6.8099999999999994E-2</c:v>
                </c:pt>
                <c:pt idx="53">
                  <c:v>-9.9000000000000005E-2</c:v>
                </c:pt>
                <c:pt idx="54">
                  <c:v>-0.1236</c:v>
                </c:pt>
                <c:pt idx="55">
                  <c:v>-0.13769999999999999</c:v>
                </c:pt>
                <c:pt idx="56">
                  <c:v>-0.14879999999999999</c:v>
                </c:pt>
                <c:pt idx="57">
                  <c:v>-0.1578</c:v>
                </c:pt>
                <c:pt idx="58">
                  <c:v>-0.16239999999999999</c:v>
                </c:pt>
                <c:pt idx="59">
                  <c:v>-0.16320000000000001</c:v>
                </c:pt>
                <c:pt idx="60">
                  <c:v>-0.16109999999999999</c:v>
                </c:pt>
                <c:pt idx="61">
                  <c:v>-0.15409999999999999</c:v>
                </c:pt>
                <c:pt idx="62">
                  <c:v>-0.14169999999999999</c:v>
                </c:pt>
                <c:pt idx="63">
                  <c:v>-0.1273</c:v>
                </c:pt>
                <c:pt idx="64">
                  <c:v>-0.1094</c:v>
                </c:pt>
                <c:pt idx="65">
                  <c:v>-8.6900000000000005E-2</c:v>
                </c:pt>
                <c:pt idx="66">
                  <c:v>-6.3200000000000006E-2</c:v>
                </c:pt>
                <c:pt idx="67">
                  <c:v>-4.0599999999999997E-2</c:v>
                </c:pt>
                <c:pt idx="68">
                  <c:v>-1.9900000000000001E-2</c:v>
                </c:pt>
                <c:pt idx="69">
                  <c:v>-4.0000000000000001E-3</c:v>
                </c:pt>
                <c:pt idx="70">
                  <c:v>5.1000000000000004E-3</c:v>
                </c:pt>
                <c:pt idx="71">
                  <c:v>9.4000000000000004E-3</c:v>
                </c:pt>
                <c:pt idx="72">
                  <c:v>1.2200000000000001E-2</c:v>
                </c:pt>
                <c:pt idx="73">
                  <c:v>1.41E-2</c:v>
                </c:pt>
                <c:pt idx="74">
                  <c:v>1.49E-2</c:v>
                </c:pt>
                <c:pt idx="75">
                  <c:v>1.44E-2</c:v>
                </c:pt>
                <c:pt idx="76">
                  <c:v>1.35E-2</c:v>
                </c:pt>
                <c:pt idx="77">
                  <c:v>1.24E-2</c:v>
                </c:pt>
                <c:pt idx="78">
                  <c:v>1.1299999999999999E-2</c:v>
                </c:pt>
                <c:pt idx="79">
                  <c:v>0.01</c:v>
                </c:pt>
                <c:pt idx="80">
                  <c:v>8.6999999999999994E-3</c:v>
                </c:pt>
                <c:pt idx="81">
                  <c:v>7.4999999999999997E-3</c:v>
                </c:pt>
                <c:pt idx="82">
                  <c:v>6.3E-3</c:v>
                </c:pt>
                <c:pt idx="83">
                  <c:v>5.0000000000000001E-3</c:v>
                </c:pt>
                <c:pt idx="84">
                  <c:v>3.7000000000000002E-3</c:v>
                </c:pt>
                <c:pt idx="85">
                  <c:v>2.3999999999999998E-3</c:v>
                </c:pt>
                <c:pt idx="86">
                  <c:v>1.5E-3</c:v>
                </c:pt>
                <c:pt idx="87">
                  <c:v>1.1999999999999999E-3</c:v>
                </c:pt>
                <c:pt idx="88">
                  <c:v>1.5E-3</c:v>
                </c:pt>
                <c:pt idx="89">
                  <c:v>2.2000000000000001E-3</c:v>
                </c:pt>
                <c:pt idx="90">
                  <c:v>3.8E-3</c:v>
                </c:pt>
                <c:pt idx="91">
                  <c:v>6.1999999999999998E-3</c:v>
                </c:pt>
                <c:pt idx="92">
                  <c:v>8.9999999999999993E-3</c:v>
                </c:pt>
                <c:pt idx="93">
                  <c:v>1.17E-2</c:v>
                </c:pt>
                <c:pt idx="94">
                  <c:v>1.38E-2</c:v>
                </c:pt>
                <c:pt idx="95">
                  <c:v>1.5599999999999999E-2</c:v>
                </c:pt>
                <c:pt idx="96">
                  <c:v>1.7100000000000001E-2</c:v>
                </c:pt>
                <c:pt idx="97">
                  <c:v>1.8599999999999998E-2</c:v>
                </c:pt>
                <c:pt idx="98">
                  <c:v>2.0199999999999999E-2</c:v>
                </c:pt>
                <c:pt idx="99">
                  <c:v>2.1700000000000001E-2</c:v>
                </c:pt>
                <c:pt idx="100">
                  <c:v>2.29E-2</c:v>
                </c:pt>
                <c:pt idx="101">
                  <c:v>2.35E-2</c:v>
                </c:pt>
                <c:pt idx="102">
                  <c:v>2.3099999999999999E-2</c:v>
                </c:pt>
                <c:pt idx="103">
                  <c:v>2.18E-2</c:v>
                </c:pt>
                <c:pt idx="104">
                  <c:v>1.9900000000000001E-2</c:v>
                </c:pt>
                <c:pt idx="105">
                  <c:v>1.77E-2</c:v>
                </c:pt>
                <c:pt idx="106">
                  <c:v>1.47E-2</c:v>
                </c:pt>
                <c:pt idx="107">
                  <c:v>1.04E-2</c:v>
                </c:pt>
                <c:pt idx="108">
                  <c:v>5.1999999999999998E-3</c:v>
                </c:pt>
                <c:pt idx="109">
                  <c:v>-1.8E-3</c:v>
                </c:pt>
                <c:pt idx="110">
                  <c:v>-1.0999999999999999E-2</c:v>
                </c:pt>
                <c:pt idx="111">
                  <c:v>-2.24E-2</c:v>
                </c:pt>
                <c:pt idx="112">
                  <c:v>-3.7600000000000001E-2</c:v>
                </c:pt>
                <c:pt idx="113">
                  <c:v>-6.2E-2</c:v>
                </c:pt>
                <c:pt idx="114">
                  <c:v>-9.5600000000000004E-2</c:v>
                </c:pt>
                <c:pt idx="115">
                  <c:v>-0.13619999999999999</c:v>
                </c:pt>
                <c:pt idx="116">
                  <c:v>-0.19139999999999999</c:v>
                </c:pt>
                <c:pt idx="117">
                  <c:v>-0.26529999999999998</c:v>
                </c:pt>
                <c:pt idx="118">
                  <c:v>-0.3644</c:v>
                </c:pt>
                <c:pt idx="119">
                  <c:v>-0.50380000000000003</c:v>
                </c:pt>
                <c:pt idx="120">
                  <c:v>-0.66210000000000002</c:v>
                </c:pt>
                <c:pt idx="121">
                  <c:v>-0.83420000000000005</c:v>
                </c:pt>
                <c:pt idx="122">
                  <c:v>-1.0259</c:v>
                </c:pt>
                <c:pt idx="123">
                  <c:v>-1.2337</c:v>
                </c:pt>
                <c:pt idx="124">
                  <c:v>-1.4630000000000001</c:v>
                </c:pt>
                <c:pt idx="125">
                  <c:v>-1.7238</c:v>
                </c:pt>
                <c:pt idx="126">
                  <c:v>-2.0446</c:v>
                </c:pt>
                <c:pt idx="127">
                  <c:v>-2.3433000000000002</c:v>
                </c:pt>
                <c:pt idx="128">
                  <c:v>-2.6309</c:v>
                </c:pt>
                <c:pt idx="129">
                  <c:v>-2.9113000000000002</c:v>
                </c:pt>
                <c:pt idx="130">
                  <c:v>-3.169</c:v>
                </c:pt>
                <c:pt idx="131">
                  <c:v>-3.4548999999999999</c:v>
                </c:pt>
                <c:pt idx="132">
                  <c:v>-3.6831999999999998</c:v>
                </c:pt>
                <c:pt idx="133">
                  <c:v>-3.831</c:v>
                </c:pt>
                <c:pt idx="134">
                  <c:v>-3.9228000000000001</c:v>
                </c:pt>
                <c:pt idx="135">
                  <c:v>-3.9428000000000001</c:v>
                </c:pt>
                <c:pt idx="136">
                  <c:v>-3.8980000000000001</c:v>
                </c:pt>
                <c:pt idx="137">
                  <c:v>-3.7844000000000002</c:v>
                </c:pt>
                <c:pt idx="138">
                  <c:v>-3.5912000000000002</c:v>
                </c:pt>
                <c:pt idx="139">
                  <c:v>-3.3496000000000001</c:v>
                </c:pt>
                <c:pt idx="140">
                  <c:v>-3.0956999999999999</c:v>
                </c:pt>
                <c:pt idx="141">
                  <c:v>-2.8047</c:v>
                </c:pt>
                <c:pt idx="142">
                  <c:v>-2.4916999999999998</c:v>
                </c:pt>
                <c:pt idx="143">
                  <c:v>-2.2141999999999999</c:v>
                </c:pt>
                <c:pt idx="144">
                  <c:v>-1.9229000000000001</c:v>
                </c:pt>
                <c:pt idx="145">
                  <c:v>-1.6054999999999999</c:v>
                </c:pt>
                <c:pt idx="146">
                  <c:v>-1.3456999999999999</c:v>
                </c:pt>
                <c:pt idx="147">
                  <c:v>-1.1585000000000001</c:v>
                </c:pt>
                <c:pt idx="148">
                  <c:v>-1.0037</c:v>
                </c:pt>
                <c:pt idx="149">
                  <c:v>-0.86329999999999996</c:v>
                </c:pt>
                <c:pt idx="150">
                  <c:v>-0.75460000000000005</c:v>
                </c:pt>
                <c:pt idx="151">
                  <c:v>-0.67430000000000001</c:v>
                </c:pt>
                <c:pt idx="152">
                  <c:v>-0.6048</c:v>
                </c:pt>
                <c:pt idx="153">
                  <c:v>-0.5413</c:v>
                </c:pt>
                <c:pt idx="154">
                  <c:v>-0.48430000000000001</c:v>
                </c:pt>
                <c:pt idx="155">
                  <c:v>-0.435</c:v>
                </c:pt>
                <c:pt idx="156">
                  <c:v>-0.39539999999999997</c:v>
                </c:pt>
                <c:pt idx="157">
                  <c:v>-0.36449999999999999</c:v>
                </c:pt>
                <c:pt idx="158">
                  <c:v>-0.33750000000000002</c:v>
                </c:pt>
                <c:pt idx="159">
                  <c:v>-0.31390000000000001</c:v>
                </c:pt>
                <c:pt idx="160">
                  <c:v>-0.29149999999999998</c:v>
                </c:pt>
                <c:pt idx="161">
                  <c:v>-0.26519999999999999</c:v>
                </c:pt>
                <c:pt idx="162">
                  <c:v>-0.24110000000000001</c:v>
                </c:pt>
                <c:pt idx="163">
                  <c:v>-0.2225</c:v>
                </c:pt>
                <c:pt idx="164">
                  <c:v>-0.20519999999999999</c:v>
                </c:pt>
                <c:pt idx="165">
                  <c:v>-0.1898</c:v>
                </c:pt>
                <c:pt idx="166">
                  <c:v>-0.17660000000000001</c:v>
                </c:pt>
                <c:pt idx="167">
                  <c:v>-0.1651</c:v>
                </c:pt>
                <c:pt idx="168">
                  <c:v>-0.15670000000000001</c:v>
                </c:pt>
                <c:pt idx="169">
                  <c:v>-0.14940000000000001</c:v>
                </c:pt>
                <c:pt idx="170">
                  <c:v>-0.14280000000000001</c:v>
                </c:pt>
                <c:pt idx="171">
                  <c:v>-0.13950000000000001</c:v>
                </c:pt>
                <c:pt idx="172">
                  <c:v>-0.14030000000000001</c:v>
                </c:pt>
                <c:pt idx="173">
                  <c:v>-0.14360000000000001</c:v>
                </c:pt>
                <c:pt idx="174">
                  <c:v>-0.1472</c:v>
                </c:pt>
                <c:pt idx="175">
                  <c:v>-0.15060000000000001</c:v>
                </c:pt>
                <c:pt idx="176">
                  <c:v>-0.15210000000000001</c:v>
                </c:pt>
                <c:pt idx="177">
                  <c:v>-0.1479</c:v>
                </c:pt>
                <c:pt idx="178">
                  <c:v>-0.1381</c:v>
                </c:pt>
                <c:pt idx="179">
                  <c:v>-0.1258</c:v>
                </c:pt>
                <c:pt idx="180">
                  <c:v>-0.1115</c:v>
                </c:pt>
                <c:pt idx="181">
                  <c:v>-9.7500000000000003E-2</c:v>
                </c:pt>
                <c:pt idx="182">
                  <c:v>-8.5000000000000006E-2</c:v>
                </c:pt>
                <c:pt idx="183">
                  <c:v>-7.3099999999999998E-2</c:v>
                </c:pt>
                <c:pt idx="184">
                  <c:v>-6.2100000000000002E-2</c:v>
                </c:pt>
                <c:pt idx="185">
                  <c:v>-5.0700000000000002E-2</c:v>
                </c:pt>
                <c:pt idx="186">
                  <c:v>-4.0099999999999997E-2</c:v>
                </c:pt>
                <c:pt idx="187">
                  <c:v>-2.93E-2</c:v>
                </c:pt>
                <c:pt idx="188">
                  <c:v>-2.01E-2</c:v>
                </c:pt>
                <c:pt idx="189">
                  <c:v>-1.54E-2</c:v>
                </c:pt>
                <c:pt idx="190">
                  <c:v>-1.2999999999999999E-2</c:v>
                </c:pt>
                <c:pt idx="191">
                  <c:v>-1.12E-2</c:v>
                </c:pt>
                <c:pt idx="192">
                  <c:v>-9.4000000000000004E-3</c:v>
                </c:pt>
                <c:pt idx="193">
                  <c:v>-7.7000000000000002E-3</c:v>
                </c:pt>
                <c:pt idx="194">
                  <c:v>-6.4000000000000003E-3</c:v>
                </c:pt>
                <c:pt idx="195">
                  <c:v>-5.4999999999999997E-3</c:v>
                </c:pt>
                <c:pt idx="196">
                  <c:v>-5.1000000000000004E-3</c:v>
                </c:pt>
                <c:pt idx="197">
                  <c:v>-4.7000000000000002E-3</c:v>
                </c:pt>
                <c:pt idx="198">
                  <c:v>-4.3E-3</c:v>
                </c:pt>
                <c:pt idx="199">
                  <c:v>-4.0000000000000001E-3</c:v>
                </c:pt>
                <c:pt idx="200">
                  <c:v>-4.0000000000000001E-3</c:v>
                </c:pt>
                <c:pt idx="201">
                  <c:v>-4.4999999999999997E-3</c:v>
                </c:pt>
                <c:pt idx="202">
                  <c:v>-5.3E-3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Pyromethylpheophorbide!$N$20:$N$222</c:f>
              <c:numCache>
                <c:formatCode>General</c:formatCode>
                <c:ptCount val="2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-3.5395944979056695E-2</c:v>
                </c:pt>
                <c:pt idx="10">
                  <c:v>-0.12391425833784146</c:v>
                </c:pt>
                <c:pt idx="11">
                  <c:v>-0.17274535900317206</c:v>
                </c:pt>
                <c:pt idx="12">
                  <c:v>-0.2083686663154404</c:v>
                </c:pt>
                <c:pt idx="13">
                  <c:v>-0.26239375494444866</c:v>
                </c:pt>
                <c:pt idx="14">
                  <c:v>-0.30883123268890417</c:v>
                </c:pt>
                <c:pt idx="15">
                  <c:v>-0.33318751809498987</c:v>
                </c:pt>
                <c:pt idx="16">
                  <c:v>-0.34412449790457506</c:v>
                </c:pt>
                <c:pt idx="17">
                  <c:v>-0.34441406463556068</c:v>
                </c:pt>
                <c:pt idx="18">
                  <c:v>-0.32562159301508176</c:v>
                </c:pt>
                <c:pt idx="19">
                  <c:v>-0.27961611667198394</c:v>
                </c:pt>
                <c:pt idx="20">
                  <c:v>-0.20927811564828794</c:v>
                </c:pt>
                <c:pt idx="21">
                  <c:v>-0.11390909089685664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-2.500242152028068E-2</c:v>
                </c:pt>
                <c:pt idx="50">
                  <c:v>-7.130672969229547E-2</c:v>
                </c:pt>
                <c:pt idx="51">
                  <c:v>-0.1088053331715066</c:v>
                </c:pt>
                <c:pt idx="52">
                  <c:v>-0.14085768730371159</c:v>
                </c:pt>
                <c:pt idx="53">
                  <c:v>-0.1764394241532565</c:v>
                </c:pt>
                <c:pt idx="54">
                  <c:v>-0.20696505441097898</c:v>
                </c:pt>
                <c:pt idx="55">
                  <c:v>-0.2303792825268017</c:v>
                </c:pt>
                <c:pt idx="56">
                  <c:v>-0.25113960042932698</c:v>
                </c:pt>
                <c:pt idx="57">
                  <c:v>-0.26849086661423677</c:v>
                </c:pt>
                <c:pt idx="58">
                  <c:v>-0.28195880316799621</c:v>
                </c:pt>
                <c:pt idx="59">
                  <c:v>-0.29103998242105988</c:v>
                </c:pt>
                <c:pt idx="60">
                  <c:v>-0.29525142331969023</c:v>
                </c:pt>
                <c:pt idx="61">
                  <c:v>-0.29332281321441928</c:v>
                </c:pt>
                <c:pt idx="62">
                  <c:v>-0.2854468747877178</c:v>
                </c:pt>
                <c:pt idx="63">
                  <c:v>-0.27385117965632649</c:v>
                </c:pt>
                <c:pt idx="64">
                  <c:v>-0.2550314891089549</c:v>
                </c:pt>
                <c:pt idx="65">
                  <c:v>-0.22628194786536671</c:v>
                </c:pt>
                <c:pt idx="66">
                  <c:v>-0.19568157722977683</c:v>
                </c:pt>
                <c:pt idx="67">
                  <c:v>-0.16765098164913325</c:v>
                </c:pt>
                <c:pt idx="68">
                  <c:v>-0.14065708280387162</c:v>
                </c:pt>
                <c:pt idx="69">
                  <c:v>-0.11793665634494409</c:v>
                </c:pt>
                <c:pt idx="70">
                  <c:v>-0.10076001492181857</c:v>
                </c:pt>
                <c:pt idx="71">
                  <c:v>-8.6904284307996432E-2</c:v>
                </c:pt>
                <c:pt idx="72">
                  <c:v>-7.3967268124952759E-2</c:v>
                </c:pt>
                <c:pt idx="73">
                  <c:v>-6.2180233591652603E-2</c:v>
                </c:pt>
                <c:pt idx="74">
                  <c:v>-5.1738252085687816E-2</c:v>
                </c:pt>
                <c:pt idx="75">
                  <c:v>-4.3380715885810689E-2</c:v>
                </c:pt>
                <c:pt idx="76">
                  <c:v>-3.7318445595178711E-2</c:v>
                </c:pt>
                <c:pt idx="77">
                  <c:v>-3.253988848445942E-2</c:v>
                </c:pt>
                <c:pt idx="78">
                  <c:v>-2.8305652274900533E-2</c:v>
                </c:pt>
                <c:pt idx="79">
                  <c:v>-2.4538647893513715E-2</c:v>
                </c:pt>
                <c:pt idx="80">
                  <c:v>-2.1179884187997201E-2</c:v>
                </c:pt>
                <c:pt idx="81">
                  <c:v>-1.7723584793684764E-2</c:v>
                </c:pt>
                <c:pt idx="82">
                  <c:v>-1.4539445849952535E-2</c:v>
                </c:pt>
                <c:pt idx="83">
                  <c:v>-1.1588922820306337E-2</c:v>
                </c:pt>
                <c:pt idx="84">
                  <c:v>-9.0466404665304478E-3</c:v>
                </c:pt>
                <c:pt idx="85">
                  <c:v>-7.1847592392050817E-3</c:v>
                </c:pt>
                <c:pt idx="86">
                  <c:v>-5.3409759325663241E-3</c:v>
                </c:pt>
                <c:pt idx="87">
                  <c:v>-3.3202191690223327E-3</c:v>
                </c:pt>
                <c:pt idx="88">
                  <c:v>-8.503284979928951E-4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-3.8970039358729872E-3</c:v>
                </c:pt>
                <c:pt idx="107">
                  <c:v>-9.3157605817086875E-3</c:v>
                </c:pt>
                <c:pt idx="108">
                  <c:v>-1.5476258201417606E-2</c:v>
                </c:pt>
                <c:pt idx="109">
                  <c:v>-2.3392398219453169E-2</c:v>
                </c:pt>
                <c:pt idx="110">
                  <c:v>-3.3046082715128766E-2</c:v>
                </c:pt>
                <c:pt idx="111">
                  <c:v>-4.4029071012574077E-2</c:v>
                </c:pt>
                <c:pt idx="112">
                  <c:v>-5.7901934132523918E-2</c:v>
                </c:pt>
                <c:pt idx="113">
                  <c:v>-8.0339839945828523E-2</c:v>
                </c:pt>
                <c:pt idx="114">
                  <c:v>-0.1117510291283582</c:v>
                </c:pt>
                <c:pt idx="115">
                  <c:v>-0.15012579675189269</c:v>
                </c:pt>
                <c:pt idx="116">
                  <c:v>-0.20274077493963227</c:v>
                </c:pt>
                <c:pt idx="117">
                  <c:v>-0.27345884670691961</c:v>
                </c:pt>
                <c:pt idx="118">
                  <c:v>-0.36889199227607011</c:v>
                </c:pt>
                <c:pt idx="119">
                  <c:v>-0.50417634133113876</c:v>
                </c:pt>
                <c:pt idx="120">
                  <c:v>-0.541159820089955</c:v>
                </c:pt>
                <c:pt idx="121">
                  <c:v>-0.61294632683658179</c:v>
                </c:pt>
                <c:pt idx="122">
                  <c:v>-0.71786506746626688</c:v>
                </c:pt>
                <c:pt idx="123">
                  <c:v>-0.8117397301349325</c:v>
                </c:pt>
                <c:pt idx="124">
                  <c:v>-0.90009235382308839</c:v>
                </c:pt>
                <c:pt idx="125">
                  <c:v>-0.97187886056971529</c:v>
                </c:pt>
                <c:pt idx="126">
                  <c:v>-1.0602314842578711</c:v>
                </c:pt>
                <c:pt idx="127">
                  <c:v>-1.2148485757121439</c:v>
                </c:pt>
                <c:pt idx="128">
                  <c:v>-1.5019946026986506</c:v>
                </c:pt>
                <c:pt idx="129">
                  <c:v>-1.9161475262368817</c:v>
                </c:pt>
                <c:pt idx="130">
                  <c:v>-2.4076089955022488</c:v>
                </c:pt>
                <c:pt idx="131">
                  <c:v>-3.0150332833583211</c:v>
                </c:pt>
                <c:pt idx="132">
                  <c:v>-3.6831999999999998</c:v>
                </c:pt>
                <c:pt idx="133">
                  <c:v>-3.8393328078659064</c:v>
                </c:pt>
                <c:pt idx="134">
                  <c:v>-3.9359467418956502</c:v>
                </c:pt>
                <c:pt idx="135">
                  <c:v>-3.9608970886664396</c:v>
                </c:pt>
                <c:pt idx="136">
                  <c:v>-3.9219639079710187</c:v>
                </c:pt>
                <c:pt idx="137">
                  <c:v>-3.8144292909058111</c:v>
                </c:pt>
                <c:pt idx="138">
                  <c:v>-3.6257181797015039</c:v>
                </c:pt>
                <c:pt idx="139">
                  <c:v>-3.3863977894877166</c:v>
                </c:pt>
                <c:pt idx="140">
                  <c:v>-3.1334475468485503</c:v>
                </c:pt>
                <c:pt idx="141">
                  <c:v>-2.8437672427649345</c:v>
                </c:pt>
                <c:pt idx="142">
                  <c:v>-2.5323569266956354</c:v>
                </c:pt>
                <c:pt idx="143">
                  <c:v>-2.2551635394730187</c:v>
                </c:pt>
                <c:pt idx="144">
                  <c:v>-1.9643741469712754</c:v>
                </c:pt>
                <c:pt idx="145">
                  <c:v>-1.6478557792432145</c:v>
                </c:pt>
                <c:pt idx="146">
                  <c:v>-1.3881983693880571</c:v>
                </c:pt>
                <c:pt idx="147">
                  <c:v>-1.200032270725192</c:v>
                </c:pt>
                <c:pt idx="148">
                  <c:v>-1.0441481363586567</c:v>
                </c:pt>
                <c:pt idx="149">
                  <c:v>-0.90298954230518491</c:v>
                </c:pt>
                <c:pt idx="150">
                  <c:v>-0.79343016272647227</c:v>
                </c:pt>
                <c:pt idx="151">
                  <c:v>-0.71157091876580181</c:v>
                </c:pt>
                <c:pt idx="152">
                  <c:v>-0.64024552919509137</c:v>
                </c:pt>
                <c:pt idx="153">
                  <c:v>-0.57477228095213639</c:v>
                </c:pt>
                <c:pt idx="154">
                  <c:v>-0.51604709315678687</c:v>
                </c:pt>
                <c:pt idx="155">
                  <c:v>-0.46578471497575441</c:v>
                </c:pt>
                <c:pt idx="156">
                  <c:v>-0.42729666243785824</c:v>
                </c:pt>
                <c:pt idx="157">
                  <c:v>-0.3994714984298493</c:v>
                </c:pt>
                <c:pt idx="158">
                  <c:v>-0.37694710876307252</c:v>
                </c:pt>
                <c:pt idx="159">
                  <c:v>-0.35882757431767803</c:v>
                </c:pt>
                <c:pt idx="160">
                  <c:v>-0.34351143084131586</c:v>
                </c:pt>
                <c:pt idx="161">
                  <c:v>-0.3267047593318444</c:v>
                </c:pt>
                <c:pt idx="162">
                  <c:v>-0.31313251477820414</c:v>
                </c:pt>
                <c:pt idx="163">
                  <c:v>-0.30451649243246937</c:v>
                </c:pt>
                <c:pt idx="164">
                  <c:v>-0.29648803291463122</c:v>
                </c:pt>
                <c:pt idx="165">
                  <c:v>-0.28949627013217483</c:v>
                </c:pt>
                <c:pt idx="166">
                  <c:v>-0.28437813205264878</c:v>
                </c:pt>
                <c:pt idx="167">
                  <c:v>-0.28078202045736322</c:v>
                </c:pt>
                <c:pt idx="168">
                  <c:v>-0.28007343498946125</c:v>
                </c:pt>
                <c:pt idx="169">
                  <c:v>-0.27975734097186394</c:v>
                </c:pt>
                <c:pt idx="170">
                  <c:v>-0.27876319452293707</c:v>
                </c:pt>
                <c:pt idx="171">
                  <c:v>-0.27949084332608459</c:v>
                </c:pt>
                <c:pt idx="172">
                  <c:v>-0.28312881356754416</c:v>
                </c:pt>
                <c:pt idx="173">
                  <c:v>-0.28906909580361173</c:v>
                </c:pt>
                <c:pt idx="174">
                  <c:v>-0.29502982465548688</c:v>
                </c:pt>
                <c:pt idx="175">
                  <c:v>-0.30038724145389989</c:v>
                </c:pt>
                <c:pt idx="176">
                  <c:v>-0.30280283836286948</c:v>
                </c:pt>
                <c:pt idx="177">
                  <c:v>-0.29857025920815056</c:v>
                </c:pt>
                <c:pt idx="178">
                  <c:v>-0.28751487922795876</c:v>
                </c:pt>
                <c:pt idx="179">
                  <c:v>-0.27157166297264701</c:v>
                </c:pt>
                <c:pt idx="180">
                  <c:v>-0.25013964708387409</c:v>
                </c:pt>
                <c:pt idx="181">
                  <c:v>-0.22709511510742741</c:v>
                </c:pt>
                <c:pt idx="182">
                  <c:v>-0.20551361846291968</c:v>
                </c:pt>
                <c:pt idx="183">
                  <c:v>-0.18574205797879839</c:v>
                </c:pt>
                <c:pt idx="184">
                  <c:v>-0.16820912094674145</c:v>
                </c:pt>
                <c:pt idx="185">
                  <c:v>-0.15096644228595138</c:v>
                </c:pt>
                <c:pt idx="186">
                  <c:v>-0.13464012936081876</c:v>
                </c:pt>
                <c:pt idx="187">
                  <c:v>-0.11798266483280423</c:v>
                </c:pt>
                <c:pt idx="188">
                  <c:v>-0.10179712952320365</c:v>
                </c:pt>
                <c:pt idx="189">
                  <c:v>-8.9592459533549357E-2</c:v>
                </c:pt>
                <c:pt idx="190">
                  <c:v>-7.9903270836781559E-2</c:v>
                </c:pt>
                <c:pt idx="191">
                  <c:v>-7.06632160474992E-2</c:v>
                </c:pt>
                <c:pt idx="192">
                  <c:v>-6.155924148350693E-2</c:v>
                </c:pt>
                <c:pt idx="193">
                  <c:v>-5.3097123509471024E-2</c:v>
                </c:pt>
                <c:pt idx="194">
                  <c:v>-4.5977709867649527E-2</c:v>
                </c:pt>
                <c:pt idx="195">
                  <c:v>-4.033708078333257E-2</c:v>
                </c:pt>
                <c:pt idx="196">
                  <c:v>-3.5320210368285337E-2</c:v>
                </c:pt>
                <c:pt idx="197">
                  <c:v>-3.0303339953238105E-2</c:v>
                </c:pt>
                <c:pt idx="198">
                  <c:v>-2.5558629988771078E-2</c:v>
                </c:pt>
                <c:pt idx="199">
                  <c:v>-2.1319696388970293E-2</c:v>
                </c:pt>
                <c:pt idx="200">
                  <c:v>-1.846201165787811E-2</c:v>
                </c:pt>
                <c:pt idx="201">
                  <c:v>-1.7180647173086386E-2</c:v>
                </c:pt>
                <c:pt idx="202">
                  <c:v>-1.6327969979972531E-2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Pyromethylpheophorbide!$O$20:$O$222</c:f>
              <c:numCache>
                <c:formatCode>General</c:formatCode>
                <c:ptCount val="203"/>
                <c:pt idx="0">
                  <c:v>6.5852681341409369E-2</c:v>
                </c:pt>
                <c:pt idx="1">
                  <c:v>9.6546727729354409E-2</c:v>
                </c:pt>
                <c:pt idx="2">
                  <c:v>0.14105309499187471</c:v>
                </c:pt>
                <c:pt idx="3">
                  <c:v>0.18988453242724185</c:v>
                </c:pt>
                <c:pt idx="4">
                  <c:v>0.24178537450140347</c:v>
                </c:pt>
                <c:pt idx="5">
                  <c:v>0.30694046387945045</c:v>
                </c:pt>
                <c:pt idx="6">
                  <c:v>0.39134909144629937</c:v>
                </c:pt>
                <c:pt idx="7">
                  <c:v>0.49905729058945197</c:v>
                </c:pt>
                <c:pt idx="8">
                  <c:v>0.63564579701580737</c:v>
                </c:pt>
                <c:pt idx="9">
                  <c:v>0.7898959449790568</c:v>
                </c:pt>
                <c:pt idx="10">
                  <c:v>0.93401425833784157</c:v>
                </c:pt>
                <c:pt idx="11">
                  <c:v>1.0530453590031721</c:v>
                </c:pt>
                <c:pt idx="12">
                  <c:v>1.1496686663154405</c:v>
                </c:pt>
                <c:pt idx="13">
                  <c:v>1.2322937549444486</c:v>
                </c:pt>
                <c:pt idx="14">
                  <c:v>1.2975312326889041</c:v>
                </c:pt>
                <c:pt idx="15">
                  <c:v>1.3398875180949896</c:v>
                </c:pt>
                <c:pt idx="16">
                  <c:v>1.3647244979045752</c:v>
                </c:pt>
                <c:pt idx="17">
                  <c:v>1.3714140646355608</c:v>
                </c:pt>
                <c:pt idx="18">
                  <c:v>1.3508215930150815</c:v>
                </c:pt>
                <c:pt idx="19">
                  <c:v>1.2963161166719839</c:v>
                </c:pt>
                <c:pt idx="20">
                  <c:v>1.2097781156482879</c:v>
                </c:pt>
                <c:pt idx="21">
                  <c:v>1.0901090908968567</c:v>
                </c:pt>
                <c:pt idx="22">
                  <c:v>0.94439999999999991</c:v>
                </c:pt>
                <c:pt idx="23">
                  <c:v>0.79399917269906939</c:v>
                </c:pt>
                <c:pt idx="24">
                  <c:v>0.65657355591667899</c:v>
                </c:pt>
                <c:pt idx="25">
                  <c:v>0.53533207268429606</c:v>
                </c:pt>
                <c:pt idx="26">
                  <c:v>0.43766919781356184</c:v>
                </c:pt>
                <c:pt idx="27">
                  <c:v>0.36260830255576898</c:v>
                </c:pt>
                <c:pt idx="28">
                  <c:v>0.30387105924065594</c:v>
                </c:pt>
                <c:pt idx="29">
                  <c:v>0.25810902644408334</c:v>
                </c:pt>
                <c:pt idx="30">
                  <c:v>0.21709061899837492</c:v>
                </c:pt>
                <c:pt idx="31">
                  <c:v>0.17788595065740878</c:v>
                </c:pt>
                <c:pt idx="32">
                  <c:v>0.15123793765696558</c:v>
                </c:pt>
                <c:pt idx="33">
                  <c:v>0.1356118776776481</c:v>
                </c:pt>
                <c:pt idx="34">
                  <c:v>0.12249714876643523</c:v>
                </c:pt>
                <c:pt idx="35">
                  <c:v>0.10952193824789482</c:v>
                </c:pt>
                <c:pt idx="36">
                  <c:v>9.7662874870734245E-2</c:v>
                </c:pt>
                <c:pt idx="37">
                  <c:v>8.789658738366081E-2</c:v>
                </c:pt>
                <c:pt idx="38">
                  <c:v>8.0920667750036937E-2</c:v>
                </c:pt>
                <c:pt idx="39">
                  <c:v>7.6735115969862613E-2</c:v>
                </c:pt>
                <c:pt idx="40">
                  <c:v>7.4084266509085547E-2</c:v>
                </c:pt>
                <c:pt idx="41">
                  <c:v>7.171245383365342E-2</c:v>
                </c:pt>
                <c:pt idx="42">
                  <c:v>6.9480159550893775E-2</c:v>
                </c:pt>
                <c:pt idx="43">
                  <c:v>6.7666420446151579E-2</c:v>
                </c:pt>
                <c:pt idx="44">
                  <c:v>6.6550273304771757E-2</c:v>
                </c:pt>
                <c:pt idx="45">
                  <c:v>6.5992199734081852E-2</c:v>
                </c:pt>
                <c:pt idx="46">
                  <c:v>6.5573644556064417E-2</c:v>
                </c:pt>
                <c:pt idx="47">
                  <c:v>6.5294607770719465E-2</c:v>
                </c:pt>
                <c:pt idx="48">
                  <c:v>6.5015570985374513E-2</c:v>
                </c:pt>
                <c:pt idx="49">
                  <c:v>6.4802421520280679E-2</c:v>
                </c:pt>
                <c:pt idx="50">
                  <c:v>6.5306729692295465E-2</c:v>
                </c:pt>
                <c:pt idx="51">
                  <c:v>6.8405333171506599E-2</c:v>
                </c:pt>
                <c:pt idx="52">
                  <c:v>7.2757687303711599E-2</c:v>
                </c:pt>
                <c:pt idx="53">
                  <c:v>7.7439424153256511E-2</c:v>
                </c:pt>
                <c:pt idx="54">
                  <c:v>8.3365054410978995E-2</c:v>
                </c:pt>
                <c:pt idx="55">
                  <c:v>9.2679282526801743E-2</c:v>
                </c:pt>
                <c:pt idx="56">
                  <c:v>0.10233960042932699</c:v>
                </c:pt>
                <c:pt idx="57">
                  <c:v>0.11069086661423677</c:v>
                </c:pt>
                <c:pt idx="58">
                  <c:v>0.11955880316799618</c:v>
                </c:pt>
                <c:pt idx="59">
                  <c:v>0.1278399824210599</c:v>
                </c:pt>
                <c:pt idx="60">
                  <c:v>0.13415142331969027</c:v>
                </c:pt>
                <c:pt idx="61">
                  <c:v>0.13922281321441926</c:v>
                </c:pt>
                <c:pt idx="62">
                  <c:v>0.14374687478771783</c:v>
                </c:pt>
                <c:pt idx="63">
                  <c:v>0.14655117965632652</c:v>
                </c:pt>
                <c:pt idx="64">
                  <c:v>0.14563148910895496</c:v>
                </c:pt>
                <c:pt idx="65">
                  <c:v>0.1393819478653667</c:v>
                </c:pt>
                <c:pt idx="66">
                  <c:v>0.13248157722977683</c:v>
                </c:pt>
                <c:pt idx="67">
                  <c:v>0.12705098164913323</c:v>
                </c:pt>
                <c:pt idx="68">
                  <c:v>0.12075708280387161</c:v>
                </c:pt>
                <c:pt idx="69">
                  <c:v>0.11393665634494408</c:v>
                </c:pt>
                <c:pt idx="70">
                  <c:v>0.1058600149218186</c:v>
                </c:pt>
                <c:pt idx="71">
                  <c:v>9.6304284307996452E-2</c:v>
                </c:pt>
                <c:pt idx="72">
                  <c:v>8.6167268124952762E-2</c:v>
                </c:pt>
                <c:pt idx="73">
                  <c:v>7.6280233591652605E-2</c:v>
                </c:pt>
                <c:pt idx="74">
                  <c:v>6.6638252085687827E-2</c:v>
                </c:pt>
                <c:pt idx="75">
                  <c:v>5.7780715885810692E-2</c:v>
                </c:pt>
                <c:pt idx="76">
                  <c:v>5.0818445595178716E-2</c:v>
                </c:pt>
                <c:pt idx="77">
                  <c:v>4.4939888484459414E-2</c:v>
                </c:pt>
                <c:pt idx="78">
                  <c:v>3.9605652274900531E-2</c:v>
                </c:pt>
                <c:pt idx="79">
                  <c:v>3.4538647893513713E-2</c:v>
                </c:pt>
                <c:pt idx="80">
                  <c:v>2.98798841879972E-2</c:v>
                </c:pt>
                <c:pt idx="81">
                  <c:v>2.5223584793684764E-2</c:v>
                </c:pt>
                <c:pt idx="82">
                  <c:v>2.0839445849952534E-2</c:v>
                </c:pt>
                <c:pt idx="83">
                  <c:v>1.6588922820306336E-2</c:v>
                </c:pt>
                <c:pt idx="84">
                  <c:v>1.2746640466530448E-2</c:v>
                </c:pt>
                <c:pt idx="85">
                  <c:v>9.5847592392050811E-3</c:v>
                </c:pt>
                <c:pt idx="86">
                  <c:v>6.8409759325663254E-3</c:v>
                </c:pt>
                <c:pt idx="87">
                  <c:v>4.5202191690223315E-3</c:v>
                </c:pt>
                <c:pt idx="88">
                  <c:v>2.3503284979928952E-3</c:v>
                </c:pt>
                <c:pt idx="89">
                  <c:v>8.3711035603486474E-4</c:v>
                </c:pt>
                <c:pt idx="90">
                  <c:v>4.1855517801743237E-4</c:v>
                </c:pt>
                <c:pt idx="91">
                  <c:v>1.1161471413798198E-3</c:v>
                </c:pt>
                <c:pt idx="92">
                  <c:v>2.371812675432117E-3</c:v>
                </c:pt>
                <c:pt idx="93">
                  <c:v>3.9065149948293689E-3</c:v>
                </c:pt>
                <c:pt idx="94">
                  <c:v>5.3016989215541443E-3</c:v>
                </c:pt>
                <c:pt idx="95">
                  <c:v>6.696882848278918E-3</c:v>
                </c:pt>
                <c:pt idx="96">
                  <c:v>7.9525483823312156E-3</c:v>
                </c:pt>
                <c:pt idx="97">
                  <c:v>8.9291771310385584E-3</c:v>
                </c:pt>
                <c:pt idx="98">
                  <c:v>1.0045324272418377E-2</c:v>
                </c:pt>
                <c:pt idx="99">
                  <c:v>1.1021953021125722E-2</c:v>
                </c:pt>
                <c:pt idx="100">
                  <c:v>1.1998581769833063E-2</c:v>
                </c:pt>
                <c:pt idx="101">
                  <c:v>1.2975210518540404E-2</c:v>
                </c:pt>
                <c:pt idx="102">
                  <c:v>1.4091357659920225E-2</c:v>
                </c:pt>
                <c:pt idx="103">
                  <c:v>1.5067986408627568E-2</c:v>
                </c:pt>
                <c:pt idx="104">
                  <c:v>1.6184133550007387E-2</c:v>
                </c:pt>
                <c:pt idx="105">
                  <c:v>1.7300280691387206E-2</c:v>
                </c:pt>
                <c:pt idx="106">
                  <c:v>1.8597003935872988E-2</c:v>
                </c:pt>
                <c:pt idx="107">
                  <c:v>1.9715760581708687E-2</c:v>
                </c:pt>
                <c:pt idx="108">
                  <c:v>2.0676258201417604E-2</c:v>
                </c:pt>
                <c:pt idx="109">
                  <c:v>2.159239821945317E-2</c:v>
                </c:pt>
                <c:pt idx="110">
                  <c:v>2.204608271512877E-2</c:v>
                </c:pt>
                <c:pt idx="111">
                  <c:v>2.1629071012574084E-2</c:v>
                </c:pt>
                <c:pt idx="112">
                  <c:v>2.030193413252392E-2</c:v>
                </c:pt>
                <c:pt idx="113">
                  <c:v>1.8339839945828523E-2</c:v>
                </c:pt>
                <c:pt idx="114">
                  <c:v>1.61510291283582E-2</c:v>
                </c:pt>
                <c:pt idx="115">
                  <c:v>1.3925796751892719E-2</c:v>
                </c:pt>
                <c:pt idx="116">
                  <c:v>1.134077493963225E-2</c:v>
                </c:pt>
                <c:pt idx="117">
                  <c:v>8.158846706919607E-3</c:v>
                </c:pt>
                <c:pt idx="118">
                  <c:v>4.491992276070108E-3</c:v>
                </c:pt>
                <c:pt idx="119">
                  <c:v>3.7634133113869967E-4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8.3328078659059383E-3</c:v>
                </c:pt>
                <c:pt idx="134">
                  <c:v>1.3146741895650261E-2</c:v>
                </c:pt>
                <c:pt idx="135">
                  <c:v>1.809708866643937E-2</c:v>
                </c:pt>
                <c:pt idx="136">
                  <c:v>2.3963907971018727E-2</c:v>
                </c:pt>
                <c:pt idx="137">
                  <c:v>3.002929090581068E-2</c:v>
                </c:pt>
                <c:pt idx="138">
                  <c:v>3.4518179701503844E-2</c:v>
                </c:pt>
                <c:pt idx="139">
                  <c:v>3.6797789487716837E-2</c:v>
                </c:pt>
                <c:pt idx="140">
                  <c:v>3.7747546848549821E-2</c:v>
                </c:pt>
                <c:pt idx="141">
                  <c:v>3.9067242764934305E-2</c:v>
                </c:pt>
                <c:pt idx="142">
                  <c:v>4.0656926695635129E-2</c:v>
                </c:pt>
                <c:pt idx="143">
                  <c:v>4.0963539473018958E-2</c:v>
                </c:pt>
                <c:pt idx="144">
                  <c:v>4.1474146971275022E-2</c:v>
                </c:pt>
                <c:pt idx="145">
                  <c:v>4.2355779243214549E-2</c:v>
                </c:pt>
                <c:pt idx="146">
                  <c:v>4.2498369388057247E-2</c:v>
                </c:pt>
                <c:pt idx="147">
                  <c:v>4.153227072519184E-2</c:v>
                </c:pt>
                <c:pt idx="148">
                  <c:v>4.0448136358656572E-2</c:v>
                </c:pt>
                <c:pt idx="149">
                  <c:v>3.968954230518499E-2</c:v>
                </c:pt>
                <c:pt idx="150">
                  <c:v>3.8830162726472078E-2</c:v>
                </c:pt>
                <c:pt idx="151">
                  <c:v>3.7270918765801804E-2</c:v>
                </c:pt>
                <c:pt idx="152">
                  <c:v>3.5445529195091384E-2</c:v>
                </c:pt>
                <c:pt idx="153">
                  <c:v>3.347228095213646E-2</c:v>
                </c:pt>
                <c:pt idx="154">
                  <c:v>3.1747093156786962E-2</c:v>
                </c:pt>
                <c:pt idx="155">
                  <c:v>3.0784714975754392E-2</c:v>
                </c:pt>
                <c:pt idx="156">
                  <c:v>3.1896662437858291E-2</c:v>
                </c:pt>
                <c:pt idx="157">
                  <c:v>3.4971498429849313E-2</c:v>
                </c:pt>
                <c:pt idx="158">
                  <c:v>3.944710876307253E-2</c:v>
                </c:pt>
                <c:pt idx="159">
                  <c:v>4.4927574317678035E-2</c:v>
                </c:pt>
                <c:pt idx="160">
                  <c:v>5.2011430841315869E-2</c:v>
                </c:pt>
                <c:pt idx="161">
                  <c:v>6.1504759331844419E-2</c:v>
                </c:pt>
                <c:pt idx="162">
                  <c:v>7.2032514778204132E-2</c:v>
                </c:pt>
                <c:pt idx="163">
                  <c:v>8.2016492432469404E-2</c:v>
                </c:pt>
                <c:pt idx="164">
                  <c:v>9.1288032914631195E-2</c:v>
                </c:pt>
                <c:pt idx="165">
                  <c:v>9.96962701321749E-2</c:v>
                </c:pt>
                <c:pt idx="166">
                  <c:v>0.10777813205264877</c:v>
                </c:pt>
                <c:pt idx="167">
                  <c:v>0.11568202045736321</c:v>
                </c:pt>
                <c:pt idx="168">
                  <c:v>0.12337343498946125</c:v>
                </c:pt>
                <c:pt idx="169">
                  <c:v>0.13035734097186397</c:v>
                </c:pt>
                <c:pt idx="170">
                  <c:v>0.13596319452293706</c:v>
                </c:pt>
                <c:pt idx="171">
                  <c:v>0.13999084332608458</c:v>
                </c:pt>
                <c:pt idx="172">
                  <c:v>0.14282881356754415</c:v>
                </c:pt>
                <c:pt idx="173">
                  <c:v>0.14546909580361175</c:v>
                </c:pt>
                <c:pt idx="174">
                  <c:v>0.14782982465548689</c:v>
                </c:pt>
                <c:pt idx="175">
                  <c:v>0.14978724145389991</c:v>
                </c:pt>
                <c:pt idx="176">
                  <c:v>0.15070283836286952</c:v>
                </c:pt>
                <c:pt idx="177">
                  <c:v>0.15067025920815058</c:v>
                </c:pt>
                <c:pt idx="178">
                  <c:v>0.14941487922795879</c:v>
                </c:pt>
                <c:pt idx="179">
                  <c:v>0.14577166297264701</c:v>
                </c:pt>
                <c:pt idx="180">
                  <c:v>0.13863964708387408</c:v>
                </c:pt>
                <c:pt idx="181">
                  <c:v>0.12959511510742747</c:v>
                </c:pt>
                <c:pt idx="182">
                  <c:v>0.12051361846291968</c:v>
                </c:pt>
                <c:pt idx="183">
                  <c:v>0.11264205797879841</c:v>
                </c:pt>
                <c:pt idx="184">
                  <c:v>0.10610912094674149</c:v>
                </c:pt>
                <c:pt idx="185">
                  <c:v>0.10026644228595138</c:v>
                </c:pt>
                <c:pt idx="186">
                  <c:v>9.4540129360818778E-2</c:v>
                </c:pt>
                <c:pt idx="187">
                  <c:v>8.8682664832804209E-2</c:v>
                </c:pt>
                <c:pt idx="188">
                  <c:v>8.169712952320364E-2</c:v>
                </c:pt>
                <c:pt idx="189">
                  <c:v>7.4192459533549374E-2</c:v>
                </c:pt>
                <c:pt idx="190">
                  <c:v>6.6903270836781548E-2</c:v>
                </c:pt>
                <c:pt idx="191">
                  <c:v>5.9463216047499198E-2</c:v>
                </c:pt>
                <c:pt idx="192">
                  <c:v>5.2159241483506938E-2</c:v>
                </c:pt>
                <c:pt idx="193">
                  <c:v>4.5397123509471025E-2</c:v>
                </c:pt>
                <c:pt idx="194">
                  <c:v>3.9577709867649531E-2</c:v>
                </c:pt>
                <c:pt idx="195">
                  <c:v>3.4837080783332572E-2</c:v>
                </c:pt>
                <c:pt idx="196">
                  <c:v>3.0220210368285337E-2</c:v>
                </c:pt>
                <c:pt idx="197">
                  <c:v>2.5603339953238106E-2</c:v>
                </c:pt>
                <c:pt idx="198">
                  <c:v>2.125862998877108E-2</c:v>
                </c:pt>
                <c:pt idx="199">
                  <c:v>1.7319696388970292E-2</c:v>
                </c:pt>
                <c:pt idx="200">
                  <c:v>1.446201165787811E-2</c:v>
                </c:pt>
                <c:pt idx="201">
                  <c:v>1.2680647173086384E-2</c:v>
                </c:pt>
                <c:pt idx="202">
                  <c:v>1.1027969979972536E-2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66752"/>
        <c:axId val="173468672"/>
      </c:scatterChart>
      <c:valAx>
        <c:axId val="17346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468672"/>
        <c:crosses val="autoZero"/>
        <c:crossBetween val="midCat"/>
      </c:valAx>
      <c:valAx>
        <c:axId val="17346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46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739927734499"/>
          <c:y val="0.60397332300675544"/>
          <c:w val="0.30855893676420454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Pyromethylpheophorbide!$A$16:$D$16</c:f>
          <c:strCache>
            <c:ptCount val="1"/>
            <c:pt idx="0">
              <c:v>Pyromethylpheophorbide dioxane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Pyromethylpheophorbide!$A$20:$A$222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Pyromethylpheophorbide!$J$20:$J$222</c:f>
              <c:numCache>
                <c:formatCode>0.000</c:formatCode>
                <c:ptCount val="20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0.99773820001214863</c:v>
                </c:pt>
                <c:pt idx="10">
                  <c:v>0.99331846171596616</c:v>
                </c:pt>
                <c:pt idx="11">
                  <c:v>0.99174484924053974</c:v>
                </c:pt>
                <c:pt idx="12">
                  <c:v>0.99088330307120265</c:v>
                </c:pt>
                <c:pt idx="13">
                  <c:v>0.98929784944227239</c:v>
                </c:pt>
                <c:pt idx="14">
                  <c:v>0.98804467107183158</c:v>
                </c:pt>
                <c:pt idx="15">
                  <c:v>0.98751287871924565</c:v>
                </c:pt>
                <c:pt idx="16">
                  <c:v>0.98733881037107019</c:v>
                </c:pt>
                <c:pt idx="17">
                  <c:v>0.98738964542559648</c:v>
                </c:pt>
                <c:pt idx="18">
                  <c:v>0.98789289856740825</c:v>
                </c:pt>
                <c:pt idx="19">
                  <c:v>0.98915941136721253</c:v>
                </c:pt>
                <c:pt idx="20">
                  <c:v>0.99129665792461119</c:v>
                </c:pt>
                <c:pt idx="21">
                  <c:v>0.99473370302282049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0.98069189029792025</c:v>
                </c:pt>
                <c:pt idx="50">
                  <c:v>0.94630721014452646</c:v>
                </c:pt>
                <c:pt idx="51">
                  <c:v>0.92273006717794959</c:v>
                </c:pt>
                <c:pt idx="52">
                  <c:v>0.90673391328939823</c:v>
                </c:pt>
                <c:pt idx="53">
                  <c:v>0.89113505485358435</c:v>
                </c:pt>
                <c:pt idx="54">
                  <c:v>0.88195330721306786</c:v>
                </c:pt>
                <c:pt idx="55">
                  <c:v>0.88181312542196288</c:v>
                </c:pt>
                <c:pt idx="56">
                  <c:v>0.88323618695249018</c:v>
                </c:pt>
                <c:pt idx="57">
                  <c:v>0.88450905025289384</c:v>
                </c:pt>
                <c:pt idx="58">
                  <c:v>0.88753164642251481</c:v>
                </c:pt>
                <c:pt idx="59">
                  <c:v>0.89121740715277031</c:v>
                </c:pt>
                <c:pt idx="60">
                  <c:v>0.89464467642495848</c:v>
                </c:pt>
                <c:pt idx="61">
                  <c:v>0.89891804027709243</c:v>
                </c:pt>
                <c:pt idx="62">
                  <c:v>0.90445046907123294</c:v>
                </c:pt>
                <c:pt idx="63">
                  <c:v>0.9098319954827967</c:v>
                </c:pt>
                <c:pt idx="64">
                  <c:v>0.91525817038052626</c:v>
                </c:pt>
                <c:pt idx="65">
                  <c:v>0.92119621147465858</c:v>
                </c:pt>
                <c:pt idx="66">
                  <c:v>0.92804777350292333</c:v>
                </c:pt>
                <c:pt idx="67">
                  <c:v>0.93547217826112261</c:v>
                </c:pt>
                <c:pt idx="68">
                  <c:v>0.9428239130431022</c:v>
                </c:pt>
                <c:pt idx="69">
                  <c:v>0.94902757214977684</c:v>
                </c:pt>
                <c:pt idx="70">
                  <c:v>0.95303246886146442</c:v>
                </c:pt>
                <c:pt idx="71">
                  <c:v>0.95541723354135211</c:v>
                </c:pt>
                <c:pt idx="72">
                  <c:v>0.9575438364770803</c:v>
                </c:pt>
                <c:pt idx="73">
                  <c:v>0.95964023043929358</c:v>
                </c:pt>
                <c:pt idx="74">
                  <c:v>0.96152192658429125</c:v>
                </c:pt>
                <c:pt idx="75">
                  <c:v>0.96276813499306735</c:v>
                </c:pt>
                <c:pt idx="76">
                  <c:v>0.96356823901520039</c:v>
                </c:pt>
                <c:pt idx="77">
                  <c:v>0.96406871540135031</c:v>
                </c:pt>
                <c:pt idx="78">
                  <c:v>0.96452635201494963</c:v>
                </c:pt>
                <c:pt idx="79">
                  <c:v>0.96473201756716542</c:v>
                </c:pt>
                <c:pt idx="80">
                  <c:v>0.96481175435452482</c:v>
                </c:pt>
                <c:pt idx="81">
                  <c:v>0.96511294804674885</c:v>
                </c:pt>
                <c:pt idx="82">
                  <c:v>0.96535546041943521</c:v>
                </c:pt>
                <c:pt idx="83">
                  <c:v>0.96531128375099484</c:v>
                </c:pt>
                <c:pt idx="84">
                  <c:v>0.96476819367464595</c:v>
                </c:pt>
                <c:pt idx="85">
                  <c:v>0.96282553670294624</c:v>
                </c:pt>
                <c:pt idx="86">
                  <c:v>0.96131156660488992</c:v>
                </c:pt>
                <c:pt idx="87">
                  <c:v>0.96355958281109488</c:v>
                </c:pt>
                <c:pt idx="88">
                  <c:v>0.9818837485255385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0.98946689111501318</c:v>
                </c:pt>
                <c:pt idx="107">
                  <c:v>0.9764053897036945</c:v>
                </c:pt>
                <c:pt idx="108">
                  <c:v>0.9628790102604935</c:v>
                </c:pt>
                <c:pt idx="109">
                  <c:v>0.94671460962174248</c:v>
                </c:pt>
                <c:pt idx="110">
                  <c:v>0.92701952844891344</c:v>
                </c:pt>
                <c:pt idx="111">
                  <c:v>0.90216765907284235</c:v>
                </c:pt>
                <c:pt idx="112">
                  <c:v>0.86556913279703318</c:v>
                </c:pt>
                <c:pt idx="113">
                  <c:v>0.80069938720697154</c:v>
                </c:pt>
                <c:pt idx="114">
                  <c:v>0.70239299414904988</c:v>
                </c:pt>
                <c:pt idx="115">
                  <c:v>0.57186362067257324</c:v>
                </c:pt>
                <c:pt idx="116">
                  <c:v>0.37771458456935603</c:v>
                </c:pt>
                <c:pt idx="117">
                  <c:v>8.2937890393642411E-2</c:v>
                </c:pt>
                <c:pt idx="118">
                  <c:v>-0.34956734398798317</c:v>
                </c:pt>
                <c:pt idx="119">
                  <c:v>-0.94260783677854998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-0.841786715012111</c:v>
                </c:pt>
                <c:pt idx="134">
                  <c:v>-0.76646975586957877</c:v>
                </c:pt>
                <c:pt idx="135">
                  <c:v>-0.69371633499520668</c:v>
                </c:pt>
                <c:pt idx="136">
                  <c:v>-0.61051782255341247</c:v>
                </c:pt>
                <c:pt idx="137">
                  <c:v>-0.52486676394876897</c:v>
                </c:pt>
                <c:pt idx="138">
                  <c:v>-0.45263378724451275</c:v>
                </c:pt>
                <c:pt idx="139">
                  <c:v>-0.3985207236310222</c:v>
                </c:pt>
                <c:pt idx="140">
                  <c:v>-0.35428147578684221</c:v>
                </c:pt>
                <c:pt idx="141">
                  <c:v>-0.29555974769288063</c:v>
                </c:pt>
                <c:pt idx="142">
                  <c:v>-0.22290911533882762</c:v>
                </c:pt>
                <c:pt idx="143">
                  <c:v>-0.16351358105278768</c:v>
                </c:pt>
                <c:pt idx="144">
                  <c:v>-8.9535928566876866E-2</c:v>
                </c:pt>
                <c:pt idx="145">
                  <c:v>8.5901354419311016E-3</c:v>
                </c:pt>
                <c:pt idx="146">
                  <c:v>9.5710962568291702E-2</c:v>
                </c:pt>
                <c:pt idx="147">
                  <c:v>0.15605095972507754</c:v>
                </c:pt>
                <c:pt idx="148">
                  <c:v>0.21049091496272643</c:v>
                </c:pt>
                <c:pt idx="149">
                  <c:v>0.26997920005803577</c:v>
                </c:pt>
                <c:pt idx="150">
                  <c:v>0.3190318760801486</c:v>
                </c:pt>
                <c:pt idx="151">
                  <c:v>0.34919102677405334</c:v>
                </c:pt>
                <c:pt idx="152">
                  <c:v>0.37327739689763606</c:v>
                </c:pt>
                <c:pt idx="153">
                  <c:v>0.39484322373385661</c:v>
                </c:pt>
                <c:pt idx="154">
                  <c:v>0.41774284866813483</c:v>
                </c:pt>
                <c:pt idx="155">
                  <c:v>0.4468843826308766</c:v>
                </c:pt>
                <c:pt idx="156">
                  <c:v>0.49424684373979388</c:v>
                </c:pt>
                <c:pt idx="157">
                  <c:v>0.55206623152315148</c:v>
                </c:pt>
                <c:pt idx="158">
                  <c:v>0.61104099750840746</c:v>
                </c:pt>
                <c:pt idx="159">
                  <c:v>0.6641809166196746</c:v>
                </c:pt>
                <c:pt idx="160">
                  <c:v>0.71398917936032924</c:v>
                </c:pt>
                <c:pt idx="161">
                  <c:v>0.76334483658303631</c:v>
                </c:pt>
                <c:pt idx="162">
                  <c:v>0.80207344232397682</c:v>
                </c:pt>
                <c:pt idx="163">
                  <c:v>0.82847383668973262</c:v>
                </c:pt>
                <c:pt idx="164">
                  <c:v>0.84832834047366468</c:v>
                </c:pt>
                <c:pt idx="165">
                  <c:v>0.86329697138665162</c:v>
                </c:pt>
                <c:pt idx="166">
                  <c:v>0.87500302206666225</c:v>
                </c:pt>
                <c:pt idx="167">
                  <c:v>0.88443744098198873</c:v>
                </c:pt>
                <c:pt idx="168">
                  <c:v>0.891509718857602</c:v>
                </c:pt>
                <c:pt idx="169">
                  <c:v>0.89713306767662127</c:v>
                </c:pt>
                <c:pt idx="170">
                  <c:v>0.90149866990167671</c:v>
                </c:pt>
                <c:pt idx="171">
                  <c:v>0.90395881700793013</c:v>
                </c:pt>
                <c:pt idx="172">
                  <c:v>0.90460927876186936</c:v>
                </c:pt>
                <c:pt idx="173">
                  <c:v>0.90438675179166761</c:v>
                </c:pt>
                <c:pt idx="174">
                  <c:v>0.90399335695960614</c:v>
                </c:pt>
                <c:pt idx="175">
                  <c:v>0.90354984928223492</c:v>
                </c:pt>
                <c:pt idx="176">
                  <c:v>0.90337386509909312</c:v>
                </c:pt>
                <c:pt idx="177">
                  <c:v>0.90464048836653221</c:v>
                </c:pt>
                <c:pt idx="178">
                  <c:v>0.90727195657177173</c:v>
                </c:pt>
                <c:pt idx="179">
                  <c:v>0.91009214068545263</c:v>
                </c:pt>
                <c:pt idx="180">
                  <c:v>0.91280380923472837</c:v>
                </c:pt>
                <c:pt idx="181">
                  <c:v>0.91520571434036846</c:v>
                </c:pt>
                <c:pt idx="182">
                  <c:v>0.91738739011222237</c:v>
                </c:pt>
                <c:pt idx="183">
                  <c:v>0.92000832608990002</c:v>
                </c:pt>
                <c:pt idx="184">
                  <c:v>0.92297998739657716</c:v>
                </c:pt>
                <c:pt idx="185">
                  <c:v>0.92670537610615322</c:v>
                </c:pt>
                <c:pt idx="186">
                  <c:v>0.93053469678628109</c:v>
                </c:pt>
                <c:pt idx="187">
                  <c:v>0.93495957667387997</c:v>
                </c:pt>
                <c:pt idx="188">
                  <c:v>0.93895794850146785</c:v>
                </c:pt>
                <c:pt idx="189">
                  <c:v>0.94078640508087474</c:v>
                </c:pt>
                <c:pt idx="190">
                  <c:v>0.94141746829885065</c:v>
                </c:pt>
                <c:pt idx="191">
                  <c:v>0.9417012280302931</c:v>
                </c:pt>
                <c:pt idx="192">
                  <c:v>0.94208873414774963</c:v>
                </c:pt>
                <c:pt idx="193">
                  <c:v>0.94259407559160568</c:v>
                </c:pt>
                <c:pt idx="194">
                  <c:v>0.94297109779144883</c:v>
                </c:pt>
                <c:pt idx="195">
                  <c:v>0.94315374365193605</c:v>
                </c:pt>
                <c:pt idx="196">
                  <c:v>0.94263474265980862</c:v>
                </c:pt>
                <c:pt idx="197">
                  <c:v>0.94192901115199512</c:v>
                </c:pt>
                <c:pt idx="198">
                  <c:v>0.94103851053601162</c:v>
                </c:pt>
                <c:pt idx="199">
                  <c:v>0.93967441062016732</c:v>
                </c:pt>
                <c:pt idx="200">
                  <c:v>0.93750780621582264</c:v>
                </c:pt>
                <c:pt idx="201">
                  <c:v>0.93380240780190782</c:v>
                </c:pt>
                <c:pt idx="202">
                  <c:v>0.92788113744780731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79648"/>
        <c:axId val="173585920"/>
      </c:scatterChart>
      <c:valAx>
        <c:axId val="173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585920"/>
        <c:crosses val="autoZero"/>
        <c:crossBetween val="midCat"/>
      </c:valAx>
      <c:valAx>
        <c:axId val="173585920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72E-2"/>
              <c:y val="0.1605089136585198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3579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pyridine'!$A$16:$D$16</c:f>
          <c:strCache>
            <c:ptCount val="1"/>
            <c:pt idx="0">
              <c:v>BChl-a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pyridine'!$B$20:$B$224</c:f>
              <c:numCache>
                <c:formatCode>General</c:formatCode>
                <c:ptCount val="205"/>
                <c:pt idx="0">
                  <c:v>1.2999999999999999E-2</c:v>
                </c:pt>
                <c:pt idx="1">
                  <c:v>1.9400000000000001E-2</c:v>
                </c:pt>
                <c:pt idx="2">
                  <c:v>2.8299999999999999E-2</c:v>
                </c:pt>
                <c:pt idx="3">
                  <c:v>4.1599999999999998E-2</c:v>
                </c:pt>
                <c:pt idx="4">
                  <c:v>6.0499999999999998E-2</c:v>
                </c:pt>
                <c:pt idx="5">
                  <c:v>8.5999999999999993E-2</c:v>
                </c:pt>
                <c:pt idx="6">
                  <c:v>0.12</c:v>
                </c:pt>
                <c:pt idx="7">
                  <c:v>0.16520000000000001</c:v>
                </c:pt>
                <c:pt idx="8">
                  <c:v>0.22159999999999999</c:v>
                </c:pt>
                <c:pt idx="9">
                  <c:v>0.28949999999999998</c:v>
                </c:pt>
                <c:pt idx="10">
                  <c:v>0.36880000000000002</c:v>
                </c:pt>
                <c:pt idx="11">
                  <c:v>0.45689999999999997</c:v>
                </c:pt>
                <c:pt idx="12">
                  <c:v>0.54990000000000006</c:v>
                </c:pt>
                <c:pt idx="13">
                  <c:v>0.64259999999999995</c:v>
                </c:pt>
                <c:pt idx="14">
                  <c:v>0.72889999999999999</c:v>
                </c:pt>
                <c:pt idx="15">
                  <c:v>0.80689999999999995</c:v>
                </c:pt>
                <c:pt idx="16">
                  <c:v>0.874</c:v>
                </c:pt>
                <c:pt idx="17">
                  <c:v>0.92559999999999998</c:v>
                </c:pt>
                <c:pt idx="18">
                  <c:v>0.96</c:v>
                </c:pt>
                <c:pt idx="19">
                  <c:v>0.9778</c:v>
                </c:pt>
                <c:pt idx="20">
                  <c:v>0.98099999999999998</c:v>
                </c:pt>
                <c:pt idx="21">
                  <c:v>0.97130000000000005</c:v>
                </c:pt>
                <c:pt idx="22">
                  <c:v>0.9506</c:v>
                </c:pt>
                <c:pt idx="23">
                  <c:v>0.91979999999999995</c:v>
                </c:pt>
                <c:pt idx="24">
                  <c:v>0.88019999999999998</c:v>
                </c:pt>
                <c:pt idx="25">
                  <c:v>0.83350000000000002</c:v>
                </c:pt>
                <c:pt idx="26">
                  <c:v>0.78169999999999995</c:v>
                </c:pt>
                <c:pt idx="27">
                  <c:v>0.7278</c:v>
                </c:pt>
                <c:pt idx="28">
                  <c:v>0.67430000000000001</c:v>
                </c:pt>
                <c:pt idx="29">
                  <c:v>0.62080000000000002</c:v>
                </c:pt>
                <c:pt idx="30">
                  <c:v>0.56669999999999998</c:v>
                </c:pt>
                <c:pt idx="31">
                  <c:v>0.51380000000000003</c:v>
                </c:pt>
                <c:pt idx="32">
                  <c:v>0.46479999999999999</c:v>
                </c:pt>
                <c:pt idx="33">
                  <c:v>0.4214</c:v>
                </c:pt>
                <c:pt idx="34">
                  <c:v>0.38290000000000002</c:v>
                </c:pt>
                <c:pt idx="35">
                  <c:v>0.34860000000000002</c:v>
                </c:pt>
                <c:pt idx="36">
                  <c:v>0.31790000000000002</c:v>
                </c:pt>
                <c:pt idx="37">
                  <c:v>0.29020000000000001</c:v>
                </c:pt>
                <c:pt idx="38">
                  <c:v>0.26469999999999999</c:v>
                </c:pt>
                <c:pt idx="39">
                  <c:v>0.24199999999999999</c:v>
                </c:pt>
                <c:pt idx="40">
                  <c:v>0.22220000000000001</c:v>
                </c:pt>
                <c:pt idx="41">
                  <c:v>0.2049</c:v>
                </c:pt>
                <c:pt idx="42">
                  <c:v>0.18940000000000001</c:v>
                </c:pt>
                <c:pt idx="43">
                  <c:v>0.1762</c:v>
                </c:pt>
                <c:pt idx="44">
                  <c:v>0.16550000000000001</c:v>
                </c:pt>
                <c:pt idx="45">
                  <c:v>0.1565</c:v>
                </c:pt>
                <c:pt idx="46">
                  <c:v>0.14910000000000001</c:v>
                </c:pt>
                <c:pt idx="47">
                  <c:v>0.1434</c:v>
                </c:pt>
                <c:pt idx="48">
                  <c:v>0.13880000000000001</c:v>
                </c:pt>
                <c:pt idx="49">
                  <c:v>0.13469999999999999</c:v>
                </c:pt>
                <c:pt idx="50">
                  <c:v>0.13139999999999999</c:v>
                </c:pt>
                <c:pt idx="51">
                  <c:v>0.12920000000000001</c:v>
                </c:pt>
                <c:pt idx="52">
                  <c:v>0.12809999999999999</c:v>
                </c:pt>
                <c:pt idx="53">
                  <c:v>0.12740000000000001</c:v>
                </c:pt>
                <c:pt idx="54">
                  <c:v>0.12709999999999999</c:v>
                </c:pt>
                <c:pt idx="55">
                  <c:v>0.1268</c:v>
                </c:pt>
                <c:pt idx="56">
                  <c:v>0.12659999999999999</c:v>
                </c:pt>
                <c:pt idx="57">
                  <c:v>0.1263</c:v>
                </c:pt>
                <c:pt idx="58">
                  <c:v>0.12609999999999999</c:v>
                </c:pt>
                <c:pt idx="59">
                  <c:v>0.1258</c:v>
                </c:pt>
                <c:pt idx="60">
                  <c:v>0.12540000000000001</c:v>
                </c:pt>
                <c:pt idx="61">
                  <c:v>0.1246</c:v>
                </c:pt>
                <c:pt idx="62">
                  <c:v>0.12280000000000001</c:v>
                </c:pt>
                <c:pt idx="63">
                  <c:v>0.121</c:v>
                </c:pt>
                <c:pt idx="64">
                  <c:v>0.1188</c:v>
                </c:pt>
                <c:pt idx="65">
                  <c:v>0.11600000000000001</c:v>
                </c:pt>
                <c:pt idx="66">
                  <c:v>0.1124</c:v>
                </c:pt>
                <c:pt idx="67">
                  <c:v>0.108</c:v>
                </c:pt>
                <c:pt idx="68">
                  <c:v>0.1033</c:v>
                </c:pt>
                <c:pt idx="69">
                  <c:v>9.8900000000000002E-2</c:v>
                </c:pt>
                <c:pt idx="70">
                  <c:v>9.4500000000000001E-2</c:v>
                </c:pt>
                <c:pt idx="71">
                  <c:v>9.0300000000000005E-2</c:v>
                </c:pt>
                <c:pt idx="72">
                  <c:v>8.5800000000000001E-2</c:v>
                </c:pt>
                <c:pt idx="73">
                  <c:v>8.1100000000000005E-2</c:v>
                </c:pt>
                <c:pt idx="74">
                  <c:v>7.5999999999999998E-2</c:v>
                </c:pt>
                <c:pt idx="75">
                  <c:v>7.1599999999999997E-2</c:v>
                </c:pt>
                <c:pt idx="76">
                  <c:v>6.8199999999999997E-2</c:v>
                </c:pt>
                <c:pt idx="77">
                  <c:v>6.4199999999999993E-2</c:v>
                </c:pt>
                <c:pt idx="78">
                  <c:v>6.0199999999999997E-2</c:v>
                </c:pt>
                <c:pt idx="79">
                  <c:v>5.7000000000000002E-2</c:v>
                </c:pt>
                <c:pt idx="80">
                  <c:v>5.3999999999999999E-2</c:v>
                </c:pt>
                <c:pt idx="81">
                  <c:v>5.11E-2</c:v>
                </c:pt>
                <c:pt idx="82">
                  <c:v>4.8899999999999999E-2</c:v>
                </c:pt>
                <c:pt idx="83">
                  <c:v>4.6800000000000001E-2</c:v>
                </c:pt>
                <c:pt idx="84">
                  <c:v>4.4999999999999998E-2</c:v>
                </c:pt>
                <c:pt idx="85">
                  <c:v>4.3400000000000001E-2</c:v>
                </c:pt>
                <c:pt idx="86">
                  <c:v>4.2299999999999997E-2</c:v>
                </c:pt>
                <c:pt idx="87">
                  <c:v>4.1200000000000001E-2</c:v>
                </c:pt>
                <c:pt idx="88">
                  <c:v>4.0300000000000002E-2</c:v>
                </c:pt>
                <c:pt idx="89">
                  <c:v>3.95E-2</c:v>
                </c:pt>
                <c:pt idx="90">
                  <c:v>3.8600000000000002E-2</c:v>
                </c:pt>
                <c:pt idx="91">
                  <c:v>3.7999999999999999E-2</c:v>
                </c:pt>
                <c:pt idx="92">
                  <c:v>3.7499999999999999E-2</c:v>
                </c:pt>
                <c:pt idx="93">
                  <c:v>3.7199999999999997E-2</c:v>
                </c:pt>
                <c:pt idx="94">
                  <c:v>3.6999999999999998E-2</c:v>
                </c:pt>
                <c:pt idx="95">
                  <c:v>3.6999999999999998E-2</c:v>
                </c:pt>
                <c:pt idx="96">
                  <c:v>3.6900000000000002E-2</c:v>
                </c:pt>
                <c:pt idx="97">
                  <c:v>3.6900000000000002E-2</c:v>
                </c:pt>
                <c:pt idx="98">
                  <c:v>3.6799999999999999E-2</c:v>
                </c:pt>
                <c:pt idx="99">
                  <c:v>3.6799999999999999E-2</c:v>
                </c:pt>
                <c:pt idx="100">
                  <c:v>3.6700000000000003E-2</c:v>
                </c:pt>
                <c:pt idx="101">
                  <c:v>3.6700000000000003E-2</c:v>
                </c:pt>
                <c:pt idx="102">
                  <c:v>3.6799999999999999E-2</c:v>
                </c:pt>
                <c:pt idx="103">
                  <c:v>3.6999999999999998E-2</c:v>
                </c:pt>
                <c:pt idx="104">
                  <c:v>3.73E-2</c:v>
                </c:pt>
                <c:pt idx="105">
                  <c:v>3.7499999999999999E-2</c:v>
                </c:pt>
                <c:pt idx="106">
                  <c:v>3.78E-2</c:v>
                </c:pt>
                <c:pt idx="107">
                  <c:v>3.7999999999999999E-2</c:v>
                </c:pt>
                <c:pt idx="108">
                  <c:v>3.8300000000000001E-2</c:v>
                </c:pt>
                <c:pt idx="109">
                  <c:v>3.85E-2</c:v>
                </c:pt>
                <c:pt idx="110">
                  <c:v>3.8800000000000001E-2</c:v>
                </c:pt>
                <c:pt idx="111">
                  <c:v>3.9199999999999999E-2</c:v>
                </c:pt>
                <c:pt idx="112">
                  <c:v>4.02E-2</c:v>
                </c:pt>
                <c:pt idx="113">
                  <c:v>4.1799999999999997E-2</c:v>
                </c:pt>
                <c:pt idx="114">
                  <c:v>4.4299999999999999E-2</c:v>
                </c:pt>
                <c:pt idx="115">
                  <c:v>4.7300000000000002E-2</c:v>
                </c:pt>
                <c:pt idx="116">
                  <c:v>5.1400000000000001E-2</c:v>
                </c:pt>
                <c:pt idx="117">
                  <c:v>5.62E-2</c:v>
                </c:pt>
                <c:pt idx="118">
                  <c:v>6.0900000000000003E-2</c:v>
                </c:pt>
                <c:pt idx="119">
                  <c:v>6.6100000000000006E-2</c:v>
                </c:pt>
                <c:pt idx="120">
                  <c:v>7.2499999999999995E-2</c:v>
                </c:pt>
                <c:pt idx="121">
                  <c:v>8.0199999999999994E-2</c:v>
                </c:pt>
                <c:pt idx="122">
                  <c:v>8.8499999999999995E-2</c:v>
                </c:pt>
                <c:pt idx="123">
                  <c:v>9.6600000000000005E-2</c:v>
                </c:pt>
                <c:pt idx="124">
                  <c:v>0.1057</c:v>
                </c:pt>
                <c:pt idx="125">
                  <c:v>0.1163</c:v>
                </c:pt>
                <c:pt idx="126">
                  <c:v>0.12520000000000001</c:v>
                </c:pt>
                <c:pt idx="127">
                  <c:v>0.13439999999999999</c:v>
                </c:pt>
                <c:pt idx="128">
                  <c:v>0.14380000000000001</c:v>
                </c:pt>
                <c:pt idx="129">
                  <c:v>0.15210000000000001</c:v>
                </c:pt>
                <c:pt idx="130">
                  <c:v>0.15909999999999999</c:v>
                </c:pt>
                <c:pt idx="131">
                  <c:v>0.16450000000000001</c:v>
                </c:pt>
                <c:pt idx="132">
                  <c:v>0.16819999999999999</c:v>
                </c:pt>
                <c:pt idx="133">
                  <c:v>0.1711</c:v>
                </c:pt>
                <c:pt idx="134">
                  <c:v>0.17299999999999999</c:v>
                </c:pt>
                <c:pt idx="135">
                  <c:v>0.1739</c:v>
                </c:pt>
                <c:pt idx="136">
                  <c:v>0.17430000000000001</c:v>
                </c:pt>
                <c:pt idx="137">
                  <c:v>0.17399999999999999</c:v>
                </c:pt>
                <c:pt idx="138">
                  <c:v>0.17280000000000001</c:v>
                </c:pt>
                <c:pt idx="139">
                  <c:v>0.17100000000000001</c:v>
                </c:pt>
                <c:pt idx="140">
                  <c:v>0.16869999999999999</c:v>
                </c:pt>
                <c:pt idx="141">
                  <c:v>0.1656</c:v>
                </c:pt>
                <c:pt idx="142">
                  <c:v>0.16189999999999999</c:v>
                </c:pt>
                <c:pt idx="143">
                  <c:v>0.15670000000000001</c:v>
                </c:pt>
                <c:pt idx="144">
                  <c:v>0.1502</c:v>
                </c:pt>
                <c:pt idx="145">
                  <c:v>0.14319999999999999</c:v>
                </c:pt>
                <c:pt idx="146">
                  <c:v>0.1363</c:v>
                </c:pt>
                <c:pt idx="147">
                  <c:v>0.1293</c:v>
                </c:pt>
                <c:pt idx="148">
                  <c:v>0.1227</c:v>
                </c:pt>
                <c:pt idx="149">
                  <c:v>0.11600000000000001</c:v>
                </c:pt>
                <c:pt idx="150">
                  <c:v>0.10879999999999999</c:v>
                </c:pt>
                <c:pt idx="151">
                  <c:v>0.1027</c:v>
                </c:pt>
                <c:pt idx="152">
                  <c:v>9.7000000000000003E-2</c:v>
                </c:pt>
                <c:pt idx="153">
                  <c:v>9.1300000000000006E-2</c:v>
                </c:pt>
                <c:pt idx="154">
                  <c:v>8.5400000000000004E-2</c:v>
                </c:pt>
                <c:pt idx="155">
                  <c:v>7.9699999999999993E-2</c:v>
                </c:pt>
                <c:pt idx="156">
                  <c:v>7.4300000000000005E-2</c:v>
                </c:pt>
                <c:pt idx="157">
                  <c:v>6.9699999999999998E-2</c:v>
                </c:pt>
                <c:pt idx="158">
                  <c:v>6.5699999999999995E-2</c:v>
                </c:pt>
                <c:pt idx="159">
                  <c:v>6.2300000000000001E-2</c:v>
                </c:pt>
                <c:pt idx="160">
                  <c:v>5.91E-2</c:v>
                </c:pt>
                <c:pt idx="161">
                  <c:v>5.6099999999999997E-2</c:v>
                </c:pt>
                <c:pt idx="162">
                  <c:v>5.3400000000000003E-2</c:v>
                </c:pt>
                <c:pt idx="163">
                  <c:v>5.1200000000000002E-2</c:v>
                </c:pt>
                <c:pt idx="164">
                  <c:v>4.9599999999999998E-2</c:v>
                </c:pt>
                <c:pt idx="165">
                  <c:v>4.8099999999999997E-2</c:v>
                </c:pt>
                <c:pt idx="166">
                  <c:v>4.65E-2</c:v>
                </c:pt>
                <c:pt idx="167">
                  <c:v>4.5100000000000001E-2</c:v>
                </c:pt>
                <c:pt idx="168">
                  <c:v>4.4299999999999999E-2</c:v>
                </c:pt>
                <c:pt idx="169">
                  <c:v>4.3400000000000001E-2</c:v>
                </c:pt>
                <c:pt idx="170">
                  <c:v>4.2500000000000003E-2</c:v>
                </c:pt>
                <c:pt idx="171">
                  <c:v>4.1500000000000002E-2</c:v>
                </c:pt>
                <c:pt idx="172">
                  <c:v>4.0599999999999997E-2</c:v>
                </c:pt>
                <c:pt idx="173">
                  <c:v>3.9699999999999999E-2</c:v>
                </c:pt>
                <c:pt idx="174">
                  <c:v>3.9E-2</c:v>
                </c:pt>
                <c:pt idx="175">
                  <c:v>3.8300000000000001E-2</c:v>
                </c:pt>
                <c:pt idx="176">
                  <c:v>3.7699999999999997E-2</c:v>
                </c:pt>
                <c:pt idx="177">
                  <c:v>3.6999999999999998E-2</c:v>
                </c:pt>
                <c:pt idx="178">
                  <c:v>3.6200000000000003E-2</c:v>
                </c:pt>
                <c:pt idx="179">
                  <c:v>3.5499999999999997E-2</c:v>
                </c:pt>
                <c:pt idx="180">
                  <c:v>3.4599999999999999E-2</c:v>
                </c:pt>
                <c:pt idx="181">
                  <c:v>3.39E-2</c:v>
                </c:pt>
                <c:pt idx="182">
                  <c:v>3.3099999999999997E-2</c:v>
                </c:pt>
                <c:pt idx="183">
                  <c:v>3.2399999999999998E-2</c:v>
                </c:pt>
                <c:pt idx="184">
                  <c:v>3.15E-2</c:v>
                </c:pt>
                <c:pt idx="185">
                  <c:v>3.0499999999999999E-2</c:v>
                </c:pt>
                <c:pt idx="186">
                  <c:v>2.9100000000000001E-2</c:v>
                </c:pt>
                <c:pt idx="187">
                  <c:v>2.81E-2</c:v>
                </c:pt>
                <c:pt idx="188">
                  <c:v>2.7199999999999998E-2</c:v>
                </c:pt>
                <c:pt idx="189">
                  <c:v>2.64E-2</c:v>
                </c:pt>
                <c:pt idx="190">
                  <c:v>2.52E-2</c:v>
                </c:pt>
                <c:pt idx="191">
                  <c:v>2.4E-2</c:v>
                </c:pt>
                <c:pt idx="192">
                  <c:v>2.29E-2</c:v>
                </c:pt>
                <c:pt idx="193">
                  <c:v>2.1600000000000001E-2</c:v>
                </c:pt>
                <c:pt idx="194">
                  <c:v>2.06E-2</c:v>
                </c:pt>
                <c:pt idx="195">
                  <c:v>1.9699999999999999E-2</c:v>
                </c:pt>
                <c:pt idx="196">
                  <c:v>1.8800000000000001E-2</c:v>
                </c:pt>
                <c:pt idx="197">
                  <c:v>1.7899999999999999E-2</c:v>
                </c:pt>
                <c:pt idx="198">
                  <c:v>1.7100000000000001E-2</c:v>
                </c:pt>
                <c:pt idx="199">
                  <c:v>1.6199999999999999E-2</c:v>
                </c:pt>
                <c:pt idx="200">
                  <c:v>1.54E-2</c:v>
                </c:pt>
                <c:pt idx="201">
                  <c:v>1.4500000000000001E-2</c:v>
                </c:pt>
                <c:pt idx="202">
                  <c:v>1.38E-2</c:v>
                </c:pt>
                <c:pt idx="203">
                  <c:v>1.2999999999999999E-2</c:v>
                </c:pt>
                <c:pt idx="204">
                  <c:v>1.24E-2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pyridine'!$L$20:$L$224</c:f>
              <c:numCache>
                <c:formatCode>General</c:formatCode>
                <c:ptCount val="205"/>
                <c:pt idx="0">
                  <c:v>3.8769463588648957E-3</c:v>
                </c:pt>
                <c:pt idx="1">
                  <c:v>3.2259590637290017E-3</c:v>
                </c:pt>
                <c:pt idx="2">
                  <c:v>3.2392401935700814E-3</c:v>
                </c:pt>
                <c:pt idx="3">
                  <c:v>3.7696332402520506E-3</c:v>
                </c:pt>
                <c:pt idx="4">
                  <c:v>3.9999513443179004E-3</c:v>
                </c:pt>
                <c:pt idx="5">
                  <c:v>4.0341785113817436E-3</c:v>
                </c:pt>
                <c:pt idx="6">
                  <c:v>4.3919124548604518E-3</c:v>
                </c:pt>
                <c:pt idx="7">
                  <c:v>4.9581133349902821E-3</c:v>
                </c:pt>
                <c:pt idx="8">
                  <c:v>5.023468150119152E-3</c:v>
                </c:pt>
                <c:pt idx="9">
                  <c:v>4.2914694951680585E-3</c:v>
                </c:pt>
                <c:pt idx="10">
                  <c:v>2.8751394318630376E-3</c:v>
                </c:pt>
                <c:pt idx="11">
                  <c:v>1.1453384991008586E-3</c:v>
                </c:pt>
                <c:pt idx="12">
                  <c:v>0</c:v>
                </c:pt>
                <c:pt idx="13">
                  <c:v>0</c:v>
                </c:pt>
                <c:pt idx="14">
                  <c:v>1.0848404801239932E-3</c:v>
                </c:pt>
                <c:pt idx="15">
                  <c:v>3.1096873638503542E-3</c:v>
                </c:pt>
                <c:pt idx="16">
                  <c:v>5.2821278673664844E-3</c:v>
                </c:pt>
                <c:pt idx="17">
                  <c:v>6.1903796546733244E-3</c:v>
                </c:pt>
                <c:pt idx="18">
                  <c:v>5.3157810494305442E-3</c:v>
                </c:pt>
                <c:pt idx="19">
                  <c:v>3.8102272255442502E-3</c:v>
                </c:pt>
                <c:pt idx="20">
                  <c:v>3.7400862585710306E-3</c:v>
                </c:pt>
                <c:pt idx="21">
                  <c:v>5.0140106434304723E-3</c:v>
                </c:pt>
                <c:pt idx="22">
                  <c:v>5.952727788417966E-3</c:v>
                </c:pt>
                <c:pt idx="23">
                  <c:v>5.2978727174374006E-3</c:v>
                </c:pt>
                <c:pt idx="24">
                  <c:v>4.2329892542288744E-3</c:v>
                </c:pt>
                <c:pt idx="25">
                  <c:v>3.8867482565534714E-3</c:v>
                </c:pt>
                <c:pt idx="26">
                  <c:v>3.9564123744499193E-3</c:v>
                </c:pt>
                <c:pt idx="27">
                  <c:v>3.4346114416877399E-3</c:v>
                </c:pt>
                <c:pt idx="28">
                  <c:v>2.1344382812614276E-3</c:v>
                </c:pt>
                <c:pt idx="29">
                  <c:v>9.1938268103335834E-4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3.1478661968742752E-4</c:v>
                </c:pt>
                <c:pt idx="47">
                  <c:v>2.3309310077632701E-3</c:v>
                </c:pt>
                <c:pt idx="48">
                  <c:v>5.1466541616105518E-3</c:v>
                </c:pt>
                <c:pt idx="49">
                  <c:v>8.1207662685126945E-3</c:v>
                </c:pt>
                <c:pt idx="50">
                  <c:v>1.0417682042135118E-2</c:v>
                </c:pt>
                <c:pt idx="51">
                  <c:v>1.1797639117530959E-2</c:v>
                </c:pt>
                <c:pt idx="52">
                  <c:v>1.2955764236319244E-2</c:v>
                </c:pt>
                <c:pt idx="53">
                  <c:v>1.408738890919458E-2</c:v>
                </c:pt>
                <c:pt idx="54">
                  <c:v>1.5178326876123919E-2</c:v>
                </c:pt>
                <c:pt idx="55">
                  <c:v>1.6141588502755887E-2</c:v>
                </c:pt>
                <c:pt idx="56">
                  <c:v>1.6906710507463559E-2</c:v>
                </c:pt>
                <c:pt idx="57">
                  <c:v>1.7572060673401661E-2</c:v>
                </c:pt>
                <c:pt idx="58">
                  <c:v>1.8351368938142369E-2</c:v>
                </c:pt>
                <c:pt idx="59">
                  <c:v>1.9116022924311759E-2</c:v>
                </c:pt>
                <c:pt idx="60">
                  <c:v>1.944043483091858E-2</c:v>
                </c:pt>
                <c:pt idx="61">
                  <c:v>1.9238083042149742E-2</c:v>
                </c:pt>
                <c:pt idx="62">
                  <c:v>1.870476708723812E-2</c:v>
                </c:pt>
                <c:pt idx="63">
                  <c:v>1.8299127472623869E-2</c:v>
                </c:pt>
                <c:pt idx="64">
                  <c:v>1.8047664644219946E-2</c:v>
                </c:pt>
                <c:pt idx="65">
                  <c:v>1.7651531104255911E-2</c:v>
                </c:pt>
                <c:pt idx="66">
                  <c:v>1.6570712934399628E-2</c:v>
                </c:pt>
                <c:pt idx="67">
                  <c:v>1.5003817775113672E-2</c:v>
                </c:pt>
                <c:pt idx="68">
                  <c:v>1.3662498720741531E-2</c:v>
                </c:pt>
                <c:pt idx="69">
                  <c:v>1.2648867702744194E-2</c:v>
                </c:pt>
                <c:pt idx="70">
                  <c:v>1.1748726765011186E-2</c:v>
                </c:pt>
                <c:pt idx="71">
                  <c:v>1.1147433325048613E-2</c:v>
                </c:pt>
                <c:pt idx="72">
                  <c:v>1.0629853389669441E-2</c:v>
                </c:pt>
                <c:pt idx="73">
                  <c:v>1.0097151157180661E-2</c:v>
                </c:pt>
                <c:pt idx="74">
                  <c:v>9.676066930803081E-3</c:v>
                </c:pt>
                <c:pt idx="75">
                  <c:v>9.4426802146230209E-3</c:v>
                </c:pt>
                <c:pt idx="76">
                  <c:v>9.1288561236275382E-3</c:v>
                </c:pt>
                <c:pt idx="77">
                  <c:v>8.4150086404771989E-3</c:v>
                </c:pt>
                <c:pt idx="78">
                  <c:v>7.3890634365999502E-3</c:v>
                </c:pt>
                <c:pt idx="79">
                  <c:v>6.3952349010950463E-3</c:v>
                </c:pt>
                <c:pt idx="80">
                  <c:v>5.8988615038231551E-3</c:v>
                </c:pt>
                <c:pt idx="81">
                  <c:v>6.2541317270720332E-3</c:v>
                </c:pt>
                <c:pt idx="82">
                  <c:v>7.2510597815757544E-3</c:v>
                </c:pt>
                <c:pt idx="83">
                  <c:v>7.9931031740230127E-3</c:v>
                </c:pt>
                <c:pt idx="84">
                  <c:v>8.098168920598255E-3</c:v>
                </c:pt>
                <c:pt idx="85">
                  <c:v>7.8353279433909864E-3</c:v>
                </c:pt>
                <c:pt idx="86">
                  <c:v>7.5464545388090462E-3</c:v>
                </c:pt>
                <c:pt idx="87">
                  <c:v>7.1582773139958191E-3</c:v>
                </c:pt>
                <c:pt idx="88">
                  <c:v>6.5298697056974525E-3</c:v>
                </c:pt>
                <c:pt idx="89">
                  <c:v>5.7458812555739114E-3</c:v>
                </c:pt>
                <c:pt idx="90">
                  <c:v>5.5005026681676636E-3</c:v>
                </c:pt>
                <c:pt idx="91">
                  <c:v>6.4339877191187007E-3</c:v>
                </c:pt>
                <c:pt idx="92">
                  <c:v>7.9212049298966348E-3</c:v>
                </c:pt>
                <c:pt idx="93">
                  <c:v>8.7284176961651486E-3</c:v>
                </c:pt>
                <c:pt idx="94">
                  <c:v>8.3870114182955889E-3</c:v>
                </c:pt>
                <c:pt idx="95">
                  <c:v>7.8479335370400145E-3</c:v>
                </c:pt>
                <c:pt idx="96">
                  <c:v>7.9893281188321476E-3</c:v>
                </c:pt>
                <c:pt idx="97">
                  <c:v>8.8405037208146315E-3</c:v>
                </c:pt>
                <c:pt idx="98">
                  <c:v>9.9891227649527032E-3</c:v>
                </c:pt>
                <c:pt idx="99">
                  <c:v>1.1294258687992515E-2</c:v>
                </c:pt>
                <c:pt idx="100">
                  <c:v>1.2542181552361878E-2</c:v>
                </c:pt>
                <c:pt idx="101">
                  <c:v>1.3606151054839987E-2</c:v>
                </c:pt>
                <c:pt idx="102">
                  <c:v>1.4032206874369508E-2</c:v>
                </c:pt>
                <c:pt idx="103">
                  <c:v>1.3621741370487873E-2</c:v>
                </c:pt>
                <c:pt idx="104">
                  <c:v>1.3183371365078436E-2</c:v>
                </c:pt>
                <c:pt idx="105">
                  <c:v>1.3567336423047121E-2</c:v>
                </c:pt>
                <c:pt idx="106">
                  <c:v>1.4788758841503531E-2</c:v>
                </c:pt>
                <c:pt idx="107">
                  <c:v>1.6690653723007647E-2</c:v>
                </c:pt>
                <c:pt idx="108">
                  <c:v>1.8961859383909124E-2</c:v>
                </c:pt>
                <c:pt idx="109">
                  <c:v>2.0920499305545404E-2</c:v>
                </c:pt>
                <c:pt idx="110">
                  <c:v>2.2666813345224347E-2</c:v>
                </c:pt>
                <c:pt idx="111">
                  <c:v>2.4711506864135445E-2</c:v>
                </c:pt>
                <c:pt idx="112">
                  <c:v>2.7312272635564846E-2</c:v>
                </c:pt>
                <c:pt idx="113">
                  <c:v>3.0227944238950862E-2</c:v>
                </c:pt>
                <c:pt idx="114">
                  <c:v>3.3786209710668286E-2</c:v>
                </c:pt>
                <c:pt idx="115">
                  <c:v>3.7857520636266614E-2</c:v>
                </c:pt>
                <c:pt idx="116">
                  <c:v>4.2118401146215588E-2</c:v>
                </c:pt>
                <c:pt idx="117">
                  <c:v>4.7134429567683739E-2</c:v>
                </c:pt>
                <c:pt idx="118">
                  <c:v>5.3171400692992588E-2</c:v>
                </c:pt>
                <c:pt idx="119">
                  <c:v>6.0303053933537049E-2</c:v>
                </c:pt>
                <c:pt idx="120">
                  <c:v>6.8944066960043279E-2</c:v>
                </c:pt>
                <c:pt idx="121">
                  <c:v>7.8442339829529681E-2</c:v>
                </c:pt>
                <c:pt idx="122">
                  <c:v>8.7801558209915351E-2</c:v>
                </c:pt>
                <c:pt idx="123">
                  <c:v>9.6600000000000005E-2</c:v>
                </c:pt>
                <c:pt idx="124">
                  <c:v>0.1057</c:v>
                </c:pt>
                <c:pt idx="125">
                  <c:v>0.11410531712451936</c:v>
                </c:pt>
                <c:pt idx="126">
                  <c:v>0.12159475729177327</c:v>
                </c:pt>
                <c:pt idx="127">
                  <c:v>0.12884443509408033</c:v>
                </c:pt>
                <c:pt idx="128">
                  <c:v>0.13612342145353007</c:v>
                </c:pt>
                <c:pt idx="129">
                  <c:v>0.14341144586909166</c:v>
                </c:pt>
                <c:pt idx="130">
                  <c:v>0.15056570970335825</c:v>
                </c:pt>
                <c:pt idx="131">
                  <c:v>0.15652083939823683</c:v>
                </c:pt>
                <c:pt idx="132">
                  <c:v>0.1607656615739996</c:v>
                </c:pt>
                <c:pt idx="133">
                  <c:v>0.16384346627874674</c:v>
                </c:pt>
                <c:pt idx="134">
                  <c:v>0.16606541519612858</c:v>
                </c:pt>
                <c:pt idx="135">
                  <c:v>0.16763011596660768</c:v>
                </c:pt>
                <c:pt idx="136">
                  <c:v>0.16866758502317283</c:v>
                </c:pt>
                <c:pt idx="137">
                  <c:v>0.16883641608795452</c:v>
                </c:pt>
                <c:pt idx="138">
                  <c:v>0.16741217386219098</c:v>
                </c:pt>
                <c:pt idx="139">
                  <c:v>0.16428277232123278</c:v>
                </c:pt>
                <c:pt idx="140">
                  <c:v>0.1599735711048407</c:v>
                </c:pt>
                <c:pt idx="141">
                  <c:v>0.15476689135806077</c:v>
                </c:pt>
                <c:pt idx="142">
                  <c:v>0.14938716837965468</c:v>
                </c:pt>
                <c:pt idx="143">
                  <c:v>0.14404298390327344</c:v>
                </c:pt>
                <c:pt idx="144">
                  <c:v>0.13821038234477115</c:v>
                </c:pt>
                <c:pt idx="145">
                  <c:v>0.13175124525212359</c:v>
                </c:pt>
                <c:pt idx="146">
                  <c:v>0.12485280211699001</c:v>
                </c:pt>
                <c:pt idx="147">
                  <c:v>0.11690410772087312</c:v>
                </c:pt>
                <c:pt idx="148">
                  <c:v>0.10780819833623298</c:v>
                </c:pt>
                <c:pt idx="149">
                  <c:v>9.9208340034211029E-2</c:v>
                </c:pt>
                <c:pt idx="150">
                  <c:v>9.2549659264024323E-2</c:v>
                </c:pt>
                <c:pt idx="151">
                  <c:v>8.7031027500402036E-2</c:v>
                </c:pt>
                <c:pt idx="152">
                  <c:v>8.2663354873609277E-2</c:v>
                </c:pt>
                <c:pt idx="153">
                  <c:v>7.910429906869984E-2</c:v>
                </c:pt>
                <c:pt idx="154">
                  <c:v>7.4792435444962641E-2</c:v>
                </c:pt>
                <c:pt idx="155">
                  <c:v>6.9531028436088244E-2</c:v>
                </c:pt>
                <c:pt idx="156">
                  <c:v>6.4058231582333078E-2</c:v>
                </c:pt>
                <c:pt idx="157">
                  <c:v>5.8986394157809319E-2</c:v>
                </c:pt>
                <c:pt idx="158">
                  <c:v>5.4584119066068228E-2</c:v>
                </c:pt>
                <c:pt idx="159">
                  <c:v>5.110675898770449E-2</c:v>
                </c:pt>
                <c:pt idx="160">
                  <c:v>4.821197160777204E-2</c:v>
                </c:pt>
                <c:pt idx="161">
                  <c:v>4.5587659205543946E-2</c:v>
                </c:pt>
                <c:pt idx="162">
                  <c:v>4.3035682159095888E-2</c:v>
                </c:pt>
                <c:pt idx="163">
                  <c:v>4.0613721545636638E-2</c:v>
                </c:pt>
                <c:pt idx="164">
                  <c:v>3.8776205704761757E-2</c:v>
                </c:pt>
                <c:pt idx="165">
                  <c:v>3.7832892264506791E-2</c:v>
                </c:pt>
                <c:pt idx="166">
                  <c:v>3.7484933727101266E-2</c:v>
                </c:pt>
                <c:pt idx="167">
                  <c:v>3.6967676106375823E-2</c:v>
                </c:pt>
                <c:pt idx="168">
                  <c:v>3.6070197575987943E-2</c:v>
                </c:pt>
                <c:pt idx="169">
                  <c:v>3.5129692246962683E-2</c:v>
                </c:pt>
                <c:pt idx="170">
                  <c:v>3.4430353338499108E-2</c:v>
                </c:pt>
                <c:pt idx="171">
                  <c:v>3.3815663971695498E-2</c:v>
                </c:pt>
                <c:pt idx="172">
                  <c:v>3.3669589204520532E-2</c:v>
                </c:pt>
                <c:pt idx="173">
                  <c:v>3.4232827438997644E-2</c:v>
                </c:pt>
                <c:pt idx="174">
                  <c:v>3.4825374230617399E-2</c:v>
                </c:pt>
                <c:pt idx="175">
                  <c:v>3.4666049240485976E-2</c:v>
                </c:pt>
                <c:pt idx="176">
                  <c:v>3.3826251787306832E-2</c:v>
                </c:pt>
                <c:pt idx="177">
                  <c:v>3.2900868755391159E-2</c:v>
                </c:pt>
                <c:pt idx="178">
                  <c:v>3.2145252825333703E-2</c:v>
                </c:pt>
                <c:pt idx="179">
                  <c:v>3.1531967514144943E-2</c:v>
                </c:pt>
                <c:pt idx="180">
                  <c:v>3.0577275925086623E-2</c:v>
                </c:pt>
                <c:pt idx="181">
                  <c:v>2.9368167692510123E-2</c:v>
                </c:pt>
                <c:pt idx="182">
                  <c:v>2.8513247942221376E-2</c:v>
                </c:pt>
                <c:pt idx="183">
                  <c:v>2.8311364171990816E-2</c:v>
                </c:pt>
                <c:pt idx="184">
                  <c:v>2.8065985584584566E-2</c:v>
                </c:pt>
                <c:pt idx="185">
                  <c:v>2.6912218336525389E-2</c:v>
                </c:pt>
                <c:pt idx="186">
                  <c:v>2.4692609511834964E-2</c:v>
                </c:pt>
                <c:pt idx="187">
                  <c:v>2.2999764382520212E-2</c:v>
                </c:pt>
                <c:pt idx="188">
                  <c:v>2.2272052953990554E-2</c:v>
                </c:pt>
                <c:pt idx="189">
                  <c:v>2.1587368324098306E-2</c:v>
                </c:pt>
                <c:pt idx="190">
                  <c:v>2.0503596339127766E-2</c:v>
                </c:pt>
                <c:pt idx="191">
                  <c:v>1.9065167853331191E-2</c:v>
                </c:pt>
                <c:pt idx="192">
                  <c:v>1.7414413485577276E-2</c:v>
                </c:pt>
                <c:pt idx="193">
                  <c:v>1.6018075761341542E-2</c:v>
                </c:pt>
                <c:pt idx="194">
                  <c:v>1.4935239813447566E-2</c:v>
                </c:pt>
                <c:pt idx="195">
                  <c:v>1.4079852044620537E-2</c:v>
                </c:pt>
                <c:pt idx="196">
                  <c:v>1.3508189476454335E-2</c:v>
                </c:pt>
                <c:pt idx="197">
                  <c:v>1.3248624629015045E-2</c:v>
                </c:pt>
                <c:pt idx="198">
                  <c:v>1.3131390400444448E-2</c:v>
                </c:pt>
                <c:pt idx="199">
                  <c:v>1.2758335472740832E-2</c:v>
                </c:pt>
                <c:pt idx="200">
                  <c:v>1.2031092062749457E-2</c:v>
                </c:pt>
                <c:pt idx="201">
                  <c:v>1.0877792833228556E-2</c:v>
                </c:pt>
                <c:pt idx="202">
                  <c:v>9.5268220003216428E-3</c:v>
                </c:pt>
                <c:pt idx="203">
                  <c:v>8.2746869691077366E-3</c:v>
                </c:pt>
                <c:pt idx="204">
                  <c:v>7.5625658562259689E-3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pyridine'!$M$20:$M$224</c:f>
              <c:numCache>
                <c:formatCode>General</c:formatCode>
                <c:ptCount val="205"/>
                <c:pt idx="0">
                  <c:v>9.1230536411351024E-3</c:v>
                </c:pt>
                <c:pt idx="1">
                  <c:v>1.6174040936270999E-2</c:v>
                </c:pt>
                <c:pt idx="2">
                  <c:v>2.5060759806429918E-2</c:v>
                </c:pt>
                <c:pt idx="3">
                  <c:v>3.7830366759747949E-2</c:v>
                </c:pt>
                <c:pt idx="4">
                  <c:v>5.6500048655682103E-2</c:v>
                </c:pt>
                <c:pt idx="5">
                  <c:v>8.1965821488618251E-2</c:v>
                </c:pt>
                <c:pt idx="6">
                  <c:v>0.11560808754513954</c:v>
                </c:pt>
                <c:pt idx="7">
                  <c:v>0.16024188666500974</c:v>
                </c:pt>
                <c:pt idx="8">
                  <c:v>0.21657653184988082</c:v>
                </c:pt>
                <c:pt idx="9">
                  <c:v>0.28520853050483191</c:v>
                </c:pt>
                <c:pt idx="10">
                  <c:v>0.365924860568137</c:v>
                </c:pt>
                <c:pt idx="11">
                  <c:v>0.45575466150089911</c:v>
                </c:pt>
                <c:pt idx="12">
                  <c:v>0.54990000000000006</c:v>
                </c:pt>
                <c:pt idx="13">
                  <c:v>0.64259999999999995</c:v>
                </c:pt>
                <c:pt idx="14">
                  <c:v>0.72781515951987596</c:v>
                </c:pt>
                <c:pt idx="15">
                  <c:v>0.80379031263614964</c:v>
                </c:pt>
                <c:pt idx="16">
                  <c:v>0.86871787213263352</c:v>
                </c:pt>
                <c:pt idx="17">
                  <c:v>0.91940962034532658</c:v>
                </c:pt>
                <c:pt idx="18">
                  <c:v>0.95468421895056943</c:v>
                </c:pt>
                <c:pt idx="19">
                  <c:v>0.97398977277445575</c:v>
                </c:pt>
                <c:pt idx="20">
                  <c:v>0.97725991374142895</c:v>
                </c:pt>
                <c:pt idx="21">
                  <c:v>0.96628598935656962</c:v>
                </c:pt>
                <c:pt idx="22">
                  <c:v>0.94464727221158207</c:v>
                </c:pt>
                <c:pt idx="23">
                  <c:v>0.91450212728256253</c:v>
                </c:pt>
                <c:pt idx="24">
                  <c:v>0.8759670107457711</c:v>
                </c:pt>
                <c:pt idx="25">
                  <c:v>0.82961325174344647</c:v>
                </c:pt>
                <c:pt idx="26">
                  <c:v>0.77774358762555007</c:v>
                </c:pt>
                <c:pt idx="27">
                  <c:v>0.72436538855831223</c:v>
                </c:pt>
                <c:pt idx="28">
                  <c:v>0.67216556171873854</c:v>
                </c:pt>
                <c:pt idx="29">
                  <c:v>0.6198806173189666</c:v>
                </c:pt>
                <c:pt idx="30">
                  <c:v>0.56669999999999998</c:v>
                </c:pt>
                <c:pt idx="31">
                  <c:v>0.51380000000000003</c:v>
                </c:pt>
                <c:pt idx="32">
                  <c:v>0.46479999999999999</c:v>
                </c:pt>
                <c:pt idx="33">
                  <c:v>0.4214</c:v>
                </c:pt>
                <c:pt idx="34">
                  <c:v>0.38290000000000002</c:v>
                </c:pt>
                <c:pt idx="35">
                  <c:v>0.34860000000000002</c:v>
                </c:pt>
                <c:pt idx="36">
                  <c:v>0.31790000000000002</c:v>
                </c:pt>
                <c:pt idx="37">
                  <c:v>0.29020000000000001</c:v>
                </c:pt>
                <c:pt idx="38">
                  <c:v>0.26469999999999999</c:v>
                </c:pt>
                <c:pt idx="39">
                  <c:v>0.24199999999999999</c:v>
                </c:pt>
                <c:pt idx="40">
                  <c:v>0.22220000000000001</c:v>
                </c:pt>
                <c:pt idx="41">
                  <c:v>0.2049</c:v>
                </c:pt>
                <c:pt idx="42">
                  <c:v>0.18940000000000001</c:v>
                </c:pt>
                <c:pt idx="43">
                  <c:v>0.1762</c:v>
                </c:pt>
                <c:pt idx="44">
                  <c:v>0.16550000000000001</c:v>
                </c:pt>
                <c:pt idx="45">
                  <c:v>0.1565</c:v>
                </c:pt>
                <c:pt idx="46">
                  <c:v>0.14878521338031259</c:v>
                </c:pt>
                <c:pt idx="47">
                  <c:v>0.14106906899223673</c:v>
                </c:pt>
                <c:pt idx="48">
                  <c:v>0.13365334583838945</c:v>
                </c:pt>
                <c:pt idx="49">
                  <c:v>0.1265792337314873</c:v>
                </c:pt>
                <c:pt idx="50">
                  <c:v>0.12098231795786488</c:v>
                </c:pt>
                <c:pt idx="51">
                  <c:v>0.11740236088246904</c:v>
                </c:pt>
                <c:pt idx="52">
                  <c:v>0.11514423576368076</c:v>
                </c:pt>
                <c:pt idx="53">
                  <c:v>0.11331261109080544</c:v>
                </c:pt>
                <c:pt idx="54">
                  <c:v>0.11192167312387608</c:v>
                </c:pt>
                <c:pt idx="55">
                  <c:v>0.11065841149724412</c:v>
                </c:pt>
                <c:pt idx="56">
                  <c:v>0.10969328949253643</c:v>
                </c:pt>
                <c:pt idx="57">
                  <c:v>0.10872793932659833</c:v>
                </c:pt>
                <c:pt idx="58">
                  <c:v>0.10774863106185763</c:v>
                </c:pt>
                <c:pt idx="59">
                  <c:v>0.10668397707568825</c:v>
                </c:pt>
                <c:pt idx="60">
                  <c:v>0.10595956516908143</c:v>
                </c:pt>
                <c:pt idx="61">
                  <c:v>0.10536191695785026</c:v>
                </c:pt>
                <c:pt idx="62">
                  <c:v>0.10409523291276189</c:v>
                </c:pt>
                <c:pt idx="63">
                  <c:v>0.10270087252737613</c:v>
                </c:pt>
                <c:pt idx="64">
                  <c:v>0.10075233535578006</c:v>
                </c:pt>
                <c:pt idx="65">
                  <c:v>9.8348468895744098E-2</c:v>
                </c:pt>
                <c:pt idx="66">
                  <c:v>9.5829287065600371E-2</c:v>
                </c:pt>
                <c:pt idx="67">
                  <c:v>9.2996182224886328E-2</c:v>
                </c:pt>
                <c:pt idx="68">
                  <c:v>8.9637501279258472E-2</c:v>
                </c:pt>
                <c:pt idx="69">
                  <c:v>8.6251132297255811E-2</c:v>
                </c:pt>
                <c:pt idx="70">
                  <c:v>8.275127323498882E-2</c:v>
                </c:pt>
                <c:pt idx="71">
                  <c:v>7.9152566674951394E-2</c:v>
                </c:pt>
                <c:pt idx="72">
                  <c:v>7.5170146610330557E-2</c:v>
                </c:pt>
                <c:pt idx="73">
                  <c:v>7.1002848842819349E-2</c:v>
                </c:pt>
                <c:pt idx="74">
                  <c:v>6.6323933069196914E-2</c:v>
                </c:pt>
                <c:pt idx="75">
                  <c:v>6.2157319785376974E-2</c:v>
                </c:pt>
                <c:pt idx="76">
                  <c:v>5.9071143876372453E-2</c:v>
                </c:pt>
                <c:pt idx="77">
                  <c:v>5.5784991359522793E-2</c:v>
                </c:pt>
                <c:pt idx="78">
                  <c:v>5.2810936563400045E-2</c:v>
                </c:pt>
                <c:pt idx="79">
                  <c:v>5.0604765098904957E-2</c:v>
                </c:pt>
                <c:pt idx="80">
                  <c:v>4.8101138496176844E-2</c:v>
                </c:pt>
                <c:pt idx="81">
                  <c:v>4.4845868272927969E-2</c:v>
                </c:pt>
                <c:pt idx="82">
                  <c:v>4.1648940218424246E-2</c:v>
                </c:pt>
                <c:pt idx="83">
                  <c:v>3.8806896825976989E-2</c:v>
                </c:pt>
                <c:pt idx="84">
                  <c:v>3.6901831079401745E-2</c:v>
                </c:pt>
                <c:pt idx="85">
                  <c:v>3.5564672056609015E-2</c:v>
                </c:pt>
                <c:pt idx="86">
                  <c:v>3.475354546119095E-2</c:v>
                </c:pt>
                <c:pt idx="87">
                  <c:v>3.404172268600418E-2</c:v>
                </c:pt>
                <c:pt idx="88">
                  <c:v>3.377013029430255E-2</c:v>
                </c:pt>
                <c:pt idx="89">
                  <c:v>3.375411874442609E-2</c:v>
                </c:pt>
                <c:pt idx="90">
                  <c:v>3.3099497331832338E-2</c:v>
                </c:pt>
                <c:pt idx="91">
                  <c:v>3.1566012280881295E-2</c:v>
                </c:pt>
                <c:pt idx="92">
                  <c:v>2.9578795070103362E-2</c:v>
                </c:pt>
                <c:pt idx="93">
                  <c:v>2.8471582303834845E-2</c:v>
                </c:pt>
                <c:pt idx="94">
                  <c:v>2.8612988581704409E-2</c:v>
                </c:pt>
                <c:pt idx="95">
                  <c:v>2.9152066462959984E-2</c:v>
                </c:pt>
                <c:pt idx="96">
                  <c:v>2.8910671881167853E-2</c:v>
                </c:pt>
                <c:pt idx="97">
                  <c:v>2.8059496279185372E-2</c:v>
                </c:pt>
                <c:pt idx="98">
                  <c:v>2.6810877235047294E-2</c:v>
                </c:pt>
                <c:pt idx="99">
                  <c:v>2.5505741312007484E-2</c:v>
                </c:pt>
                <c:pt idx="100">
                  <c:v>2.4157818447638126E-2</c:v>
                </c:pt>
                <c:pt idx="101">
                  <c:v>2.309384894516002E-2</c:v>
                </c:pt>
                <c:pt idx="102">
                  <c:v>2.2767793125630494E-2</c:v>
                </c:pt>
                <c:pt idx="103">
                  <c:v>2.3378258629512122E-2</c:v>
                </c:pt>
                <c:pt idx="104">
                  <c:v>2.4116628634921568E-2</c:v>
                </c:pt>
                <c:pt idx="105">
                  <c:v>2.3932663576952878E-2</c:v>
                </c:pt>
                <c:pt idx="106">
                  <c:v>2.3011241158496471E-2</c:v>
                </c:pt>
                <c:pt idx="107">
                  <c:v>2.1309346276992353E-2</c:v>
                </c:pt>
                <c:pt idx="108">
                  <c:v>1.9338140616090876E-2</c:v>
                </c:pt>
                <c:pt idx="109">
                  <c:v>1.7579500694454596E-2</c:v>
                </c:pt>
                <c:pt idx="110">
                  <c:v>1.6133186654775655E-2</c:v>
                </c:pt>
                <c:pt idx="111">
                  <c:v>1.4488493135864556E-2</c:v>
                </c:pt>
                <c:pt idx="112">
                  <c:v>1.2887727364435152E-2</c:v>
                </c:pt>
                <c:pt idx="113">
                  <c:v>1.1572055761049135E-2</c:v>
                </c:pt>
                <c:pt idx="114">
                  <c:v>1.0513790289331713E-2</c:v>
                </c:pt>
                <c:pt idx="115">
                  <c:v>9.4424793637333856E-3</c:v>
                </c:pt>
                <c:pt idx="116">
                  <c:v>9.2815988537844132E-3</c:v>
                </c:pt>
                <c:pt idx="117">
                  <c:v>9.0655704323162646E-3</c:v>
                </c:pt>
                <c:pt idx="118">
                  <c:v>7.7285993070074152E-3</c:v>
                </c:pt>
                <c:pt idx="119">
                  <c:v>5.7969460664629583E-3</c:v>
                </c:pt>
                <c:pt idx="120">
                  <c:v>3.555933039956714E-3</c:v>
                </c:pt>
                <c:pt idx="121">
                  <c:v>1.7576601704703163E-3</c:v>
                </c:pt>
                <c:pt idx="122">
                  <c:v>6.9844179008464913E-4</c:v>
                </c:pt>
                <c:pt idx="123">
                  <c:v>0</c:v>
                </c:pt>
                <c:pt idx="124">
                  <c:v>0</c:v>
                </c:pt>
                <c:pt idx="125">
                  <c:v>2.1946828754806406E-3</c:v>
                </c:pt>
                <c:pt idx="126">
                  <c:v>3.6052427082267297E-3</c:v>
                </c:pt>
                <c:pt idx="127">
                  <c:v>5.5555649059196612E-3</c:v>
                </c:pt>
                <c:pt idx="128">
                  <c:v>7.6765785464699551E-3</c:v>
                </c:pt>
                <c:pt idx="129">
                  <c:v>8.6885541309083547E-3</c:v>
                </c:pt>
                <c:pt idx="130">
                  <c:v>8.5342902966417406E-3</c:v>
                </c:pt>
                <c:pt idx="131">
                  <c:v>7.9791606017631713E-3</c:v>
                </c:pt>
                <c:pt idx="132">
                  <c:v>7.4343384260003734E-3</c:v>
                </c:pt>
                <c:pt idx="133">
                  <c:v>7.256533721253261E-3</c:v>
                </c:pt>
                <c:pt idx="134">
                  <c:v>6.9345848038714041E-3</c:v>
                </c:pt>
                <c:pt idx="135">
                  <c:v>6.26988403339232E-3</c:v>
                </c:pt>
                <c:pt idx="136">
                  <c:v>5.6324149768271683E-3</c:v>
                </c:pt>
                <c:pt idx="137">
                  <c:v>5.1635839120454698E-3</c:v>
                </c:pt>
                <c:pt idx="138">
                  <c:v>5.3878261378090377E-3</c:v>
                </c:pt>
                <c:pt idx="139">
                  <c:v>6.717227678767237E-3</c:v>
                </c:pt>
                <c:pt idx="140">
                  <c:v>8.7264288951592901E-3</c:v>
                </c:pt>
                <c:pt idx="141">
                  <c:v>1.083310864193922E-2</c:v>
                </c:pt>
                <c:pt idx="142">
                  <c:v>1.2512831620345315E-2</c:v>
                </c:pt>
                <c:pt idx="143">
                  <c:v>1.2657016096726557E-2</c:v>
                </c:pt>
                <c:pt idx="144">
                  <c:v>1.1989617655228858E-2</c:v>
                </c:pt>
                <c:pt idx="145">
                  <c:v>1.1448754747876409E-2</c:v>
                </c:pt>
                <c:pt idx="146">
                  <c:v>1.1447197883009994E-2</c:v>
                </c:pt>
                <c:pt idx="147">
                  <c:v>1.239589227912688E-2</c:v>
                </c:pt>
                <c:pt idx="148">
                  <c:v>1.4891801663767025E-2</c:v>
                </c:pt>
                <c:pt idx="149">
                  <c:v>1.6791659965788984E-2</c:v>
                </c:pt>
                <c:pt idx="150">
                  <c:v>1.6250340735975668E-2</c:v>
                </c:pt>
                <c:pt idx="151">
                  <c:v>1.5668972499597963E-2</c:v>
                </c:pt>
                <c:pt idx="152">
                  <c:v>1.4336645126390725E-2</c:v>
                </c:pt>
                <c:pt idx="153">
                  <c:v>1.2195700931300167E-2</c:v>
                </c:pt>
                <c:pt idx="154">
                  <c:v>1.060756455503736E-2</c:v>
                </c:pt>
                <c:pt idx="155">
                  <c:v>1.0168971563911748E-2</c:v>
                </c:pt>
                <c:pt idx="156">
                  <c:v>1.0241768417666931E-2</c:v>
                </c:pt>
                <c:pt idx="157">
                  <c:v>1.0713605842190676E-2</c:v>
                </c:pt>
                <c:pt idx="158">
                  <c:v>1.1115880933931769E-2</c:v>
                </c:pt>
                <c:pt idx="159">
                  <c:v>1.1193241012295508E-2</c:v>
                </c:pt>
                <c:pt idx="160">
                  <c:v>1.0888028392227961E-2</c:v>
                </c:pt>
                <c:pt idx="161">
                  <c:v>1.0512340794456053E-2</c:v>
                </c:pt>
                <c:pt idx="162">
                  <c:v>1.0364317840904113E-2</c:v>
                </c:pt>
                <c:pt idx="163">
                  <c:v>1.0586278454363367E-2</c:v>
                </c:pt>
                <c:pt idx="164">
                  <c:v>1.0823794295238241E-2</c:v>
                </c:pt>
                <c:pt idx="165">
                  <c:v>1.0267107735493204E-2</c:v>
                </c:pt>
                <c:pt idx="166">
                  <c:v>9.0150662728987318E-3</c:v>
                </c:pt>
                <c:pt idx="167">
                  <c:v>8.1323238936241767E-3</c:v>
                </c:pt>
                <c:pt idx="168">
                  <c:v>8.2298024240120542E-3</c:v>
                </c:pt>
                <c:pt idx="169">
                  <c:v>8.2703077530373193E-3</c:v>
                </c:pt>
                <c:pt idx="170">
                  <c:v>8.0696466615008955E-3</c:v>
                </c:pt>
                <c:pt idx="171">
                  <c:v>7.6843360283045028E-3</c:v>
                </c:pt>
                <c:pt idx="172">
                  <c:v>6.9304107954794667E-3</c:v>
                </c:pt>
                <c:pt idx="173">
                  <c:v>5.4671725610023541E-3</c:v>
                </c:pt>
                <c:pt idx="174">
                  <c:v>4.1746257693825971E-3</c:v>
                </c:pt>
                <c:pt idx="175">
                  <c:v>3.6339507595140245E-3</c:v>
                </c:pt>
                <c:pt idx="176">
                  <c:v>3.8737482126931641E-3</c:v>
                </c:pt>
                <c:pt idx="177">
                  <c:v>4.0991312446088408E-3</c:v>
                </c:pt>
                <c:pt idx="178">
                  <c:v>4.0547471746662971E-3</c:v>
                </c:pt>
                <c:pt idx="179">
                  <c:v>3.9680324858550513E-3</c:v>
                </c:pt>
                <c:pt idx="180">
                  <c:v>4.0227240749133751E-3</c:v>
                </c:pt>
                <c:pt idx="181">
                  <c:v>4.5318323074898768E-3</c:v>
                </c:pt>
                <c:pt idx="182">
                  <c:v>4.5867520577786217E-3</c:v>
                </c:pt>
                <c:pt idx="183">
                  <c:v>4.0886358280091814E-3</c:v>
                </c:pt>
                <c:pt idx="184">
                  <c:v>3.4340144154154338E-3</c:v>
                </c:pt>
                <c:pt idx="185">
                  <c:v>3.5877816634746116E-3</c:v>
                </c:pt>
                <c:pt idx="186">
                  <c:v>4.4073904881650359E-3</c:v>
                </c:pt>
                <c:pt idx="187">
                  <c:v>5.1002356174797894E-3</c:v>
                </c:pt>
                <c:pt idx="188">
                  <c:v>4.9279470460094456E-3</c:v>
                </c:pt>
                <c:pt idx="189">
                  <c:v>4.8126316759016944E-3</c:v>
                </c:pt>
                <c:pt idx="190">
                  <c:v>4.6964036608722337E-3</c:v>
                </c:pt>
                <c:pt idx="191">
                  <c:v>4.93483214666881E-3</c:v>
                </c:pt>
                <c:pt idx="192">
                  <c:v>5.4855865144227247E-3</c:v>
                </c:pt>
                <c:pt idx="193">
                  <c:v>5.5819242386584587E-3</c:v>
                </c:pt>
                <c:pt idx="194">
                  <c:v>5.6647601865524345E-3</c:v>
                </c:pt>
                <c:pt idx="195">
                  <c:v>5.6201479553794629E-3</c:v>
                </c:pt>
                <c:pt idx="196">
                  <c:v>5.2918105235456652E-3</c:v>
                </c:pt>
                <c:pt idx="197">
                  <c:v>4.6513753709849547E-3</c:v>
                </c:pt>
                <c:pt idx="198">
                  <c:v>3.9686095995555525E-3</c:v>
                </c:pt>
                <c:pt idx="199">
                  <c:v>3.4416645272591678E-3</c:v>
                </c:pt>
                <c:pt idx="200">
                  <c:v>3.3689079372505441E-3</c:v>
                </c:pt>
                <c:pt idx="201">
                  <c:v>3.6222071667714453E-3</c:v>
                </c:pt>
                <c:pt idx="202">
                  <c:v>4.2731779996783579E-3</c:v>
                </c:pt>
                <c:pt idx="203">
                  <c:v>4.7253130308922637E-3</c:v>
                </c:pt>
                <c:pt idx="204">
                  <c:v>4.8374341437740307E-3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51872"/>
        <c:axId val="175953792"/>
      </c:scatterChart>
      <c:valAx>
        <c:axId val="17595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5953792"/>
        <c:crosses val="autoZero"/>
        <c:crossBetween val="midCat"/>
      </c:valAx>
      <c:valAx>
        <c:axId val="17595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5951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pyridine'!$A$16:$D$16</c:f>
          <c:strCache>
            <c:ptCount val="1"/>
            <c:pt idx="0">
              <c:v>BChl-a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pyridine'!$C$20:$C$224</c:f>
              <c:numCache>
                <c:formatCode>General</c:formatCode>
                <c:ptCount val="205"/>
                <c:pt idx="0">
                  <c:v>-1.3899999999999999E-2</c:v>
                </c:pt>
                <c:pt idx="1">
                  <c:v>-2.7000000000000001E-3</c:v>
                </c:pt>
                <c:pt idx="2">
                  <c:v>6.4000000000000003E-3</c:v>
                </c:pt>
                <c:pt idx="3">
                  <c:v>1.6400000000000001E-2</c:v>
                </c:pt>
                <c:pt idx="4">
                  <c:v>3.4299999999999997E-2</c:v>
                </c:pt>
                <c:pt idx="5">
                  <c:v>6.0400000000000002E-2</c:v>
                </c:pt>
                <c:pt idx="6">
                  <c:v>9.2999999999999999E-2</c:v>
                </c:pt>
                <c:pt idx="7">
                  <c:v>0.13569999999999999</c:v>
                </c:pt>
                <c:pt idx="8">
                  <c:v>0.19350000000000001</c:v>
                </c:pt>
                <c:pt idx="9">
                  <c:v>0.26879999999999998</c:v>
                </c:pt>
                <c:pt idx="10">
                  <c:v>0.36070000000000002</c:v>
                </c:pt>
                <c:pt idx="11">
                  <c:v>0.46389999999999998</c:v>
                </c:pt>
                <c:pt idx="12">
                  <c:v>0.56820000000000004</c:v>
                </c:pt>
                <c:pt idx="13">
                  <c:v>0.66379999999999995</c:v>
                </c:pt>
                <c:pt idx="14">
                  <c:v>0.74529999999999996</c:v>
                </c:pt>
                <c:pt idx="15">
                  <c:v>0.81159999999999999</c:v>
                </c:pt>
                <c:pt idx="16">
                  <c:v>0.86560000000000004</c:v>
                </c:pt>
                <c:pt idx="17">
                  <c:v>0.91249999999999998</c:v>
                </c:pt>
                <c:pt idx="18">
                  <c:v>0.95420000000000005</c:v>
                </c:pt>
                <c:pt idx="19">
                  <c:v>0.98319999999999996</c:v>
                </c:pt>
                <c:pt idx="20">
                  <c:v>0.98699999999999999</c:v>
                </c:pt>
                <c:pt idx="21">
                  <c:v>0.96799999999999997</c:v>
                </c:pt>
                <c:pt idx="22">
                  <c:v>0.94</c:v>
                </c:pt>
                <c:pt idx="23">
                  <c:v>0.91279999999999994</c:v>
                </c:pt>
                <c:pt idx="24">
                  <c:v>0.87939999999999996</c:v>
                </c:pt>
                <c:pt idx="25">
                  <c:v>0.83360000000000001</c:v>
                </c:pt>
                <c:pt idx="26">
                  <c:v>0.77959999999999996</c:v>
                </c:pt>
                <c:pt idx="27">
                  <c:v>0.72760000000000002</c:v>
                </c:pt>
                <c:pt idx="28">
                  <c:v>0.68149999999999999</c:v>
                </c:pt>
                <c:pt idx="29">
                  <c:v>0.63480000000000003</c:v>
                </c:pt>
                <c:pt idx="30">
                  <c:v>0.5867</c:v>
                </c:pt>
                <c:pt idx="31">
                  <c:v>0.54290000000000005</c:v>
                </c:pt>
                <c:pt idx="32">
                  <c:v>0.49840000000000001</c:v>
                </c:pt>
                <c:pt idx="33">
                  <c:v>0.45290000000000002</c:v>
                </c:pt>
                <c:pt idx="34">
                  <c:v>0.41199999999999998</c:v>
                </c:pt>
                <c:pt idx="35">
                  <c:v>0.37619999999999998</c:v>
                </c:pt>
                <c:pt idx="36">
                  <c:v>0.34589999999999999</c:v>
                </c:pt>
                <c:pt idx="37">
                  <c:v>0.31990000000000002</c:v>
                </c:pt>
                <c:pt idx="38">
                  <c:v>0.29310000000000003</c:v>
                </c:pt>
                <c:pt idx="39">
                  <c:v>0.26950000000000002</c:v>
                </c:pt>
                <c:pt idx="40">
                  <c:v>0.25130000000000002</c:v>
                </c:pt>
                <c:pt idx="41">
                  <c:v>0.2324</c:v>
                </c:pt>
                <c:pt idx="42">
                  <c:v>0.21160000000000001</c:v>
                </c:pt>
                <c:pt idx="43">
                  <c:v>0.1938</c:v>
                </c:pt>
                <c:pt idx="44">
                  <c:v>0.17949999999999999</c:v>
                </c:pt>
                <c:pt idx="45">
                  <c:v>0.16650000000000001</c:v>
                </c:pt>
                <c:pt idx="46">
                  <c:v>0.15179999999999999</c:v>
                </c:pt>
                <c:pt idx="47">
                  <c:v>0.13170000000000001</c:v>
                </c:pt>
                <c:pt idx="48">
                  <c:v>0.1071</c:v>
                </c:pt>
                <c:pt idx="49">
                  <c:v>8.1900000000000001E-2</c:v>
                </c:pt>
                <c:pt idx="50">
                  <c:v>6.2300000000000001E-2</c:v>
                </c:pt>
                <c:pt idx="51">
                  <c:v>5.0299999999999997E-2</c:v>
                </c:pt>
                <c:pt idx="52">
                  <c:v>4.1000000000000002E-2</c:v>
                </c:pt>
                <c:pt idx="53">
                  <c:v>3.2300000000000002E-2</c:v>
                </c:pt>
                <c:pt idx="54">
                  <c:v>2.4299999999999999E-2</c:v>
                </c:pt>
                <c:pt idx="55">
                  <c:v>1.72E-2</c:v>
                </c:pt>
                <c:pt idx="56">
                  <c:v>1.1599999999999999E-2</c:v>
                </c:pt>
                <c:pt idx="57">
                  <c:v>6.6E-3</c:v>
                </c:pt>
                <c:pt idx="58">
                  <c:v>8.9999999999999998E-4</c:v>
                </c:pt>
                <c:pt idx="59">
                  <c:v>-4.7999999999999996E-3</c:v>
                </c:pt>
                <c:pt idx="60">
                  <c:v>-7.4999999999999997E-3</c:v>
                </c:pt>
                <c:pt idx="61">
                  <c:v>-6.8999999999999999E-3</c:v>
                </c:pt>
                <c:pt idx="62">
                  <c:v>-5.0000000000000001E-3</c:v>
                </c:pt>
                <c:pt idx="63">
                  <c:v>-4.0000000000000001E-3</c:v>
                </c:pt>
                <c:pt idx="64">
                  <c:v>-4.4999999999999997E-3</c:v>
                </c:pt>
                <c:pt idx="65">
                  <c:v>-4.5999999999999999E-3</c:v>
                </c:pt>
                <c:pt idx="66">
                  <c:v>-6.9999999999999999E-4</c:v>
                </c:pt>
                <c:pt idx="67">
                  <c:v>5.7999999999999996E-3</c:v>
                </c:pt>
                <c:pt idx="68">
                  <c:v>1.04E-2</c:v>
                </c:pt>
                <c:pt idx="69">
                  <c:v>1.2999999999999999E-2</c:v>
                </c:pt>
                <c:pt idx="70">
                  <c:v>1.4800000000000001E-2</c:v>
                </c:pt>
                <c:pt idx="71">
                  <c:v>1.47E-2</c:v>
                </c:pt>
                <c:pt idx="72">
                  <c:v>1.37E-2</c:v>
                </c:pt>
                <c:pt idx="73">
                  <c:v>1.26E-2</c:v>
                </c:pt>
                <c:pt idx="74">
                  <c:v>1.03E-2</c:v>
                </c:pt>
                <c:pt idx="75">
                  <c:v>7.4000000000000003E-3</c:v>
                </c:pt>
                <c:pt idx="76">
                  <c:v>6.1000000000000004E-3</c:v>
                </c:pt>
                <c:pt idx="77">
                  <c:v>7.0000000000000001E-3</c:v>
                </c:pt>
                <c:pt idx="78">
                  <c:v>1.01E-2</c:v>
                </c:pt>
                <c:pt idx="79">
                  <c:v>1.38E-2</c:v>
                </c:pt>
                <c:pt idx="80">
                  <c:v>1.4200000000000001E-2</c:v>
                </c:pt>
                <c:pt idx="81">
                  <c:v>8.6999999999999994E-3</c:v>
                </c:pt>
                <c:pt idx="82">
                  <c:v>-5.9999999999999995E-4</c:v>
                </c:pt>
                <c:pt idx="83">
                  <c:v>-8.0000000000000002E-3</c:v>
                </c:pt>
                <c:pt idx="84">
                  <c:v>-1.06E-2</c:v>
                </c:pt>
                <c:pt idx="85">
                  <c:v>-1.04E-2</c:v>
                </c:pt>
                <c:pt idx="86">
                  <c:v>-9.4999999999999998E-3</c:v>
                </c:pt>
                <c:pt idx="87">
                  <c:v>-7.9000000000000008E-3</c:v>
                </c:pt>
                <c:pt idx="88">
                  <c:v>-4.4000000000000003E-3</c:v>
                </c:pt>
                <c:pt idx="89">
                  <c:v>2.9999999999999997E-4</c:v>
                </c:pt>
                <c:pt idx="90">
                  <c:v>1.1000000000000001E-3</c:v>
                </c:pt>
                <c:pt idx="91">
                  <c:v>-6.1000000000000004E-3</c:v>
                </c:pt>
                <c:pt idx="92">
                  <c:v>-1.7100000000000001E-2</c:v>
                </c:pt>
                <c:pt idx="93">
                  <c:v>-2.3099999999999999E-2</c:v>
                </c:pt>
                <c:pt idx="94">
                  <c:v>-2.0899999999999998E-2</c:v>
                </c:pt>
                <c:pt idx="95">
                  <c:v>-1.7100000000000001E-2</c:v>
                </c:pt>
                <c:pt idx="96">
                  <c:v>-1.8200000000000001E-2</c:v>
                </c:pt>
                <c:pt idx="97">
                  <c:v>-2.4199999999999999E-2</c:v>
                </c:pt>
                <c:pt idx="98">
                  <c:v>-3.2399999999999998E-2</c:v>
                </c:pt>
                <c:pt idx="99">
                  <c:v>-4.1599999999999998E-2</c:v>
                </c:pt>
                <c:pt idx="100">
                  <c:v>-5.0500000000000003E-2</c:v>
                </c:pt>
                <c:pt idx="101">
                  <c:v>-5.8000000000000003E-2</c:v>
                </c:pt>
                <c:pt idx="102">
                  <c:v>-6.0900000000000003E-2</c:v>
                </c:pt>
                <c:pt idx="103">
                  <c:v>-5.7799999999999997E-2</c:v>
                </c:pt>
                <c:pt idx="104">
                  <c:v>-5.4399999999999997E-2</c:v>
                </c:pt>
                <c:pt idx="105">
                  <c:v>-5.6899999999999999E-2</c:v>
                </c:pt>
                <c:pt idx="106">
                  <c:v>-6.5199999999999994E-2</c:v>
                </c:pt>
                <c:pt idx="107">
                  <c:v>-7.8399999999999997E-2</c:v>
                </c:pt>
                <c:pt idx="108">
                  <c:v>-9.4100000000000003E-2</c:v>
                </c:pt>
                <c:pt idx="109">
                  <c:v>-0.1077</c:v>
                </c:pt>
                <c:pt idx="110">
                  <c:v>-0.1197</c:v>
                </c:pt>
                <c:pt idx="111">
                  <c:v>-0.13370000000000001</c:v>
                </c:pt>
                <c:pt idx="112">
                  <c:v>-0.151</c:v>
                </c:pt>
                <c:pt idx="113">
                  <c:v>-0.1699</c:v>
                </c:pt>
                <c:pt idx="114">
                  <c:v>-0.19239999999999999</c:v>
                </c:pt>
                <c:pt idx="115">
                  <c:v>-0.218</c:v>
                </c:pt>
                <c:pt idx="116">
                  <c:v>-0.24379999999999999</c:v>
                </c:pt>
                <c:pt idx="117">
                  <c:v>-0.2742</c:v>
                </c:pt>
                <c:pt idx="118">
                  <c:v>-0.31190000000000001</c:v>
                </c:pt>
                <c:pt idx="119">
                  <c:v>-0.35680000000000001</c:v>
                </c:pt>
                <c:pt idx="120">
                  <c:v>-0.41110000000000002</c:v>
                </c:pt>
                <c:pt idx="121">
                  <c:v>-0.47010000000000002</c:v>
                </c:pt>
                <c:pt idx="122">
                  <c:v>-0.52749999999999997</c:v>
                </c:pt>
                <c:pt idx="123">
                  <c:v>-0.58289999999999997</c:v>
                </c:pt>
                <c:pt idx="124">
                  <c:v>-0.63590000000000002</c:v>
                </c:pt>
                <c:pt idx="125">
                  <c:v>-0.68420000000000003</c:v>
                </c:pt>
                <c:pt idx="126">
                  <c:v>-0.7278</c:v>
                </c:pt>
                <c:pt idx="127">
                  <c:v>-0.76939999999999997</c:v>
                </c:pt>
                <c:pt idx="128">
                  <c:v>-0.81100000000000005</c:v>
                </c:pt>
                <c:pt idx="129">
                  <c:v>-0.8538</c:v>
                </c:pt>
                <c:pt idx="130">
                  <c:v>-0.89700000000000002</c:v>
                </c:pt>
                <c:pt idx="131">
                  <c:v>-0.93340000000000001</c:v>
                </c:pt>
                <c:pt idx="132">
                  <c:v>-0.95950000000000002</c:v>
                </c:pt>
                <c:pt idx="133">
                  <c:v>-0.97819999999999996</c:v>
                </c:pt>
                <c:pt idx="134">
                  <c:v>-0.9919</c:v>
                </c:pt>
                <c:pt idx="135">
                  <c:v>-1.002</c:v>
                </c:pt>
                <c:pt idx="136">
                  <c:v>-1.0088999999999999</c:v>
                </c:pt>
                <c:pt idx="137">
                  <c:v>-1.0104</c:v>
                </c:pt>
                <c:pt idx="138">
                  <c:v>-1.0016</c:v>
                </c:pt>
                <c:pt idx="139">
                  <c:v>-0.98140000000000005</c:v>
                </c:pt>
                <c:pt idx="140">
                  <c:v>-0.95340000000000003</c:v>
                </c:pt>
                <c:pt idx="141">
                  <c:v>-0.91990000000000005</c:v>
                </c:pt>
                <c:pt idx="142">
                  <c:v>-0.88580000000000003</c:v>
                </c:pt>
                <c:pt idx="143">
                  <c:v>-0.85350000000000004</c:v>
                </c:pt>
                <c:pt idx="144">
                  <c:v>-0.81910000000000005</c:v>
                </c:pt>
                <c:pt idx="145">
                  <c:v>-0.78080000000000005</c:v>
                </c:pt>
                <c:pt idx="146">
                  <c:v>-0.73929999999999996</c:v>
                </c:pt>
                <c:pt idx="147">
                  <c:v>-0.6905</c:v>
                </c:pt>
                <c:pt idx="148">
                  <c:v>-0.63319999999999999</c:v>
                </c:pt>
                <c:pt idx="149">
                  <c:v>-0.57950000000000002</c:v>
                </c:pt>
                <c:pt idx="150">
                  <c:v>-0.54</c:v>
                </c:pt>
                <c:pt idx="151">
                  <c:v>-0.50739999999999996</c:v>
                </c:pt>
                <c:pt idx="152">
                  <c:v>-0.48249999999999998</c:v>
                </c:pt>
                <c:pt idx="153">
                  <c:v>-0.46329999999999999</c:v>
                </c:pt>
                <c:pt idx="154">
                  <c:v>-0.439</c:v>
                </c:pt>
                <c:pt idx="155">
                  <c:v>-0.4078</c:v>
                </c:pt>
                <c:pt idx="156">
                  <c:v>-0.37480000000000002</c:v>
                </c:pt>
                <c:pt idx="157">
                  <c:v>-0.34379999999999999</c:v>
                </c:pt>
                <c:pt idx="158">
                  <c:v>-0.31690000000000002</c:v>
                </c:pt>
                <c:pt idx="159">
                  <c:v>-0.2959</c:v>
                </c:pt>
                <c:pt idx="160">
                  <c:v>-0.27879999999999999</c:v>
                </c:pt>
                <c:pt idx="161">
                  <c:v>-0.26340000000000002</c:v>
                </c:pt>
                <c:pt idx="162">
                  <c:v>-0.2482</c:v>
                </c:pt>
                <c:pt idx="163">
                  <c:v>-0.2334</c:v>
                </c:pt>
                <c:pt idx="164">
                  <c:v>-0.22209999999999999</c:v>
                </c:pt>
                <c:pt idx="165">
                  <c:v>-0.217</c:v>
                </c:pt>
                <c:pt idx="166">
                  <c:v>-0.2162</c:v>
                </c:pt>
                <c:pt idx="167">
                  <c:v>-0.214</c:v>
                </c:pt>
                <c:pt idx="168">
                  <c:v>-0.20849999999999999</c:v>
                </c:pt>
                <c:pt idx="169">
                  <c:v>-0.20280000000000001</c:v>
                </c:pt>
                <c:pt idx="170">
                  <c:v>-0.1988</c:v>
                </c:pt>
                <c:pt idx="171">
                  <c:v>-0.19550000000000001</c:v>
                </c:pt>
                <c:pt idx="172">
                  <c:v>-0.19539999999999999</c:v>
                </c:pt>
                <c:pt idx="173">
                  <c:v>-0.20030000000000001</c:v>
                </c:pt>
                <c:pt idx="174">
                  <c:v>-0.20519999999999999</c:v>
                </c:pt>
                <c:pt idx="175">
                  <c:v>-0.20480000000000001</c:v>
                </c:pt>
                <c:pt idx="176">
                  <c:v>-0.19950000000000001</c:v>
                </c:pt>
                <c:pt idx="177">
                  <c:v>-0.19370000000000001</c:v>
                </c:pt>
                <c:pt idx="178">
                  <c:v>-0.18920000000000001</c:v>
                </c:pt>
                <c:pt idx="179">
                  <c:v>-0.18559999999999999</c:v>
                </c:pt>
                <c:pt idx="180">
                  <c:v>-0.17979999999999999</c:v>
                </c:pt>
                <c:pt idx="181">
                  <c:v>-0.17199999999999999</c:v>
                </c:pt>
                <c:pt idx="182">
                  <c:v>-0.1668</c:v>
                </c:pt>
                <c:pt idx="183">
                  <c:v>-0.1661</c:v>
                </c:pt>
                <c:pt idx="184">
                  <c:v>-0.1653</c:v>
                </c:pt>
                <c:pt idx="185">
                  <c:v>-0.15820000000000001</c:v>
                </c:pt>
                <c:pt idx="186">
                  <c:v>-0.14399999999999999</c:v>
                </c:pt>
                <c:pt idx="187">
                  <c:v>-0.1331</c:v>
                </c:pt>
                <c:pt idx="188">
                  <c:v>-0.12889999999999999</c:v>
                </c:pt>
                <c:pt idx="189">
                  <c:v>-0.1249</c:v>
                </c:pt>
                <c:pt idx="190">
                  <c:v>-0.11849999999999999</c:v>
                </c:pt>
                <c:pt idx="191">
                  <c:v>-0.1096</c:v>
                </c:pt>
                <c:pt idx="192">
                  <c:v>-9.9099999999999994E-2</c:v>
                </c:pt>
                <c:pt idx="193">
                  <c:v>-9.06E-2</c:v>
                </c:pt>
                <c:pt idx="194">
                  <c:v>-8.4000000000000005E-2</c:v>
                </c:pt>
                <c:pt idx="195">
                  <c:v>-7.8899999999999998E-2</c:v>
                </c:pt>
                <c:pt idx="196">
                  <c:v>-7.5800000000000006E-2</c:v>
                </c:pt>
                <c:pt idx="197">
                  <c:v>-7.4899999999999994E-2</c:v>
                </c:pt>
                <c:pt idx="198">
                  <c:v>-7.4899999999999994E-2</c:v>
                </c:pt>
                <c:pt idx="199">
                  <c:v>-7.3200000000000001E-2</c:v>
                </c:pt>
                <c:pt idx="200">
                  <c:v>-6.8900000000000003E-2</c:v>
                </c:pt>
                <c:pt idx="201">
                  <c:v>-6.1699999999999998E-2</c:v>
                </c:pt>
                <c:pt idx="202">
                  <c:v>-5.2900000000000003E-2</c:v>
                </c:pt>
                <c:pt idx="203">
                  <c:v>-4.4900000000000002E-2</c:v>
                </c:pt>
                <c:pt idx="204">
                  <c:v>-4.0500000000000001E-2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pyridine'!$N$20:$N$224</c:f>
              <c:numCache>
                <c:formatCode>General</c:formatCode>
                <c:ptCount val="205"/>
                <c:pt idx="0">
                  <c:v>-2.3324032068138007E-2</c:v>
                </c:pt>
                <c:pt idx="1">
                  <c:v>-1.940763830298271E-2</c:v>
                </c:pt>
                <c:pt idx="2">
                  <c:v>-1.9487538685820389E-2</c:v>
                </c:pt>
                <c:pt idx="3">
                  <c:v>-2.2678427412263755E-2</c:v>
                </c:pt>
                <c:pt idx="4">
                  <c:v>-2.4064040301341089E-2</c:v>
                </c:pt>
                <c:pt idx="5">
                  <c:v>-2.426995378796264E-2</c:v>
                </c:pt>
                <c:pt idx="6">
                  <c:v>-2.6422110974888946E-2</c:v>
                </c:pt>
                <c:pt idx="7">
                  <c:v>-2.9828422608517698E-2</c:v>
                </c:pt>
                <c:pt idx="8">
                  <c:v>-3.0221602617415032E-2</c:v>
                </c:pt>
                <c:pt idx="9">
                  <c:v>-2.5817837767051738E-2</c:v>
                </c:pt>
                <c:pt idx="10">
                  <c:v>-1.7297078190366185E-2</c:v>
                </c:pt>
                <c:pt idx="11">
                  <c:v>-6.890451765167796E-3</c:v>
                </c:pt>
                <c:pt idx="12">
                  <c:v>0</c:v>
                </c:pt>
                <c:pt idx="13">
                  <c:v>0</c:v>
                </c:pt>
                <c:pt idx="14">
                  <c:v>-6.5264906462710248E-3</c:v>
                </c:pt>
                <c:pt idx="15">
                  <c:v>-1.8708138076371242E-2</c:v>
                </c:pt>
                <c:pt idx="16">
                  <c:v>-3.1777721010958826E-2</c:v>
                </c:pt>
                <c:pt idx="17">
                  <c:v>-3.7241839379439617E-2</c:v>
                </c:pt>
                <c:pt idx="18">
                  <c:v>-3.1980181356034844E-2</c:v>
                </c:pt>
                <c:pt idx="19">
                  <c:v>-2.2922644207413329E-2</c:v>
                </c:pt>
                <c:pt idx="20">
                  <c:v>-2.2500670310551737E-2</c:v>
                </c:pt>
                <c:pt idx="21">
                  <c:v>-3.0164705469796004E-2</c:v>
                </c:pt>
                <c:pt idx="22">
                  <c:v>-3.581210596646154E-2</c:v>
                </c:pt>
                <c:pt idx="23">
                  <c:v>-3.1872443339814982E-2</c:v>
                </c:pt>
                <c:pt idx="24">
                  <c:v>-2.5466015768818746E-2</c:v>
                </c:pt>
                <c:pt idx="25">
                  <c:v>-2.338300110068451E-2</c:v>
                </c:pt>
                <c:pt idx="26">
                  <c:v>-2.3802106233800416E-2</c:v>
                </c:pt>
                <c:pt idx="27">
                  <c:v>-2.0662908380030594E-2</c:v>
                </c:pt>
                <c:pt idx="28">
                  <c:v>-1.284095840164751E-2</c:v>
                </c:pt>
                <c:pt idx="29">
                  <c:v>-5.5310827518364487E-3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-1.893782511440257E-3</c:v>
                </c:pt>
                <c:pt idx="47">
                  <c:v>-1.4023075003185085E-2</c:v>
                </c:pt>
                <c:pt idx="48">
                  <c:v>-3.096269991833633E-2</c:v>
                </c:pt>
                <c:pt idx="49">
                  <c:v>-4.8855205961657738E-2</c:v>
                </c:pt>
                <c:pt idx="50">
                  <c:v>-6.2673642484330383E-2</c:v>
                </c:pt>
                <c:pt idx="51">
                  <c:v>-7.0975579137539616E-2</c:v>
                </c:pt>
                <c:pt idx="52">
                  <c:v>-7.7942956271290512E-2</c:v>
                </c:pt>
                <c:pt idx="53">
                  <c:v>-8.4750904516147904E-2</c:v>
                </c:pt>
                <c:pt idx="54">
                  <c:v>-9.131407815068307E-2</c:v>
                </c:pt>
                <c:pt idx="55">
                  <c:v>-9.710914029236016E-2</c:v>
                </c:pt>
                <c:pt idx="56">
                  <c:v>-0.10171217797252675</c:v>
                </c:pt>
                <c:pt idx="57">
                  <c:v>-0.10571497996420168</c:v>
                </c:pt>
                <c:pt idx="58">
                  <c:v>-0.11040336336579691</c:v>
                </c:pt>
                <c:pt idx="59">
                  <c:v>-0.11500358540747255</c:v>
                </c:pt>
                <c:pt idx="60">
                  <c:v>-0.11695527444636827</c:v>
                </c:pt>
                <c:pt idx="61">
                  <c:v>-0.11573790923843918</c:v>
                </c:pt>
                <c:pt idx="62">
                  <c:v>-0.11252943605274097</c:v>
                </c:pt>
                <c:pt idx="63">
                  <c:v>-0.11008907435990084</c:v>
                </c:pt>
                <c:pt idx="64">
                  <c:v>-0.10857625304881234</c:v>
                </c:pt>
                <c:pt idx="65">
                  <c:v>-0.10619308069249134</c:v>
                </c:pt>
                <c:pt idx="66">
                  <c:v>-9.9690788599666263E-2</c:v>
                </c:pt>
                <c:pt idx="67">
                  <c:v>-9.0264216870338546E-2</c:v>
                </c:pt>
                <c:pt idx="68">
                  <c:v>-8.2194729768396785E-2</c:v>
                </c:pt>
                <c:pt idx="69">
                  <c:v>-7.6096641174787455E-2</c:v>
                </c:pt>
                <c:pt idx="70">
                  <c:v>-7.0681318352607506E-2</c:v>
                </c:pt>
                <c:pt idx="71">
                  <c:v>-6.7063886957411667E-2</c:v>
                </c:pt>
                <c:pt idx="72">
                  <c:v>-6.3950082975315028E-2</c:v>
                </c:pt>
                <c:pt idx="73">
                  <c:v>-6.0745301994807786E-2</c:v>
                </c:pt>
                <c:pt idx="74">
                  <c:v>-5.8212024231766128E-2</c:v>
                </c:pt>
                <c:pt idx="75">
                  <c:v>-5.6807950316733961E-2</c:v>
                </c:pt>
                <c:pt idx="76">
                  <c:v>-5.4919958458039278E-2</c:v>
                </c:pt>
                <c:pt idx="77">
                  <c:v>-5.062539256839594E-2</c:v>
                </c:pt>
                <c:pt idx="78">
                  <c:v>-4.4453220807321746E-2</c:v>
                </c:pt>
                <c:pt idx="79">
                  <c:v>-3.8474265597032549E-2</c:v>
                </c:pt>
                <c:pt idx="80">
                  <c:v>-3.5488041913728896E-2</c:v>
                </c:pt>
                <c:pt idx="81">
                  <c:v>-3.7625377154636763E-2</c:v>
                </c:pt>
                <c:pt idx="82">
                  <c:v>-4.3622979329271734E-2</c:v>
                </c:pt>
                <c:pt idx="83">
                  <c:v>-4.8087174156681498E-2</c:v>
                </c:pt>
                <c:pt idx="84">
                  <c:v>-4.8719258435273707E-2</c:v>
                </c:pt>
                <c:pt idx="85">
                  <c:v>-4.7137985233702259E-2</c:v>
                </c:pt>
                <c:pt idx="86">
                  <c:v>-4.5400098781728217E-2</c:v>
                </c:pt>
                <c:pt idx="87">
                  <c:v>-4.3064792279753468E-2</c:v>
                </c:pt>
                <c:pt idx="88">
                  <c:v>-3.9284239790473137E-2</c:v>
                </c:pt>
                <c:pt idx="89">
                  <c:v>-3.4567700003968312E-2</c:v>
                </c:pt>
                <c:pt idx="90">
                  <c:v>-3.3091481993262228E-2</c:v>
                </c:pt>
                <c:pt idx="91">
                  <c:v>-3.8707405776609104E-2</c:v>
                </c:pt>
                <c:pt idx="92">
                  <c:v>-4.7654628334165283E-2</c:v>
                </c:pt>
                <c:pt idx="93">
                  <c:v>-5.2510887540126949E-2</c:v>
                </c:pt>
                <c:pt idx="94">
                  <c:v>-5.0456958948856816E-2</c:v>
                </c:pt>
                <c:pt idx="95">
                  <c:v>-4.721382153456713E-2</c:v>
                </c:pt>
                <c:pt idx="96">
                  <c:v>-4.8064463110362943E-2</c:v>
                </c:pt>
                <c:pt idx="97">
                  <c:v>-5.3185206396083484E-2</c:v>
                </c:pt>
                <c:pt idx="98">
                  <c:v>-6.0095394193315277E-2</c:v>
                </c:pt>
                <c:pt idx="99">
                  <c:v>-6.7947200564753465E-2</c:v>
                </c:pt>
                <c:pt idx="100">
                  <c:v>-7.5454808411985985E-2</c:v>
                </c:pt>
                <c:pt idx="101">
                  <c:v>-8.185573751913669E-2</c:v>
                </c:pt>
                <c:pt idx="102">
                  <c:v>-8.4418924800487891E-2</c:v>
                </c:pt>
                <c:pt idx="103">
                  <c:v>-8.1949530156038217E-2</c:v>
                </c:pt>
                <c:pt idx="104">
                  <c:v>-7.931225970722211E-2</c:v>
                </c:pt>
                <c:pt idx="105">
                  <c:v>-8.1622225462778281E-2</c:v>
                </c:pt>
                <c:pt idx="106">
                  <c:v>-8.8970404421117269E-2</c:v>
                </c:pt>
                <c:pt idx="107">
                  <c:v>-0.10041236236954175</c:v>
                </c:pt>
                <c:pt idx="108">
                  <c:v>-0.11407612471360278</c:v>
                </c:pt>
                <c:pt idx="109">
                  <c:v>-0.12585946554774194</c:v>
                </c:pt>
                <c:pt idx="110">
                  <c:v>-0.13636543619894195</c:v>
                </c:pt>
                <c:pt idx="111">
                  <c:v>-0.14866648263863511</c:v>
                </c:pt>
                <c:pt idx="112">
                  <c:v>-0.1643129060449923</c:v>
                </c:pt>
                <c:pt idx="113">
                  <c:v>-0.18185382915372617</c:v>
                </c:pt>
                <c:pt idx="114">
                  <c:v>-0.20326065047316902</c:v>
                </c:pt>
                <c:pt idx="115">
                  <c:v>-0.22775399595649898</c:v>
                </c:pt>
                <c:pt idx="116">
                  <c:v>-0.2533878078418022</c:v>
                </c:pt>
                <c:pt idx="117">
                  <c:v>-0.28356465243226198</c:v>
                </c:pt>
                <c:pt idx="118">
                  <c:v>-0.31988357332709544</c:v>
                </c:pt>
                <c:pt idx="119">
                  <c:v>-0.3627881929643918</c:v>
                </c:pt>
                <c:pt idx="120">
                  <c:v>-0.41477324673501914</c:v>
                </c:pt>
                <c:pt idx="121">
                  <c:v>-0.47191564709174955</c:v>
                </c:pt>
                <c:pt idx="122">
                  <c:v>-0.5282214840651388</c:v>
                </c:pt>
                <c:pt idx="123">
                  <c:v>-0.58115364238410605</c:v>
                </c:pt>
                <c:pt idx="124">
                  <c:v>-0.63590000000000002</c:v>
                </c:pt>
                <c:pt idx="125">
                  <c:v>-0.68646708760153141</c:v>
                </c:pt>
                <c:pt idx="126">
                  <c:v>-0.7315241831772813</c:v>
                </c:pt>
                <c:pt idx="127">
                  <c:v>-0.77513884840421654</c:v>
                </c:pt>
                <c:pt idx="128">
                  <c:v>-0.81892983635099126</c:v>
                </c:pt>
                <c:pt idx="129">
                  <c:v>-0.86277519799579372</c:v>
                </c:pt>
                <c:pt idx="130">
                  <c:v>-0.90581584484735589</c:v>
                </c:pt>
                <c:pt idx="131">
                  <c:v>-0.94164240088305395</c:v>
                </c:pt>
                <c:pt idx="132">
                  <c:v>-0.96717960449296458</c:v>
                </c:pt>
                <c:pt idx="133">
                  <c:v>-0.98569593383779619</c:v>
                </c:pt>
                <c:pt idx="134">
                  <c:v>-0.99906336351199787</c:v>
                </c:pt>
                <c:pt idx="135">
                  <c:v>-1.0084767336155707</c:v>
                </c:pt>
                <c:pt idx="136">
                  <c:v>-1.0147182338338279</c:v>
                </c:pt>
                <c:pt idx="137">
                  <c:v>-1.0157339355754995</c:v>
                </c:pt>
                <c:pt idx="138">
                  <c:v>-1.0071655757707403</c:v>
                </c:pt>
                <c:pt idx="139">
                  <c:v>-0.98833883556359448</c:v>
                </c:pt>
                <c:pt idx="140">
                  <c:v>-0.96241432228541357</c:v>
                </c:pt>
                <c:pt idx="141">
                  <c:v>-0.93109050344929845</c:v>
                </c:pt>
                <c:pt idx="142">
                  <c:v>-0.89872564212509387</c:v>
                </c:pt>
                <c:pt idx="143">
                  <c:v>-0.86657458338781068</c:v>
                </c:pt>
                <c:pt idx="144">
                  <c:v>-0.83148516682157025</c:v>
                </c:pt>
                <c:pt idx="145">
                  <c:v>-0.79262646032001316</c:v>
                </c:pt>
                <c:pt idx="146">
                  <c:v>-0.751124852092658</c:v>
                </c:pt>
                <c:pt idx="147">
                  <c:v>-0.70330484484109013</c:v>
                </c:pt>
                <c:pt idx="148">
                  <c:v>-0.64858309670776304</c:v>
                </c:pt>
                <c:pt idx="149">
                  <c:v>-0.59684563318594885</c:v>
                </c:pt>
                <c:pt idx="150">
                  <c:v>-0.55678645530740845</c:v>
                </c:pt>
                <c:pt idx="151">
                  <c:v>-0.5235859071665625</c:v>
                </c:pt>
                <c:pt idx="152">
                  <c:v>-0.49730962501540343</c:v>
                </c:pt>
                <c:pt idx="153">
                  <c:v>-0.47589804898567861</c:v>
                </c:pt>
                <c:pt idx="154">
                  <c:v>-0.4499575184432521</c:v>
                </c:pt>
                <c:pt idx="155">
                  <c:v>-0.41830445584208625</c:v>
                </c:pt>
                <c:pt idx="156">
                  <c:v>-0.38537965433496318</c:v>
                </c:pt>
                <c:pt idx="157">
                  <c:v>-0.35486705813577057</c:v>
                </c:pt>
                <c:pt idx="158">
                  <c:v>-0.32838260467467162</c:v>
                </c:pt>
                <c:pt idx="159">
                  <c:v>-0.30746251693738208</c:v>
                </c:pt>
                <c:pt idx="160">
                  <c:v>-0.29004723505565033</c:v>
                </c:pt>
                <c:pt idx="161">
                  <c:v>-0.27425915315804539</c:v>
                </c:pt>
                <c:pt idx="162">
                  <c:v>-0.25890624678305657</c:v>
                </c:pt>
                <c:pt idx="163">
                  <c:v>-0.24433553009338072</c:v>
                </c:pt>
                <c:pt idx="164">
                  <c:v>-0.23328088181322615</c:v>
                </c:pt>
                <c:pt idx="165">
                  <c:v>-0.22760582962156925</c:v>
                </c:pt>
                <c:pt idx="166">
                  <c:v>-0.22551248209142571</c:v>
                </c:pt>
                <c:pt idx="167">
                  <c:v>-0.22240061718112003</c:v>
                </c:pt>
                <c:pt idx="168">
                  <c:v>-0.21700131162318576</c:v>
                </c:pt>
                <c:pt idx="169">
                  <c:v>-0.21134315326247466</c:v>
                </c:pt>
                <c:pt idx="170">
                  <c:v>-0.20713587216605095</c:v>
                </c:pt>
                <c:pt idx="171">
                  <c:v>-0.2034378497597083</c:v>
                </c:pt>
                <c:pt idx="172">
                  <c:v>-0.20255905179900291</c:v>
                </c:pt>
                <c:pt idx="173">
                  <c:v>-0.20594753990973136</c:v>
                </c:pt>
                <c:pt idx="174">
                  <c:v>-0.209512350740299</c:v>
                </c:pt>
                <c:pt idx="175">
                  <c:v>-0.20855383833514696</c:v>
                </c:pt>
                <c:pt idx="176">
                  <c:v>-0.20350154693990932</c:v>
                </c:pt>
                <c:pt idx="177">
                  <c:v>-0.19793436557760871</c:v>
                </c:pt>
                <c:pt idx="178">
                  <c:v>-0.19338851723396125</c:v>
                </c:pt>
                <c:pt idx="179">
                  <c:v>-0.18969894174309149</c:v>
                </c:pt>
                <c:pt idx="180">
                  <c:v>-0.1839554376609516</c:v>
                </c:pt>
                <c:pt idx="181">
                  <c:v>-0.17668134187007747</c:v>
                </c:pt>
                <c:pt idx="182">
                  <c:v>-0.17153807347642927</c:v>
                </c:pt>
                <c:pt idx="183">
                  <c:v>-0.17032352390699113</c:v>
                </c:pt>
                <c:pt idx="184">
                  <c:v>-0.16884730589628502</c:v>
                </c:pt>
                <c:pt idx="185">
                  <c:v>-0.16190614607565276</c:v>
                </c:pt>
                <c:pt idx="186">
                  <c:v>-0.14855279459390591</c:v>
                </c:pt>
                <c:pt idx="187">
                  <c:v>-0.13836849735898396</c:v>
                </c:pt>
                <c:pt idx="188">
                  <c:v>-0.13399052481970289</c:v>
                </c:pt>
                <c:pt idx="189">
                  <c:v>-0.1298714050831988</c:v>
                </c:pt>
                <c:pt idx="190">
                  <c:v>-0.12335134259272798</c:v>
                </c:pt>
                <c:pt idx="191">
                  <c:v>-0.11469763706654026</c:v>
                </c:pt>
                <c:pt idx="192">
                  <c:v>-0.10476656135741334</c:v>
                </c:pt>
                <c:pt idx="193">
                  <c:v>-9.6366077357020685E-2</c:v>
                </c:pt>
                <c:pt idx="194">
                  <c:v>-8.9851646143531763E-2</c:v>
                </c:pt>
                <c:pt idx="195">
                  <c:v>-8.4705562111392615E-2</c:v>
                </c:pt>
                <c:pt idx="196">
                  <c:v>-8.1266392507826982E-2</c:v>
                </c:pt>
                <c:pt idx="197">
                  <c:v>-7.9704828775692224E-2</c:v>
                </c:pt>
                <c:pt idx="198">
                  <c:v>-7.8999537896335154E-2</c:v>
                </c:pt>
                <c:pt idx="199">
                  <c:v>-7.6755208392771002E-2</c:v>
                </c:pt>
                <c:pt idx="200">
                  <c:v>-7.2380051491980887E-2</c:v>
                </c:pt>
                <c:pt idx="201">
                  <c:v>-6.5441707309839545E-2</c:v>
                </c:pt>
                <c:pt idx="202">
                  <c:v>-5.7314154304678649E-2</c:v>
                </c:pt>
                <c:pt idx="203">
                  <c:v>-4.9781205711027531E-2</c:v>
                </c:pt>
                <c:pt idx="204">
                  <c:v>-4.5497025808648006E-2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pyridine'!$O$20:$O$224</c:f>
              <c:numCache>
                <c:formatCode>General</c:formatCode>
                <c:ptCount val="205"/>
                <c:pt idx="0">
                  <c:v>9.4240320681380028E-3</c:v>
                </c:pt>
                <c:pt idx="1">
                  <c:v>1.6707638302982709E-2</c:v>
                </c:pt>
                <c:pt idx="2">
                  <c:v>2.5887538685820385E-2</c:v>
                </c:pt>
                <c:pt idx="3">
                  <c:v>3.9078427412263757E-2</c:v>
                </c:pt>
                <c:pt idx="4">
                  <c:v>5.8364040301341083E-2</c:v>
                </c:pt>
                <c:pt idx="5">
                  <c:v>8.4669953787962646E-2</c:v>
                </c:pt>
                <c:pt idx="6">
                  <c:v>0.11942211097488893</c:v>
                </c:pt>
                <c:pt idx="7">
                  <c:v>0.16552842260851769</c:v>
                </c:pt>
                <c:pt idx="8">
                  <c:v>0.22372160261741503</c:v>
                </c:pt>
                <c:pt idx="9">
                  <c:v>0.29461783776705169</c:v>
                </c:pt>
                <c:pt idx="10">
                  <c:v>0.37799707819036626</c:v>
                </c:pt>
                <c:pt idx="11">
                  <c:v>0.47079045176516782</c:v>
                </c:pt>
                <c:pt idx="12">
                  <c:v>0.56804173669467795</c:v>
                </c:pt>
                <c:pt idx="13">
                  <c:v>0.66379999999999995</c:v>
                </c:pt>
                <c:pt idx="14">
                  <c:v>0.75182649064627094</c:v>
                </c:pt>
                <c:pt idx="15">
                  <c:v>0.83030813807637127</c:v>
                </c:pt>
                <c:pt idx="16">
                  <c:v>0.89737772101095881</c:v>
                </c:pt>
                <c:pt idx="17">
                  <c:v>0.94974183937943946</c:v>
                </c:pt>
                <c:pt idx="18">
                  <c:v>0.98618018135603491</c:v>
                </c:pt>
                <c:pt idx="19">
                  <c:v>1.0061226442074132</c:v>
                </c:pt>
                <c:pt idx="20">
                  <c:v>1.0095006703105518</c:v>
                </c:pt>
                <c:pt idx="21">
                  <c:v>0.99816470546979608</c:v>
                </c:pt>
                <c:pt idx="22">
                  <c:v>0.97581210596646151</c:v>
                </c:pt>
                <c:pt idx="23">
                  <c:v>0.94467244333981482</c:v>
                </c:pt>
                <c:pt idx="24">
                  <c:v>0.90486601576881864</c:v>
                </c:pt>
                <c:pt idx="25">
                  <c:v>0.85698300110068437</c:v>
                </c:pt>
                <c:pt idx="26">
                  <c:v>0.80340210623380037</c:v>
                </c:pt>
                <c:pt idx="27">
                  <c:v>0.74826290838003062</c:v>
                </c:pt>
                <c:pt idx="28">
                  <c:v>0.69434095840164745</c:v>
                </c:pt>
                <c:pt idx="29">
                  <c:v>0.64033108275183637</c:v>
                </c:pt>
                <c:pt idx="30">
                  <c:v>0.5853959850606909</c:v>
                </c:pt>
                <c:pt idx="31">
                  <c:v>0.53075076252723319</c:v>
                </c:pt>
                <c:pt idx="32">
                  <c:v>0.48013420479302832</c:v>
                </c:pt>
                <c:pt idx="33">
                  <c:v>0.43530239651416125</c:v>
                </c:pt>
                <c:pt idx="34">
                  <c:v>0.39553224400871462</c:v>
                </c:pt>
                <c:pt idx="35">
                  <c:v>0.36010065359477128</c:v>
                </c:pt>
                <c:pt idx="36">
                  <c:v>0.32838783068783073</c:v>
                </c:pt>
                <c:pt idx="37">
                  <c:v>0.29977398070339251</c:v>
                </c:pt>
                <c:pt idx="38">
                  <c:v>0.27343271086212262</c:v>
                </c:pt>
                <c:pt idx="39">
                  <c:v>0.24998381574852163</c:v>
                </c:pt>
                <c:pt idx="40">
                  <c:v>0.22953059446000623</c:v>
                </c:pt>
                <c:pt idx="41">
                  <c:v>0.21165985060690942</c:v>
                </c:pt>
                <c:pt idx="42">
                  <c:v>0.19564849050731406</c:v>
                </c:pt>
                <c:pt idx="43">
                  <c:v>0.18201300964830378</c:v>
                </c:pt>
                <c:pt idx="44">
                  <c:v>0.17096000622471211</c:v>
                </c:pt>
                <c:pt idx="45">
                  <c:v>0.16166308745720512</c:v>
                </c:pt>
                <c:pt idx="46">
                  <c:v>0.15369378251144025</c:v>
                </c:pt>
                <c:pt idx="47">
                  <c:v>0.1457230750031851</c:v>
                </c:pt>
                <c:pt idx="48">
                  <c:v>0.13806269991833631</c:v>
                </c:pt>
                <c:pt idx="49">
                  <c:v>0.13075520596165777</c:v>
                </c:pt>
                <c:pt idx="50">
                  <c:v>0.12497364248433039</c:v>
                </c:pt>
                <c:pt idx="51">
                  <c:v>0.1212755791375396</c:v>
                </c:pt>
                <c:pt idx="52">
                  <c:v>0.11894295627129052</c:v>
                </c:pt>
                <c:pt idx="53">
                  <c:v>0.11705090451614791</c:v>
                </c:pt>
                <c:pt idx="54">
                  <c:v>0.11561407815068307</c:v>
                </c:pt>
                <c:pt idx="55">
                  <c:v>0.11430914029236018</c:v>
                </c:pt>
                <c:pt idx="56">
                  <c:v>0.11331217797252674</c:v>
                </c:pt>
                <c:pt idx="57">
                  <c:v>0.11231497996420163</c:v>
                </c:pt>
                <c:pt idx="58">
                  <c:v>0.11130336336579691</c:v>
                </c:pt>
                <c:pt idx="59">
                  <c:v>0.11020358540747255</c:v>
                </c:pt>
                <c:pt idx="60">
                  <c:v>0.10945527444636828</c:v>
                </c:pt>
                <c:pt idx="61">
                  <c:v>0.10883790923843915</c:v>
                </c:pt>
                <c:pt idx="62">
                  <c:v>0.10752943605274097</c:v>
                </c:pt>
                <c:pt idx="63">
                  <c:v>0.10608907435990084</c:v>
                </c:pt>
                <c:pt idx="64">
                  <c:v>0.10407625304881234</c:v>
                </c:pt>
                <c:pt idx="65">
                  <c:v>0.10159308069249134</c:v>
                </c:pt>
                <c:pt idx="66">
                  <c:v>9.8990788599666243E-2</c:v>
                </c:pt>
                <c:pt idx="67">
                  <c:v>9.6064216870338545E-2</c:v>
                </c:pt>
                <c:pt idx="68">
                  <c:v>9.2594729768396791E-2</c:v>
                </c:pt>
                <c:pt idx="69">
                  <c:v>8.9096641174787439E-2</c:v>
                </c:pt>
                <c:pt idx="70">
                  <c:v>8.5481318352607499E-2</c:v>
                </c:pt>
                <c:pt idx="71">
                  <c:v>8.1763886957411672E-2</c:v>
                </c:pt>
                <c:pt idx="72">
                  <c:v>7.7650082975315005E-2</c:v>
                </c:pt>
                <c:pt idx="73">
                  <c:v>7.3345301994807793E-2</c:v>
                </c:pt>
                <c:pt idx="74">
                  <c:v>6.8512024231766125E-2</c:v>
                </c:pt>
                <c:pt idx="75">
                  <c:v>6.4207950316733944E-2</c:v>
                </c:pt>
                <c:pt idx="76">
                  <c:v>6.1019958458039272E-2</c:v>
                </c:pt>
                <c:pt idx="77">
                  <c:v>5.7625392568395939E-2</c:v>
                </c:pt>
                <c:pt idx="78">
                  <c:v>5.4553220807321744E-2</c:v>
                </c:pt>
                <c:pt idx="79">
                  <c:v>5.2274265597032542E-2</c:v>
                </c:pt>
                <c:pt idx="80">
                  <c:v>4.96880419137289E-2</c:v>
                </c:pt>
                <c:pt idx="81">
                  <c:v>4.632537715463677E-2</c:v>
                </c:pt>
                <c:pt idx="82">
                  <c:v>4.3022979329271731E-2</c:v>
                </c:pt>
                <c:pt idx="83">
                  <c:v>4.008717415668149E-2</c:v>
                </c:pt>
                <c:pt idx="84">
                  <c:v>3.8119258435273702E-2</c:v>
                </c:pt>
                <c:pt idx="85">
                  <c:v>3.6737985233702246E-2</c:v>
                </c:pt>
                <c:pt idx="86">
                  <c:v>3.5900098781728222E-2</c:v>
                </c:pt>
                <c:pt idx="87">
                  <c:v>3.5164792279753464E-2</c:v>
                </c:pt>
                <c:pt idx="88">
                  <c:v>3.4884239790473129E-2</c:v>
                </c:pt>
                <c:pt idx="89">
                  <c:v>3.4867700003968313E-2</c:v>
                </c:pt>
                <c:pt idx="90">
                  <c:v>3.4191481993262225E-2</c:v>
                </c:pt>
                <c:pt idx="91">
                  <c:v>3.2607405776609096E-2</c:v>
                </c:pt>
                <c:pt idx="92">
                  <c:v>3.0554628334165286E-2</c:v>
                </c:pt>
                <c:pt idx="93">
                  <c:v>2.941088754012694E-2</c:v>
                </c:pt>
                <c:pt idx="94">
                  <c:v>2.9556958948856814E-2</c:v>
                </c:pt>
                <c:pt idx="95">
                  <c:v>3.0113821534567129E-2</c:v>
                </c:pt>
                <c:pt idx="96">
                  <c:v>2.9864463110362935E-2</c:v>
                </c:pt>
                <c:pt idx="97">
                  <c:v>2.8985206396083492E-2</c:v>
                </c:pt>
                <c:pt idx="98">
                  <c:v>2.7695394193315272E-2</c:v>
                </c:pt>
                <c:pt idx="99">
                  <c:v>2.6347200564753454E-2</c:v>
                </c:pt>
                <c:pt idx="100">
                  <c:v>2.4954808411985975E-2</c:v>
                </c:pt>
                <c:pt idx="101">
                  <c:v>2.3855737519136666E-2</c:v>
                </c:pt>
                <c:pt idx="102">
                  <c:v>2.3518924800487895E-2</c:v>
                </c:pt>
                <c:pt idx="103">
                  <c:v>2.4149530156038199E-2</c:v>
                </c:pt>
                <c:pt idx="104">
                  <c:v>2.4912259707222124E-2</c:v>
                </c:pt>
                <c:pt idx="105">
                  <c:v>2.4722225462778278E-2</c:v>
                </c:pt>
                <c:pt idx="106">
                  <c:v>2.3770404421117271E-2</c:v>
                </c:pt>
                <c:pt idx="107">
                  <c:v>2.2012362369541742E-2</c:v>
                </c:pt>
                <c:pt idx="108">
                  <c:v>1.9976124713602744E-2</c:v>
                </c:pt>
                <c:pt idx="109">
                  <c:v>1.8159465547741924E-2</c:v>
                </c:pt>
                <c:pt idx="110">
                  <c:v>1.6665436198941924E-2</c:v>
                </c:pt>
                <c:pt idx="111">
                  <c:v>1.4966482638635065E-2</c:v>
                </c:pt>
                <c:pt idx="112">
                  <c:v>1.3312906044992303E-2</c:v>
                </c:pt>
                <c:pt idx="113">
                  <c:v>1.1953829153726137E-2</c:v>
                </c:pt>
                <c:pt idx="114">
                  <c:v>1.0860650473168988E-2</c:v>
                </c:pt>
                <c:pt idx="115">
                  <c:v>9.753995956498944E-3</c:v>
                </c:pt>
                <c:pt idx="116">
                  <c:v>9.5878078418021994E-3</c:v>
                </c:pt>
                <c:pt idx="117">
                  <c:v>9.3646524322619617E-3</c:v>
                </c:pt>
                <c:pt idx="118">
                  <c:v>7.9835733270954279E-3</c:v>
                </c:pt>
                <c:pt idx="119">
                  <c:v>5.9881929643917087E-3</c:v>
                </c:pt>
                <c:pt idx="120">
                  <c:v>3.6732467350190892E-3</c:v>
                </c:pt>
                <c:pt idx="121">
                  <c:v>1.8156470917494491E-3</c:v>
                </c:pt>
                <c:pt idx="122">
                  <c:v>7.2148406513879572E-4</c:v>
                </c:pt>
                <c:pt idx="123">
                  <c:v>0</c:v>
                </c:pt>
                <c:pt idx="124">
                  <c:v>0</c:v>
                </c:pt>
                <c:pt idx="125">
                  <c:v>2.2670876015313556E-3</c:v>
                </c:pt>
                <c:pt idx="126">
                  <c:v>3.7241831772812065E-3</c:v>
                </c:pt>
                <c:pt idx="127">
                  <c:v>5.7388484042164194E-3</c:v>
                </c:pt>
                <c:pt idx="128">
                  <c:v>7.9298363509909056E-3</c:v>
                </c:pt>
                <c:pt idx="129">
                  <c:v>8.9751979957935976E-3</c:v>
                </c:pt>
                <c:pt idx="130">
                  <c:v>8.8158448473557235E-3</c:v>
                </c:pt>
                <c:pt idx="131">
                  <c:v>8.2424008830538336E-3</c:v>
                </c:pt>
                <c:pt idx="132">
                  <c:v>7.6796044929645941E-3</c:v>
                </c:pt>
                <c:pt idx="133">
                  <c:v>7.4959338377963191E-3</c:v>
                </c:pt>
                <c:pt idx="134">
                  <c:v>7.1633635119978806E-3</c:v>
                </c:pt>
                <c:pt idx="135">
                  <c:v>6.476733615570841E-3</c:v>
                </c:pt>
                <c:pt idx="136">
                  <c:v>5.8182338338280022E-3</c:v>
                </c:pt>
                <c:pt idx="137">
                  <c:v>5.3339355754991958E-3</c:v>
                </c:pt>
                <c:pt idx="138">
                  <c:v>5.5655757707401797E-3</c:v>
                </c:pt>
                <c:pt idx="139">
                  <c:v>6.9388355635942919E-3</c:v>
                </c:pt>
                <c:pt idx="140">
                  <c:v>9.0143222854135348E-3</c:v>
                </c:pt>
                <c:pt idx="141">
                  <c:v>1.1190503449298559E-2</c:v>
                </c:pt>
                <c:pt idx="142">
                  <c:v>1.2925642125093714E-2</c:v>
                </c:pt>
                <c:pt idx="143">
                  <c:v>1.3074583387810597E-2</c:v>
                </c:pt>
                <c:pt idx="144">
                  <c:v>1.2385166821570053E-2</c:v>
                </c:pt>
                <c:pt idx="145">
                  <c:v>1.182646032001301E-2</c:v>
                </c:pt>
                <c:pt idx="146">
                  <c:v>1.1824852092658005E-2</c:v>
                </c:pt>
                <c:pt idx="147">
                  <c:v>1.2804844841089983E-2</c:v>
                </c:pt>
                <c:pt idx="148">
                  <c:v>1.5383096707763074E-2</c:v>
                </c:pt>
                <c:pt idx="149">
                  <c:v>1.7345633185948846E-2</c:v>
                </c:pt>
                <c:pt idx="150">
                  <c:v>1.6786455307408417E-2</c:v>
                </c:pt>
                <c:pt idx="151">
                  <c:v>1.6185907166562603E-2</c:v>
                </c:pt>
                <c:pt idx="152">
                  <c:v>1.4809625015403304E-2</c:v>
                </c:pt>
                <c:pt idx="153">
                  <c:v>1.2598048985678574E-2</c:v>
                </c:pt>
                <c:pt idx="154">
                  <c:v>1.0957518443252099E-2</c:v>
                </c:pt>
                <c:pt idx="155">
                  <c:v>1.050445584208624E-2</c:v>
                </c:pt>
                <c:pt idx="156">
                  <c:v>1.0579654334963133E-2</c:v>
                </c:pt>
                <c:pt idx="157">
                  <c:v>1.1067058135770575E-2</c:v>
                </c:pt>
                <c:pt idx="158">
                  <c:v>1.1482604674671503E-2</c:v>
                </c:pt>
                <c:pt idx="159">
                  <c:v>1.1562516937382132E-2</c:v>
                </c:pt>
                <c:pt idx="160">
                  <c:v>1.1247235055650359E-2</c:v>
                </c:pt>
                <c:pt idx="161">
                  <c:v>1.0859153158045328E-2</c:v>
                </c:pt>
                <c:pt idx="162">
                  <c:v>1.0706246783056568E-2</c:v>
                </c:pt>
                <c:pt idx="163">
                  <c:v>1.0935530093380646E-2</c:v>
                </c:pt>
                <c:pt idx="164">
                  <c:v>1.1180881813226183E-2</c:v>
                </c:pt>
                <c:pt idx="165">
                  <c:v>1.0605829621569232E-2</c:v>
                </c:pt>
                <c:pt idx="166">
                  <c:v>9.3124820914257372E-3</c:v>
                </c:pt>
                <c:pt idx="167">
                  <c:v>8.4006171811200261E-3</c:v>
                </c:pt>
                <c:pt idx="168">
                  <c:v>8.5013116231858112E-3</c:v>
                </c:pt>
                <c:pt idx="169">
                  <c:v>8.5431532624745919E-3</c:v>
                </c:pt>
                <c:pt idx="170">
                  <c:v>8.335872166050879E-3</c:v>
                </c:pt>
                <c:pt idx="171">
                  <c:v>7.9378497597082619E-3</c:v>
                </c:pt>
                <c:pt idx="172">
                  <c:v>7.1590517990029103E-3</c:v>
                </c:pt>
                <c:pt idx="173">
                  <c:v>5.6475399097313458E-3</c:v>
                </c:pt>
                <c:pt idx="174">
                  <c:v>4.3123507402990473E-3</c:v>
                </c:pt>
                <c:pt idx="175">
                  <c:v>3.7538383351469183E-3</c:v>
                </c:pt>
                <c:pt idx="176">
                  <c:v>4.00154693990931E-3</c:v>
                </c:pt>
                <c:pt idx="177">
                  <c:v>4.2343655776086965E-3</c:v>
                </c:pt>
                <c:pt idx="178">
                  <c:v>4.1885172339612324E-3</c:v>
                </c:pt>
                <c:pt idx="179">
                  <c:v>4.0989417430914773E-3</c:v>
                </c:pt>
                <c:pt idx="180">
                  <c:v>4.1554376609516004E-3</c:v>
                </c:pt>
                <c:pt idx="181">
                  <c:v>4.681341870077467E-3</c:v>
                </c:pt>
                <c:pt idx="182">
                  <c:v>4.7380734764292708E-3</c:v>
                </c:pt>
                <c:pt idx="183">
                  <c:v>4.2235239069911218E-3</c:v>
                </c:pt>
                <c:pt idx="184">
                  <c:v>3.5473058962850372E-3</c:v>
                </c:pt>
                <c:pt idx="185">
                  <c:v>3.7061460756527345E-3</c:v>
                </c:pt>
                <c:pt idx="186">
                  <c:v>4.5527945939059303E-3</c:v>
                </c:pt>
                <c:pt idx="187">
                  <c:v>5.2684973589839472E-3</c:v>
                </c:pt>
                <c:pt idx="188">
                  <c:v>5.0905248197028793E-3</c:v>
                </c:pt>
                <c:pt idx="189">
                  <c:v>4.9714050831987933E-3</c:v>
                </c:pt>
                <c:pt idx="190">
                  <c:v>4.8513425927279629E-3</c:v>
                </c:pt>
                <c:pt idx="191">
                  <c:v>5.0976370665402372E-3</c:v>
                </c:pt>
                <c:pt idx="192">
                  <c:v>5.6665613574133286E-3</c:v>
                </c:pt>
                <c:pt idx="193">
                  <c:v>5.766077357020674E-3</c:v>
                </c:pt>
                <c:pt idx="194">
                  <c:v>5.8516461435317553E-3</c:v>
                </c:pt>
                <c:pt idx="195">
                  <c:v>5.8055621113926046E-3</c:v>
                </c:pt>
                <c:pt idx="196">
                  <c:v>5.4663925078269728E-3</c:v>
                </c:pt>
                <c:pt idx="197">
                  <c:v>4.8048287756922081E-3</c:v>
                </c:pt>
                <c:pt idx="198">
                  <c:v>4.0995378963351627E-3</c:v>
                </c:pt>
                <c:pt idx="199">
                  <c:v>3.5552083927709861E-3</c:v>
                </c:pt>
                <c:pt idx="200">
                  <c:v>3.4800514919808767E-3</c:v>
                </c:pt>
                <c:pt idx="201">
                  <c:v>3.7417073098395355E-3</c:v>
                </c:pt>
                <c:pt idx="202">
                  <c:v>4.41415430467864E-3</c:v>
                </c:pt>
                <c:pt idx="203">
                  <c:v>4.8812057110275203E-3</c:v>
                </c:pt>
                <c:pt idx="204">
                  <c:v>4.9970258086479953E-3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80544"/>
        <c:axId val="175982464"/>
      </c:scatterChart>
      <c:valAx>
        <c:axId val="1759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5982464"/>
        <c:crosses val="autoZero"/>
        <c:crossBetween val="midCat"/>
      </c:valAx>
      <c:valAx>
        <c:axId val="17598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5980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7399277345013"/>
          <c:y val="0.60397332300675544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pyridine'!$A$16:$D$16</c:f>
          <c:strCache>
            <c:ptCount val="1"/>
            <c:pt idx="0">
              <c:v>BChl-a pyridine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'BChl-a pyridine'!$A$20:$A$224</c:f>
              <c:numCache>
                <c:formatCode>General</c:formatCode>
                <c:ptCount val="205"/>
                <c:pt idx="0">
                  <c:v>-651</c:v>
                </c:pt>
                <c:pt idx="1">
                  <c:v>-621</c:v>
                </c:pt>
                <c:pt idx="2">
                  <c:v>-591</c:v>
                </c:pt>
                <c:pt idx="3">
                  <c:v>-561</c:v>
                </c:pt>
                <c:pt idx="4">
                  <c:v>-531</c:v>
                </c:pt>
                <c:pt idx="5">
                  <c:v>-501</c:v>
                </c:pt>
                <c:pt idx="6">
                  <c:v>-471</c:v>
                </c:pt>
                <c:pt idx="7">
                  <c:v>-441</c:v>
                </c:pt>
                <c:pt idx="8">
                  <c:v>-411</c:v>
                </c:pt>
                <c:pt idx="9">
                  <c:v>-381</c:v>
                </c:pt>
                <c:pt idx="10">
                  <c:v>-351</c:v>
                </c:pt>
                <c:pt idx="11">
                  <c:v>-321</c:v>
                </c:pt>
                <c:pt idx="12">
                  <c:v>-291</c:v>
                </c:pt>
                <c:pt idx="13">
                  <c:v>-261</c:v>
                </c:pt>
                <c:pt idx="14">
                  <c:v>-231</c:v>
                </c:pt>
                <c:pt idx="15">
                  <c:v>-201</c:v>
                </c:pt>
                <c:pt idx="16">
                  <c:v>-171</c:v>
                </c:pt>
                <c:pt idx="17">
                  <c:v>-141</c:v>
                </c:pt>
                <c:pt idx="18">
                  <c:v>-111</c:v>
                </c:pt>
                <c:pt idx="19">
                  <c:v>-81</c:v>
                </c:pt>
                <c:pt idx="20">
                  <c:v>-51</c:v>
                </c:pt>
                <c:pt idx="21">
                  <c:v>-21</c:v>
                </c:pt>
                <c:pt idx="22">
                  <c:v>9</c:v>
                </c:pt>
                <c:pt idx="23">
                  <c:v>39</c:v>
                </c:pt>
                <c:pt idx="24">
                  <c:v>69</c:v>
                </c:pt>
                <c:pt idx="25">
                  <c:v>99</c:v>
                </c:pt>
                <c:pt idx="26">
                  <c:v>129</c:v>
                </c:pt>
                <c:pt idx="27">
                  <c:v>159</c:v>
                </c:pt>
                <c:pt idx="28">
                  <c:v>189</c:v>
                </c:pt>
                <c:pt idx="29">
                  <c:v>219</c:v>
                </c:pt>
                <c:pt idx="30">
                  <c:v>249</c:v>
                </c:pt>
                <c:pt idx="31">
                  <c:v>279</c:v>
                </c:pt>
                <c:pt idx="32">
                  <c:v>309</c:v>
                </c:pt>
                <c:pt idx="33">
                  <c:v>339</c:v>
                </c:pt>
                <c:pt idx="34">
                  <c:v>369</c:v>
                </c:pt>
                <c:pt idx="35">
                  <c:v>399</c:v>
                </c:pt>
                <c:pt idx="36">
                  <c:v>429</c:v>
                </c:pt>
                <c:pt idx="37">
                  <c:v>459</c:v>
                </c:pt>
                <c:pt idx="38">
                  <c:v>489</c:v>
                </c:pt>
                <c:pt idx="39">
                  <c:v>519</c:v>
                </c:pt>
                <c:pt idx="40">
                  <c:v>549</c:v>
                </c:pt>
                <c:pt idx="41">
                  <c:v>579</c:v>
                </c:pt>
                <c:pt idx="42">
                  <c:v>609</c:v>
                </c:pt>
                <c:pt idx="43">
                  <c:v>639</c:v>
                </c:pt>
                <c:pt idx="44">
                  <c:v>669</c:v>
                </c:pt>
                <c:pt idx="45">
                  <c:v>699</c:v>
                </c:pt>
                <c:pt idx="46">
                  <c:v>729</c:v>
                </c:pt>
                <c:pt idx="47">
                  <c:v>759</c:v>
                </c:pt>
                <c:pt idx="48">
                  <c:v>789</c:v>
                </c:pt>
                <c:pt idx="49">
                  <c:v>819</c:v>
                </c:pt>
                <c:pt idx="50">
                  <c:v>849</c:v>
                </c:pt>
                <c:pt idx="51">
                  <c:v>879</c:v>
                </c:pt>
                <c:pt idx="52">
                  <c:v>909</c:v>
                </c:pt>
                <c:pt idx="53">
                  <c:v>939</c:v>
                </c:pt>
                <c:pt idx="54">
                  <c:v>969</c:v>
                </c:pt>
                <c:pt idx="55">
                  <c:v>999</c:v>
                </c:pt>
                <c:pt idx="56">
                  <c:v>1029</c:v>
                </c:pt>
                <c:pt idx="57">
                  <c:v>1059</c:v>
                </c:pt>
                <c:pt idx="58">
                  <c:v>1089</c:v>
                </c:pt>
                <c:pt idx="59">
                  <c:v>1119</c:v>
                </c:pt>
                <c:pt idx="60">
                  <c:v>1149</c:v>
                </c:pt>
                <c:pt idx="61">
                  <c:v>1179</c:v>
                </c:pt>
                <c:pt idx="62">
                  <c:v>1209</c:v>
                </c:pt>
                <c:pt idx="63">
                  <c:v>1239</c:v>
                </c:pt>
                <c:pt idx="64">
                  <c:v>1269</c:v>
                </c:pt>
                <c:pt idx="65">
                  <c:v>1299</c:v>
                </c:pt>
                <c:pt idx="66">
                  <c:v>1329</c:v>
                </c:pt>
                <c:pt idx="67">
                  <c:v>1359</c:v>
                </c:pt>
                <c:pt idx="68">
                  <c:v>1389</c:v>
                </c:pt>
                <c:pt idx="69">
                  <c:v>1419</c:v>
                </c:pt>
                <c:pt idx="70">
                  <c:v>1449</c:v>
                </c:pt>
                <c:pt idx="71">
                  <c:v>1479</c:v>
                </c:pt>
                <c:pt idx="72">
                  <c:v>1509</c:v>
                </c:pt>
                <c:pt idx="73">
                  <c:v>1539</c:v>
                </c:pt>
                <c:pt idx="74">
                  <c:v>1569</c:v>
                </c:pt>
                <c:pt idx="75">
                  <c:v>1599</c:v>
                </c:pt>
                <c:pt idx="76">
                  <c:v>1629</c:v>
                </c:pt>
                <c:pt idx="77">
                  <c:v>1659</c:v>
                </c:pt>
                <c:pt idx="78">
                  <c:v>1689</c:v>
                </c:pt>
                <c:pt idx="79">
                  <c:v>1719</c:v>
                </c:pt>
                <c:pt idx="80">
                  <c:v>1749</c:v>
                </c:pt>
                <c:pt idx="81">
                  <c:v>1779</c:v>
                </c:pt>
                <c:pt idx="82">
                  <c:v>1809</c:v>
                </c:pt>
                <c:pt idx="83">
                  <c:v>1839</c:v>
                </c:pt>
                <c:pt idx="84">
                  <c:v>1869</c:v>
                </c:pt>
                <c:pt idx="85">
                  <c:v>1899</c:v>
                </c:pt>
                <c:pt idx="86">
                  <c:v>1929</c:v>
                </c:pt>
                <c:pt idx="87">
                  <c:v>1959</c:v>
                </c:pt>
                <c:pt idx="88">
                  <c:v>1989</c:v>
                </c:pt>
                <c:pt idx="89">
                  <c:v>2019</c:v>
                </c:pt>
                <c:pt idx="90">
                  <c:v>2049</c:v>
                </c:pt>
                <c:pt idx="91">
                  <c:v>2079</c:v>
                </c:pt>
                <c:pt idx="92">
                  <c:v>2109</c:v>
                </c:pt>
                <c:pt idx="93">
                  <c:v>2139</c:v>
                </c:pt>
                <c:pt idx="94">
                  <c:v>2169</c:v>
                </c:pt>
                <c:pt idx="95">
                  <c:v>2199</c:v>
                </c:pt>
                <c:pt idx="96">
                  <c:v>2229</c:v>
                </c:pt>
                <c:pt idx="97">
                  <c:v>2259</c:v>
                </c:pt>
                <c:pt idx="98">
                  <c:v>2289</c:v>
                </c:pt>
                <c:pt idx="99">
                  <c:v>2319</c:v>
                </c:pt>
                <c:pt idx="100">
                  <c:v>2349</c:v>
                </c:pt>
                <c:pt idx="101">
                  <c:v>2379</c:v>
                </c:pt>
                <c:pt idx="102">
                  <c:v>2409</c:v>
                </c:pt>
                <c:pt idx="103">
                  <c:v>2439</c:v>
                </c:pt>
                <c:pt idx="104">
                  <c:v>2469</c:v>
                </c:pt>
                <c:pt idx="105">
                  <c:v>2499</c:v>
                </c:pt>
                <c:pt idx="106">
                  <c:v>2529</c:v>
                </c:pt>
                <c:pt idx="107">
                  <c:v>2559</c:v>
                </c:pt>
                <c:pt idx="108">
                  <c:v>2589</c:v>
                </c:pt>
                <c:pt idx="109">
                  <c:v>2619</c:v>
                </c:pt>
                <c:pt idx="110">
                  <c:v>2649</c:v>
                </c:pt>
                <c:pt idx="111">
                  <c:v>2679</c:v>
                </c:pt>
                <c:pt idx="112">
                  <c:v>2709</c:v>
                </c:pt>
                <c:pt idx="113">
                  <c:v>2739</c:v>
                </c:pt>
                <c:pt idx="114">
                  <c:v>2769</c:v>
                </c:pt>
                <c:pt idx="115">
                  <c:v>2799</c:v>
                </c:pt>
                <c:pt idx="116">
                  <c:v>2829</c:v>
                </c:pt>
                <c:pt idx="117">
                  <c:v>2859</c:v>
                </c:pt>
                <c:pt idx="118">
                  <c:v>2889</c:v>
                </c:pt>
                <c:pt idx="119">
                  <c:v>2919</c:v>
                </c:pt>
                <c:pt idx="120">
                  <c:v>2949</c:v>
                </c:pt>
                <c:pt idx="121">
                  <c:v>2979</c:v>
                </c:pt>
                <c:pt idx="122">
                  <c:v>3009</c:v>
                </c:pt>
                <c:pt idx="123">
                  <c:v>3039</c:v>
                </c:pt>
                <c:pt idx="124">
                  <c:v>3069</c:v>
                </c:pt>
                <c:pt idx="125">
                  <c:v>3099</c:v>
                </c:pt>
                <c:pt idx="126">
                  <c:v>3129</c:v>
                </c:pt>
                <c:pt idx="127">
                  <c:v>3159</c:v>
                </c:pt>
                <c:pt idx="128">
                  <c:v>3189</c:v>
                </c:pt>
                <c:pt idx="129">
                  <c:v>3219</c:v>
                </c:pt>
                <c:pt idx="130">
                  <c:v>3249</c:v>
                </c:pt>
                <c:pt idx="131">
                  <c:v>3279</c:v>
                </c:pt>
                <c:pt idx="132">
                  <c:v>3309</c:v>
                </c:pt>
                <c:pt idx="133">
                  <c:v>3339</c:v>
                </c:pt>
                <c:pt idx="134">
                  <c:v>3369</c:v>
                </c:pt>
                <c:pt idx="135">
                  <c:v>3399</c:v>
                </c:pt>
                <c:pt idx="136">
                  <c:v>3429</c:v>
                </c:pt>
                <c:pt idx="137">
                  <c:v>3459</c:v>
                </c:pt>
                <c:pt idx="138">
                  <c:v>3489</c:v>
                </c:pt>
                <c:pt idx="139">
                  <c:v>3519</c:v>
                </c:pt>
                <c:pt idx="140">
                  <c:v>3549</c:v>
                </c:pt>
                <c:pt idx="141">
                  <c:v>3579</c:v>
                </c:pt>
                <c:pt idx="142">
                  <c:v>3609</c:v>
                </c:pt>
                <c:pt idx="143">
                  <c:v>3639</c:v>
                </c:pt>
                <c:pt idx="144">
                  <c:v>3669</c:v>
                </c:pt>
                <c:pt idx="145">
                  <c:v>3699</c:v>
                </c:pt>
                <c:pt idx="146">
                  <c:v>3729</c:v>
                </c:pt>
                <c:pt idx="147">
                  <c:v>3759</c:v>
                </c:pt>
                <c:pt idx="148">
                  <c:v>3789</c:v>
                </c:pt>
                <c:pt idx="149">
                  <c:v>3819</c:v>
                </c:pt>
                <c:pt idx="150">
                  <c:v>3849</c:v>
                </c:pt>
                <c:pt idx="151">
                  <c:v>3879</c:v>
                </c:pt>
                <c:pt idx="152">
                  <c:v>3909</c:v>
                </c:pt>
                <c:pt idx="153">
                  <c:v>3939</c:v>
                </c:pt>
                <c:pt idx="154">
                  <c:v>3969</c:v>
                </c:pt>
                <c:pt idx="155">
                  <c:v>3999</c:v>
                </c:pt>
                <c:pt idx="156">
                  <c:v>4029</c:v>
                </c:pt>
                <c:pt idx="157">
                  <c:v>4059</c:v>
                </c:pt>
                <c:pt idx="158">
                  <c:v>4089</c:v>
                </c:pt>
                <c:pt idx="159">
                  <c:v>4119</c:v>
                </c:pt>
                <c:pt idx="160">
                  <c:v>4149</c:v>
                </c:pt>
                <c:pt idx="161">
                  <c:v>4179</c:v>
                </c:pt>
                <c:pt idx="162">
                  <c:v>4209</c:v>
                </c:pt>
                <c:pt idx="163">
                  <c:v>4239</c:v>
                </c:pt>
                <c:pt idx="164">
                  <c:v>4269</c:v>
                </c:pt>
                <c:pt idx="165">
                  <c:v>4299</c:v>
                </c:pt>
                <c:pt idx="166">
                  <c:v>4329</c:v>
                </c:pt>
                <c:pt idx="167">
                  <c:v>4359</c:v>
                </c:pt>
                <c:pt idx="168">
                  <c:v>4389</c:v>
                </c:pt>
                <c:pt idx="169">
                  <c:v>4419</c:v>
                </c:pt>
                <c:pt idx="170">
                  <c:v>4449</c:v>
                </c:pt>
                <c:pt idx="171">
                  <c:v>4479</c:v>
                </c:pt>
                <c:pt idx="172">
                  <c:v>4509</c:v>
                </c:pt>
                <c:pt idx="173">
                  <c:v>4539</c:v>
                </c:pt>
                <c:pt idx="174">
                  <c:v>4569</c:v>
                </c:pt>
                <c:pt idx="175">
                  <c:v>4599</c:v>
                </c:pt>
                <c:pt idx="176">
                  <c:v>4629</c:v>
                </c:pt>
                <c:pt idx="177">
                  <c:v>4659</c:v>
                </c:pt>
                <c:pt idx="178">
                  <c:v>4689</c:v>
                </c:pt>
                <c:pt idx="179">
                  <c:v>4719</c:v>
                </c:pt>
                <c:pt idx="180">
                  <c:v>4749</c:v>
                </c:pt>
                <c:pt idx="181">
                  <c:v>4779</c:v>
                </c:pt>
                <c:pt idx="182">
                  <c:v>4809</c:v>
                </c:pt>
                <c:pt idx="183">
                  <c:v>4839</c:v>
                </c:pt>
                <c:pt idx="184">
                  <c:v>4869</c:v>
                </c:pt>
                <c:pt idx="185">
                  <c:v>4899</c:v>
                </c:pt>
                <c:pt idx="186">
                  <c:v>4929</c:v>
                </c:pt>
                <c:pt idx="187">
                  <c:v>4959</c:v>
                </c:pt>
                <c:pt idx="188">
                  <c:v>4989</c:v>
                </c:pt>
                <c:pt idx="189">
                  <c:v>5019</c:v>
                </c:pt>
                <c:pt idx="190">
                  <c:v>5049</c:v>
                </c:pt>
                <c:pt idx="191">
                  <c:v>5079</c:v>
                </c:pt>
                <c:pt idx="192">
                  <c:v>5109</c:v>
                </c:pt>
                <c:pt idx="193">
                  <c:v>5139</c:v>
                </c:pt>
                <c:pt idx="194">
                  <c:v>5169</c:v>
                </c:pt>
                <c:pt idx="195">
                  <c:v>5199</c:v>
                </c:pt>
                <c:pt idx="196">
                  <c:v>5229</c:v>
                </c:pt>
                <c:pt idx="197">
                  <c:v>5259</c:v>
                </c:pt>
                <c:pt idx="198">
                  <c:v>5289</c:v>
                </c:pt>
                <c:pt idx="199">
                  <c:v>5319</c:v>
                </c:pt>
                <c:pt idx="200">
                  <c:v>5349</c:v>
                </c:pt>
                <c:pt idx="201">
                  <c:v>5379</c:v>
                </c:pt>
                <c:pt idx="202">
                  <c:v>5409</c:v>
                </c:pt>
                <c:pt idx="203">
                  <c:v>5439</c:v>
                </c:pt>
                <c:pt idx="204">
                  <c:v>5469</c:v>
                </c:pt>
              </c:numCache>
            </c:numRef>
          </c:xVal>
          <c:yVal>
            <c:numRef>
              <c:f>'BChl-a pyridine'!$J$20:$J$224</c:f>
              <c:numCache>
                <c:formatCode>0.000</c:formatCode>
                <c:ptCount val="205"/>
                <c:pt idx="0">
                  <c:v>0.40354671402078524</c:v>
                </c:pt>
                <c:pt idx="1">
                  <c:v>0.66742690064649468</c:v>
                </c:pt>
                <c:pt idx="2">
                  <c:v>0.77107843154981759</c:v>
                </c:pt>
                <c:pt idx="3">
                  <c:v>0.81876763268018982</c:v>
                </c:pt>
                <c:pt idx="4">
                  <c:v>0.8677702034936231</c:v>
                </c:pt>
                <c:pt idx="5">
                  <c:v>0.90618189508414548</c:v>
                </c:pt>
                <c:pt idx="6">
                  <c:v>0.92680145908565914</c:v>
                </c:pt>
                <c:pt idx="7">
                  <c:v>0.93997441483062616</c:v>
                </c:pt>
                <c:pt idx="8">
                  <c:v>0.95466183980036867</c:v>
                </c:pt>
                <c:pt idx="9">
                  <c:v>0.9703525423477164</c:v>
                </c:pt>
                <c:pt idx="10">
                  <c:v>0.98440813757124168</c:v>
                </c:pt>
                <c:pt idx="11">
                  <c:v>0.99498648063427075</c:v>
                </c:pt>
                <c:pt idx="12">
                  <c:v>1</c:v>
                </c:pt>
                <c:pt idx="13">
                  <c:v>1</c:v>
                </c:pt>
                <c:pt idx="14">
                  <c:v>0.99702334893641376</c:v>
                </c:pt>
                <c:pt idx="15">
                  <c:v>0.99229226084062372</c:v>
                </c:pt>
                <c:pt idx="16">
                  <c:v>0.98791275087559161</c:v>
                </c:pt>
                <c:pt idx="17">
                  <c:v>0.98662407161911558</c:v>
                </c:pt>
                <c:pt idx="18">
                  <c:v>0.98892545614701965</c:v>
                </c:pt>
                <c:pt idx="19">
                  <c:v>0.99220653052660202</c:v>
                </c:pt>
                <c:pt idx="20">
                  <c:v>0.99237495156254629</c:v>
                </c:pt>
                <c:pt idx="21">
                  <c:v>0.98967567045520344</c:v>
                </c:pt>
                <c:pt idx="22">
                  <c:v>0.98747585148660222</c:v>
                </c:pt>
                <c:pt idx="23">
                  <c:v>0.98848038113190384</c:v>
                </c:pt>
                <c:pt idx="24">
                  <c:v>0.99038175584133403</c:v>
                </c:pt>
                <c:pt idx="25">
                  <c:v>0.9906736694503816</c:v>
                </c:pt>
                <c:pt idx="26">
                  <c:v>0.98987741493040826</c:v>
                </c:pt>
                <c:pt idx="27">
                  <c:v>0.99056166133089385</c:v>
                </c:pt>
                <c:pt idx="28">
                  <c:v>0.99366917312394654</c:v>
                </c:pt>
                <c:pt idx="29">
                  <c:v>0.99703807125955746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0.99577751013162408</c:v>
                </c:pt>
                <c:pt idx="47">
                  <c:v>0.96749050198377584</c:v>
                </c:pt>
                <c:pt idx="48">
                  <c:v>0.92584071813241275</c:v>
                </c:pt>
                <c:pt idx="49">
                  <c:v>0.87942440581272907</c:v>
                </c:pt>
                <c:pt idx="50">
                  <c:v>0.8414355853556299</c:v>
                </c:pt>
                <c:pt idx="51">
                  <c:v>0.81737400746856104</c:v>
                </c:pt>
                <c:pt idx="52">
                  <c:v>0.79772421176706876</c:v>
                </c:pt>
                <c:pt idx="53">
                  <c:v>0.77884789781484176</c:v>
                </c:pt>
                <c:pt idx="54">
                  <c:v>0.76115929384541436</c:v>
                </c:pt>
                <c:pt idx="55">
                  <c:v>0.74540081225937083</c:v>
                </c:pt>
                <c:pt idx="56">
                  <c:v>0.73291136639078103</c:v>
                </c:pt>
                <c:pt idx="57">
                  <c:v>0.72174092361992614</c:v>
                </c:pt>
                <c:pt idx="58">
                  <c:v>0.70893943000567217</c:v>
                </c:pt>
                <c:pt idx="59">
                  <c:v>0.69608866575021056</c:v>
                </c:pt>
                <c:pt idx="60">
                  <c:v>0.68994521800767816</c:v>
                </c:pt>
                <c:pt idx="61">
                  <c:v>0.69120251938764454</c:v>
                </c:pt>
                <c:pt idx="62">
                  <c:v>0.69536209955638251</c:v>
                </c:pt>
                <c:pt idx="63">
                  <c:v>0.69753508309712609</c:v>
                </c:pt>
                <c:pt idx="64">
                  <c:v>0.6961672618818191</c:v>
                </c:pt>
                <c:pt idx="65">
                  <c:v>0.69566325682317398</c:v>
                </c:pt>
                <c:pt idx="66">
                  <c:v>0.70514745668328072</c:v>
                </c:pt>
                <c:pt idx="67">
                  <c:v>0.72215152268308014</c:v>
                </c:pt>
                <c:pt idx="68">
                  <c:v>0.73547921160229368</c:v>
                </c:pt>
                <c:pt idx="69">
                  <c:v>0.74420894433277662</c:v>
                </c:pt>
                <c:pt idx="70">
                  <c:v>0.75134969809500141</c:v>
                </c:pt>
                <c:pt idx="71">
                  <c:v>0.75310225193690783</c:v>
                </c:pt>
                <c:pt idx="72">
                  <c:v>0.75221786970467508</c:v>
                </c:pt>
                <c:pt idx="73">
                  <c:v>0.75099503928037825</c:v>
                </c:pt>
                <c:pt idx="74">
                  <c:v>0.74536665971570837</c:v>
                </c:pt>
                <c:pt idx="75">
                  <c:v>0.73623798283175912</c:v>
                </c:pt>
                <c:pt idx="76">
                  <c:v>0.73229160927778481</c:v>
                </c:pt>
                <c:pt idx="77">
                  <c:v>0.73785019811597508</c:v>
                </c:pt>
                <c:pt idx="78">
                  <c:v>0.75451616489701157</c:v>
                </c:pt>
                <c:pt idx="79">
                  <c:v>0.77560579294403342</c:v>
                </c:pt>
                <c:pt idx="80">
                  <c:v>0.78152364800654983</c:v>
                </c:pt>
                <c:pt idx="81">
                  <c:v>0.75521989326528249</c:v>
                </c:pt>
                <c:pt idx="82">
                  <c:v>0.70343313776786287</c:v>
                </c:pt>
                <c:pt idx="83">
                  <c:v>0.65841439427252091</c:v>
                </c:pt>
                <c:pt idx="84">
                  <c:v>0.6400813813067443</c:v>
                </c:pt>
                <c:pt idx="85">
                  <c:v>0.6389249795672356</c:v>
                </c:pt>
                <c:pt idx="86">
                  <c:v>0.64319363882699543</c:v>
                </c:pt>
                <c:pt idx="87">
                  <c:v>0.65251081000020295</c:v>
                </c:pt>
                <c:pt idx="88">
                  <c:v>0.67593698731030016</c:v>
                </c:pt>
                <c:pt idx="89">
                  <c:v>0.709069303515245</c:v>
                </c:pt>
                <c:pt idx="90">
                  <c:v>0.71499986175297081</c:v>
                </c:pt>
                <c:pt idx="91">
                  <c:v>0.66136906741480517</c:v>
                </c:pt>
                <c:pt idx="92">
                  <c:v>0.57753573707217942</c:v>
                </c:pt>
                <c:pt idx="93">
                  <c:v>0.53073023138897046</c:v>
                </c:pt>
                <c:pt idx="94">
                  <c:v>0.54664803144348162</c:v>
                </c:pt>
                <c:pt idx="95">
                  <c:v>0.57578737637621535</c:v>
                </c:pt>
                <c:pt idx="96">
                  <c:v>0.56697408570015462</c:v>
                </c:pt>
                <c:pt idx="97">
                  <c:v>0.52083990673091429</c:v>
                </c:pt>
                <c:pt idx="98">
                  <c:v>0.45711289320909221</c:v>
                </c:pt>
                <c:pt idx="99">
                  <c:v>0.386181593043885</c:v>
                </c:pt>
                <c:pt idx="100">
                  <c:v>0.31650236771869877</c:v>
                </c:pt>
                <c:pt idx="101">
                  <c:v>0.2585203784828346</c:v>
                </c:pt>
                <c:pt idx="102">
                  <c:v>0.2373800611755702</c:v>
                </c:pt>
                <c:pt idx="103">
                  <c:v>0.26368965564930413</c:v>
                </c:pt>
                <c:pt idx="104">
                  <c:v>0.29311681688587476</c:v>
                </c:pt>
                <c:pt idx="105">
                  <c:v>0.27640872410415351</c:v>
                </c:pt>
                <c:pt idx="106">
                  <c:v>0.21752598722203542</c:v>
                </c:pt>
                <c:pt idx="107">
                  <c:v>0.12154454089433431</c:v>
                </c:pt>
                <c:pt idx="108">
                  <c:v>9.8245752527873487E-3</c:v>
                </c:pt>
                <c:pt idx="109">
                  <c:v>-8.6779184703657419E-2</c:v>
                </c:pt>
                <c:pt idx="110">
                  <c:v>-0.16839244047548174</c:v>
                </c:pt>
                <c:pt idx="111">
                  <c:v>-0.26079116653752266</c:v>
                </c:pt>
                <c:pt idx="112">
                  <c:v>-0.35881953410770384</c:v>
                </c:pt>
                <c:pt idx="113">
                  <c:v>-0.44631312148090263</c:v>
                </c:pt>
                <c:pt idx="114">
                  <c:v>-0.52533678152001295</c:v>
                </c:pt>
                <c:pt idx="115">
                  <c:v>-0.6007408302861148</c:v>
                </c:pt>
                <c:pt idx="116">
                  <c:v>-0.63884829362706563</c:v>
                </c:pt>
                <c:pt idx="117">
                  <c:v>-0.67738183514888739</c:v>
                </c:pt>
                <c:pt idx="118">
                  <c:v>-0.74618721487660378</c:v>
                </c:pt>
                <c:pt idx="119">
                  <c:v>-0.82460072416148389</c:v>
                </c:pt>
                <c:pt idx="120">
                  <c:v>-0.90190529544946996</c:v>
                </c:pt>
                <c:pt idx="121">
                  <c:v>-0.95616807554936867</c:v>
                </c:pt>
                <c:pt idx="122">
                  <c:v>-0.98421600474384974</c:v>
                </c:pt>
                <c:pt idx="123">
                  <c:v>-1</c:v>
                </c:pt>
                <c:pt idx="124">
                  <c:v>-1</c:v>
                </c:pt>
                <c:pt idx="125">
                  <c:v>-0.96225824805708271</c:v>
                </c:pt>
                <c:pt idx="126">
                  <c:v>-0.94240826344685735</c:v>
                </c:pt>
                <c:pt idx="127">
                  <c:v>-0.91732790318571933</c:v>
                </c:pt>
                <c:pt idx="128">
                  <c:v>-0.89323256541766405</c:v>
                </c:pt>
                <c:pt idx="129">
                  <c:v>-0.8857520824338152</c:v>
                </c:pt>
                <c:pt idx="130">
                  <c:v>-0.89271790953310193</c:v>
                </c:pt>
                <c:pt idx="131">
                  <c:v>-0.90298892885394322</c:v>
                </c:pt>
                <c:pt idx="132">
                  <c:v>-0.91160120777645215</c:v>
                </c:pt>
                <c:pt idx="133">
                  <c:v>-0.91517786415834879</c:v>
                </c:pt>
                <c:pt idx="134">
                  <c:v>-0.9198313895506196</c:v>
                </c:pt>
                <c:pt idx="135">
                  <c:v>-0.92789092543539597</c:v>
                </c:pt>
                <c:pt idx="136">
                  <c:v>-0.93537102723089882</c:v>
                </c:pt>
                <c:pt idx="137">
                  <c:v>-0.94064846078108655</c:v>
                </c:pt>
                <c:pt idx="138">
                  <c:v>-0.93764090118276577</c:v>
                </c:pt>
                <c:pt idx="139">
                  <c:v>-0.92143593358166975</c:v>
                </c:pt>
                <c:pt idx="140">
                  <c:v>-0.89654500420676597</c:v>
                </c:pt>
                <c:pt idx="141">
                  <c:v>-0.86916535456595145</c:v>
                </c:pt>
                <c:pt idx="142">
                  <c:v>-0.84542518072457917</c:v>
                </c:pt>
                <c:pt idx="143">
                  <c:v>-0.83845544228811031</c:v>
                </c:pt>
                <c:pt idx="144">
                  <c:v>-0.84035129620201254</c:v>
                </c:pt>
                <c:pt idx="145">
                  <c:v>-0.84010119067211719</c:v>
                </c:pt>
                <c:pt idx="146">
                  <c:v>-0.83202937809229649</c:v>
                </c:pt>
                <c:pt idx="147">
                  <c:v>-0.80826152700499798</c:v>
                </c:pt>
                <c:pt idx="148">
                  <c:v>-0.75726484655636472</c:v>
                </c:pt>
                <c:pt idx="149">
                  <c:v>-0.7104886212795003</c:v>
                </c:pt>
                <c:pt idx="150">
                  <c:v>-0.70128050117691787</c:v>
                </c:pt>
                <c:pt idx="151">
                  <c:v>-0.69485934762224022</c:v>
                </c:pt>
                <c:pt idx="152">
                  <c:v>-0.70439906955895415</c:v>
                </c:pt>
                <c:pt idx="153">
                  <c:v>-0.73284335309309601</c:v>
                </c:pt>
                <c:pt idx="154">
                  <c:v>-0.7515792844253546</c:v>
                </c:pt>
                <c:pt idx="155">
                  <c:v>-0.74481878133220203</c:v>
                </c:pt>
                <c:pt idx="156">
                  <c:v>-0.72431309777477981</c:v>
                </c:pt>
                <c:pt idx="157">
                  <c:v>-0.69257945933455733</c:v>
                </c:pt>
                <c:pt idx="158">
                  <c:v>-0.6616170187539796</c:v>
                </c:pt>
                <c:pt idx="159">
                  <c:v>-0.64066642015102704</c:v>
                </c:pt>
                <c:pt idx="160">
                  <c:v>-0.63153880229347004</c:v>
                </c:pt>
                <c:pt idx="161">
                  <c:v>-0.62522849217625476</c:v>
                </c:pt>
                <c:pt idx="162">
                  <c:v>-0.6118233018387973</c:v>
                </c:pt>
                <c:pt idx="163">
                  <c:v>-0.58647349787643099</c:v>
                </c:pt>
                <c:pt idx="164">
                  <c:v>-0.56355668164361927</c:v>
                </c:pt>
                <c:pt idx="165">
                  <c:v>-0.57309323345142604</c:v>
                </c:pt>
                <c:pt idx="166">
                  <c:v>-0.61225521406887173</c:v>
                </c:pt>
                <c:pt idx="167">
                  <c:v>-0.6393647940743159</c:v>
                </c:pt>
                <c:pt idx="168">
                  <c:v>-0.6284513578324129</c:v>
                </c:pt>
                <c:pt idx="169">
                  <c:v>-0.61887982704897149</c:v>
                </c:pt>
                <c:pt idx="170">
                  <c:v>-0.62025192181172262</c:v>
                </c:pt>
                <c:pt idx="171">
                  <c:v>-0.62967055285279505</c:v>
                </c:pt>
                <c:pt idx="172">
                  <c:v>-0.65860045342465678</c:v>
                </c:pt>
                <c:pt idx="173">
                  <c:v>-0.72457568962204766</c:v>
                </c:pt>
                <c:pt idx="174">
                  <c:v>-0.78591662721114885</c:v>
                </c:pt>
                <c:pt idx="175">
                  <c:v>-0.81023755824992039</c:v>
                </c:pt>
                <c:pt idx="176">
                  <c:v>-0.79449611603749792</c:v>
                </c:pt>
                <c:pt idx="177">
                  <c:v>-0.77842533812925185</c:v>
                </c:pt>
                <c:pt idx="178">
                  <c:v>-0.77598081907921013</c:v>
                </c:pt>
                <c:pt idx="179">
                  <c:v>-0.77644887403633511</c:v>
                </c:pt>
                <c:pt idx="180">
                  <c:v>-0.76747259682581648</c:v>
                </c:pt>
                <c:pt idx="181">
                  <c:v>-0.73263526209499252</c:v>
                </c:pt>
                <c:pt idx="182">
                  <c:v>-0.72285486055718295</c:v>
                </c:pt>
                <c:pt idx="183">
                  <c:v>-0.74761507234511226</c:v>
                </c:pt>
                <c:pt idx="184">
                  <c:v>-0.78196733870378199</c:v>
                </c:pt>
                <c:pt idx="185">
                  <c:v>-0.76473562862461564</c:v>
                </c:pt>
                <c:pt idx="186">
                  <c:v>-0.69708656438728278</c:v>
                </c:pt>
                <c:pt idx="187">
                  <c:v>-0.63699390622919649</c:v>
                </c:pt>
                <c:pt idx="188">
                  <c:v>-0.63765095249930548</c:v>
                </c:pt>
                <c:pt idx="189">
                  <c:v>-0.63540669121956861</c:v>
                </c:pt>
                <c:pt idx="190">
                  <c:v>-0.62726955072442592</c:v>
                </c:pt>
                <c:pt idx="191">
                  <c:v>-0.5887639877775992</c:v>
                </c:pt>
                <c:pt idx="192">
                  <c:v>-0.52090947472290616</c:v>
                </c:pt>
                <c:pt idx="193">
                  <c:v>-0.48315516308717976</c:v>
                </c:pt>
                <c:pt idx="194">
                  <c:v>-0.45002328285898696</c:v>
                </c:pt>
                <c:pt idx="195">
                  <c:v>-0.42942660351477535</c:v>
                </c:pt>
                <c:pt idx="196">
                  <c:v>-0.43704143366535475</c:v>
                </c:pt>
                <c:pt idx="197">
                  <c:v>-0.48029325463855255</c:v>
                </c:pt>
                <c:pt idx="198">
                  <c:v>-0.53583513455490617</c:v>
                </c:pt>
                <c:pt idx="199">
                  <c:v>-0.57510314478281876</c:v>
                </c:pt>
                <c:pt idx="200">
                  <c:v>-0.56247948866876052</c:v>
                </c:pt>
                <c:pt idx="201">
                  <c:v>-0.50038521837635241</c:v>
                </c:pt>
                <c:pt idx="202">
                  <c:v>-0.38069884062632497</c:v>
                </c:pt>
                <c:pt idx="203">
                  <c:v>-0.27302876447811331</c:v>
                </c:pt>
                <c:pt idx="204">
                  <c:v>-0.21976868648805947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023808"/>
        <c:axId val="176161152"/>
      </c:scatterChart>
      <c:valAx>
        <c:axId val="17602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161152"/>
        <c:crosses val="autoZero"/>
        <c:crossBetween val="midCat"/>
      </c:valAx>
      <c:valAx>
        <c:axId val="17616115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6023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'Ni(II)-Chl-a ether'!$A$16:$D$16</c:f>
          <c:strCache>
            <c:ptCount val="1"/>
            <c:pt idx="0">
              <c:v>Ni(II)-Chl-a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ether'!$B$20:$B$229</c:f>
              <c:numCache>
                <c:formatCode>General</c:formatCode>
                <c:ptCount val="210"/>
                <c:pt idx="0">
                  <c:v>1.03E-2</c:v>
                </c:pt>
                <c:pt idx="1">
                  <c:v>1.0699999999999999E-2</c:v>
                </c:pt>
                <c:pt idx="2">
                  <c:v>1.1299999999999999E-2</c:v>
                </c:pt>
                <c:pt idx="3">
                  <c:v>1.17E-2</c:v>
                </c:pt>
                <c:pt idx="4">
                  <c:v>1.23E-2</c:v>
                </c:pt>
                <c:pt idx="5">
                  <c:v>1.2800000000000001E-2</c:v>
                </c:pt>
                <c:pt idx="6">
                  <c:v>1.35E-2</c:v>
                </c:pt>
                <c:pt idx="7">
                  <c:v>1.43E-2</c:v>
                </c:pt>
                <c:pt idx="8">
                  <c:v>1.5299999999999999E-2</c:v>
                </c:pt>
                <c:pt idx="9">
                  <c:v>1.6500000000000001E-2</c:v>
                </c:pt>
                <c:pt idx="10">
                  <c:v>1.7600000000000001E-2</c:v>
                </c:pt>
                <c:pt idx="11">
                  <c:v>1.89E-2</c:v>
                </c:pt>
                <c:pt idx="12">
                  <c:v>2.0199999999999999E-2</c:v>
                </c:pt>
                <c:pt idx="13">
                  <c:v>2.1600000000000001E-2</c:v>
                </c:pt>
                <c:pt idx="14">
                  <c:v>2.3199999999999998E-2</c:v>
                </c:pt>
                <c:pt idx="15">
                  <c:v>2.47E-2</c:v>
                </c:pt>
                <c:pt idx="16">
                  <c:v>2.64E-2</c:v>
                </c:pt>
                <c:pt idx="17">
                  <c:v>2.8199999999999999E-2</c:v>
                </c:pt>
                <c:pt idx="18">
                  <c:v>3.0200000000000001E-2</c:v>
                </c:pt>
                <c:pt idx="19">
                  <c:v>3.2199999999999999E-2</c:v>
                </c:pt>
                <c:pt idx="20">
                  <c:v>3.44E-2</c:v>
                </c:pt>
                <c:pt idx="21">
                  <c:v>3.6799999999999999E-2</c:v>
                </c:pt>
                <c:pt idx="22">
                  <c:v>3.9399999999999998E-2</c:v>
                </c:pt>
                <c:pt idx="23">
                  <c:v>4.2599999999999999E-2</c:v>
                </c:pt>
                <c:pt idx="24">
                  <c:v>4.6800000000000001E-2</c:v>
                </c:pt>
                <c:pt idx="25">
                  <c:v>5.16E-2</c:v>
                </c:pt>
                <c:pt idx="26">
                  <c:v>5.6599999999999998E-2</c:v>
                </c:pt>
                <c:pt idx="27">
                  <c:v>6.2300000000000001E-2</c:v>
                </c:pt>
                <c:pt idx="28">
                  <c:v>6.93E-2</c:v>
                </c:pt>
                <c:pt idx="29">
                  <c:v>7.6799999999999993E-2</c:v>
                </c:pt>
                <c:pt idx="30">
                  <c:v>8.5300000000000001E-2</c:v>
                </c:pt>
                <c:pt idx="31">
                  <c:v>9.6100000000000005E-2</c:v>
                </c:pt>
                <c:pt idx="32">
                  <c:v>0.1086</c:v>
                </c:pt>
                <c:pt idx="33">
                  <c:v>0.12330000000000001</c:v>
                </c:pt>
                <c:pt idx="34">
                  <c:v>0.1406</c:v>
                </c:pt>
                <c:pt idx="35">
                  <c:v>0.15970000000000001</c:v>
                </c:pt>
                <c:pt idx="36">
                  <c:v>0.18049999999999999</c:v>
                </c:pt>
                <c:pt idx="37">
                  <c:v>0.20649999999999999</c:v>
                </c:pt>
                <c:pt idx="38">
                  <c:v>0.23799999999999999</c:v>
                </c:pt>
                <c:pt idx="39">
                  <c:v>0.27010000000000001</c:v>
                </c:pt>
                <c:pt idx="40">
                  <c:v>0.30909999999999999</c:v>
                </c:pt>
                <c:pt idx="41">
                  <c:v>0.36070000000000002</c:v>
                </c:pt>
                <c:pt idx="42">
                  <c:v>0.41599999999999998</c:v>
                </c:pt>
                <c:pt idx="43">
                  <c:v>0.47310000000000002</c:v>
                </c:pt>
                <c:pt idx="44">
                  <c:v>0.53500000000000003</c:v>
                </c:pt>
                <c:pt idx="45">
                  <c:v>0.60450000000000004</c:v>
                </c:pt>
                <c:pt idx="46">
                  <c:v>0.67710000000000004</c:v>
                </c:pt>
                <c:pt idx="47">
                  <c:v>0.74909999999999999</c:v>
                </c:pt>
                <c:pt idx="48">
                  <c:v>0.81679999999999997</c:v>
                </c:pt>
                <c:pt idx="49">
                  <c:v>0.87739999999999996</c:v>
                </c:pt>
                <c:pt idx="50">
                  <c:v>0.93089999999999995</c:v>
                </c:pt>
                <c:pt idx="51">
                  <c:v>0.96509999999999996</c:v>
                </c:pt>
                <c:pt idx="52">
                  <c:v>0.98450000000000004</c:v>
                </c:pt>
                <c:pt idx="53">
                  <c:v>0.99299999999999999</c:v>
                </c:pt>
                <c:pt idx="54">
                  <c:v>0.98619999999999997</c:v>
                </c:pt>
                <c:pt idx="55">
                  <c:v>0.96109999999999995</c:v>
                </c:pt>
                <c:pt idx="56">
                  <c:v>0.91969999999999996</c:v>
                </c:pt>
                <c:pt idx="57">
                  <c:v>0.86580000000000001</c:v>
                </c:pt>
                <c:pt idx="58">
                  <c:v>0.80089999999999995</c:v>
                </c:pt>
                <c:pt idx="59">
                  <c:v>0.72499999999999998</c:v>
                </c:pt>
                <c:pt idx="60">
                  <c:v>0.65310000000000001</c:v>
                </c:pt>
                <c:pt idx="61">
                  <c:v>0.58919999999999995</c:v>
                </c:pt>
                <c:pt idx="62">
                  <c:v>0.53010000000000002</c:v>
                </c:pt>
                <c:pt idx="63">
                  <c:v>0.47670000000000001</c:v>
                </c:pt>
                <c:pt idx="64">
                  <c:v>0.42870000000000003</c:v>
                </c:pt>
                <c:pt idx="65">
                  <c:v>0.38490000000000002</c:v>
                </c:pt>
                <c:pt idx="66">
                  <c:v>0.34599999999999997</c:v>
                </c:pt>
                <c:pt idx="67">
                  <c:v>0.31340000000000001</c:v>
                </c:pt>
                <c:pt idx="68">
                  <c:v>0.28570000000000001</c:v>
                </c:pt>
                <c:pt idx="69">
                  <c:v>0.26219999999999999</c:v>
                </c:pt>
                <c:pt idx="70">
                  <c:v>0.24210000000000001</c:v>
                </c:pt>
                <c:pt idx="71">
                  <c:v>0.2268</c:v>
                </c:pt>
                <c:pt idx="72">
                  <c:v>0.2142</c:v>
                </c:pt>
                <c:pt idx="73">
                  <c:v>0.20480000000000001</c:v>
                </c:pt>
                <c:pt idx="74">
                  <c:v>0.19739999999999999</c:v>
                </c:pt>
                <c:pt idx="75">
                  <c:v>0.19089999999999999</c:v>
                </c:pt>
                <c:pt idx="76">
                  <c:v>0.1852</c:v>
                </c:pt>
                <c:pt idx="77">
                  <c:v>0.1797</c:v>
                </c:pt>
                <c:pt idx="78">
                  <c:v>0.17530000000000001</c:v>
                </c:pt>
                <c:pt idx="79">
                  <c:v>0.17249999999999999</c:v>
                </c:pt>
                <c:pt idx="80">
                  <c:v>0.17019999999999999</c:v>
                </c:pt>
                <c:pt idx="81">
                  <c:v>0.1681</c:v>
                </c:pt>
                <c:pt idx="82">
                  <c:v>0.1661</c:v>
                </c:pt>
                <c:pt idx="83">
                  <c:v>0.1651</c:v>
                </c:pt>
                <c:pt idx="84">
                  <c:v>0.16470000000000001</c:v>
                </c:pt>
                <c:pt idx="85">
                  <c:v>0.16500000000000001</c:v>
                </c:pt>
                <c:pt idx="86">
                  <c:v>0.16520000000000001</c:v>
                </c:pt>
                <c:pt idx="87">
                  <c:v>0.1656</c:v>
                </c:pt>
                <c:pt idx="88">
                  <c:v>0.16600000000000001</c:v>
                </c:pt>
                <c:pt idx="89">
                  <c:v>0.16639999999999999</c:v>
                </c:pt>
                <c:pt idx="90">
                  <c:v>0.1668</c:v>
                </c:pt>
                <c:pt idx="91">
                  <c:v>0.1668</c:v>
                </c:pt>
                <c:pt idx="92">
                  <c:v>0.16619999999999999</c:v>
                </c:pt>
                <c:pt idx="93">
                  <c:v>0.16520000000000001</c:v>
                </c:pt>
                <c:pt idx="94">
                  <c:v>0.1638</c:v>
                </c:pt>
                <c:pt idx="95">
                  <c:v>0.16239999999999999</c:v>
                </c:pt>
                <c:pt idx="96">
                  <c:v>0.16059999999999999</c:v>
                </c:pt>
                <c:pt idx="97">
                  <c:v>0.1573</c:v>
                </c:pt>
                <c:pt idx="98">
                  <c:v>0.15179999999999999</c:v>
                </c:pt>
                <c:pt idx="99">
                  <c:v>0.14660000000000001</c:v>
                </c:pt>
                <c:pt idx="100">
                  <c:v>0.1419</c:v>
                </c:pt>
                <c:pt idx="101">
                  <c:v>0.13650000000000001</c:v>
                </c:pt>
                <c:pt idx="102">
                  <c:v>0.13039999999999999</c:v>
                </c:pt>
                <c:pt idx="103">
                  <c:v>0.12540000000000001</c:v>
                </c:pt>
                <c:pt idx="104">
                  <c:v>0.1205</c:v>
                </c:pt>
                <c:pt idx="105">
                  <c:v>0.1153</c:v>
                </c:pt>
                <c:pt idx="106">
                  <c:v>0.1095</c:v>
                </c:pt>
                <c:pt idx="107">
                  <c:v>0.1018</c:v>
                </c:pt>
                <c:pt idx="108">
                  <c:v>9.4600000000000004E-2</c:v>
                </c:pt>
                <c:pt idx="109">
                  <c:v>8.9700000000000002E-2</c:v>
                </c:pt>
                <c:pt idx="110">
                  <c:v>8.5300000000000001E-2</c:v>
                </c:pt>
                <c:pt idx="111">
                  <c:v>7.9200000000000007E-2</c:v>
                </c:pt>
                <c:pt idx="112">
                  <c:v>7.2999999999999995E-2</c:v>
                </c:pt>
                <c:pt idx="113">
                  <c:v>6.9000000000000006E-2</c:v>
                </c:pt>
                <c:pt idx="114">
                  <c:v>6.54E-2</c:v>
                </c:pt>
                <c:pt idx="115">
                  <c:v>0.06</c:v>
                </c:pt>
                <c:pt idx="116">
                  <c:v>5.5300000000000002E-2</c:v>
                </c:pt>
                <c:pt idx="117">
                  <c:v>5.2499999999999998E-2</c:v>
                </c:pt>
                <c:pt idx="118">
                  <c:v>5.0099999999999999E-2</c:v>
                </c:pt>
                <c:pt idx="119">
                  <c:v>4.8099999999999997E-2</c:v>
                </c:pt>
                <c:pt idx="120">
                  <c:v>4.65E-2</c:v>
                </c:pt>
                <c:pt idx="121">
                  <c:v>4.5199999999999997E-2</c:v>
                </c:pt>
                <c:pt idx="122">
                  <c:v>4.4400000000000002E-2</c:v>
                </c:pt>
                <c:pt idx="123">
                  <c:v>4.3900000000000002E-2</c:v>
                </c:pt>
                <c:pt idx="124">
                  <c:v>4.36E-2</c:v>
                </c:pt>
                <c:pt idx="125">
                  <c:v>4.3200000000000002E-2</c:v>
                </c:pt>
                <c:pt idx="126">
                  <c:v>4.2900000000000001E-2</c:v>
                </c:pt>
                <c:pt idx="127">
                  <c:v>4.2599999999999999E-2</c:v>
                </c:pt>
                <c:pt idx="128">
                  <c:v>4.2299999999999997E-2</c:v>
                </c:pt>
                <c:pt idx="129">
                  <c:v>4.19E-2</c:v>
                </c:pt>
                <c:pt idx="130">
                  <c:v>4.1700000000000001E-2</c:v>
                </c:pt>
                <c:pt idx="131">
                  <c:v>4.1599999999999998E-2</c:v>
                </c:pt>
                <c:pt idx="132">
                  <c:v>4.1599999999999998E-2</c:v>
                </c:pt>
                <c:pt idx="133">
                  <c:v>4.1700000000000001E-2</c:v>
                </c:pt>
                <c:pt idx="134">
                  <c:v>4.1700000000000001E-2</c:v>
                </c:pt>
                <c:pt idx="135">
                  <c:v>4.1700000000000001E-2</c:v>
                </c:pt>
                <c:pt idx="136">
                  <c:v>4.1799999999999997E-2</c:v>
                </c:pt>
                <c:pt idx="137">
                  <c:v>4.1799999999999997E-2</c:v>
                </c:pt>
                <c:pt idx="138">
                  <c:v>4.19E-2</c:v>
                </c:pt>
                <c:pt idx="139">
                  <c:v>4.19E-2</c:v>
                </c:pt>
                <c:pt idx="140">
                  <c:v>4.2000000000000003E-2</c:v>
                </c:pt>
                <c:pt idx="141">
                  <c:v>4.2000000000000003E-2</c:v>
                </c:pt>
                <c:pt idx="142">
                  <c:v>4.19E-2</c:v>
                </c:pt>
                <c:pt idx="143">
                  <c:v>4.2000000000000003E-2</c:v>
                </c:pt>
                <c:pt idx="144">
                  <c:v>4.2000000000000003E-2</c:v>
                </c:pt>
                <c:pt idx="145">
                  <c:v>4.2099999999999999E-2</c:v>
                </c:pt>
                <c:pt idx="146">
                  <c:v>4.2000000000000003E-2</c:v>
                </c:pt>
                <c:pt idx="147">
                  <c:v>4.2000000000000003E-2</c:v>
                </c:pt>
                <c:pt idx="148">
                  <c:v>4.2099999999999999E-2</c:v>
                </c:pt>
                <c:pt idx="149">
                  <c:v>4.2099999999999999E-2</c:v>
                </c:pt>
                <c:pt idx="150">
                  <c:v>4.2200000000000001E-2</c:v>
                </c:pt>
                <c:pt idx="151">
                  <c:v>4.2200000000000001E-2</c:v>
                </c:pt>
                <c:pt idx="152">
                  <c:v>4.2299999999999997E-2</c:v>
                </c:pt>
                <c:pt idx="153">
                  <c:v>4.2299999999999997E-2</c:v>
                </c:pt>
                <c:pt idx="154">
                  <c:v>4.2200000000000001E-2</c:v>
                </c:pt>
                <c:pt idx="155">
                  <c:v>4.2000000000000003E-2</c:v>
                </c:pt>
                <c:pt idx="156">
                  <c:v>4.1500000000000002E-2</c:v>
                </c:pt>
                <c:pt idx="157">
                  <c:v>4.0800000000000003E-2</c:v>
                </c:pt>
                <c:pt idx="158">
                  <c:v>0.04</c:v>
                </c:pt>
                <c:pt idx="159">
                  <c:v>3.9100000000000003E-2</c:v>
                </c:pt>
                <c:pt idx="160">
                  <c:v>3.8300000000000001E-2</c:v>
                </c:pt>
                <c:pt idx="161">
                  <c:v>3.7400000000000003E-2</c:v>
                </c:pt>
                <c:pt idx="162">
                  <c:v>3.6499999999999998E-2</c:v>
                </c:pt>
                <c:pt idx="163">
                  <c:v>3.5200000000000002E-2</c:v>
                </c:pt>
                <c:pt idx="164">
                  <c:v>3.4000000000000002E-2</c:v>
                </c:pt>
                <c:pt idx="165">
                  <c:v>3.27E-2</c:v>
                </c:pt>
                <c:pt idx="166">
                  <c:v>3.1399999999999997E-2</c:v>
                </c:pt>
                <c:pt idx="167">
                  <c:v>3.0200000000000001E-2</c:v>
                </c:pt>
                <c:pt idx="168">
                  <c:v>2.8899999999999999E-2</c:v>
                </c:pt>
                <c:pt idx="169">
                  <c:v>2.7799999999999998E-2</c:v>
                </c:pt>
                <c:pt idx="170">
                  <c:v>2.6800000000000001E-2</c:v>
                </c:pt>
                <c:pt idx="171">
                  <c:v>2.5899999999999999E-2</c:v>
                </c:pt>
                <c:pt idx="172">
                  <c:v>2.52E-2</c:v>
                </c:pt>
                <c:pt idx="173">
                  <c:v>2.4400000000000002E-2</c:v>
                </c:pt>
                <c:pt idx="174">
                  <c:v>2.3800000000000002E-2</c:v>
                </c:pt>
                <c:pt idx="175">
                  <c:v>2.3E-2</c:v>
                </c:pt>
                <c:pt idx="176">
                  <c:v>2.23E-2</c:v>
                </c:pt>
                <c:pt idx="177">
                  <c:v>2.1600000000000001E-2</c:v>
                </c:pt>
                <c:pt idx="178">
                  <c:v>2.0899999999999998E-2</c:v>
                </c:pt>
                <c:pt idx="179">
                  <c:v>2.07E-2</c:v>
                </c:pt>
                <c:pt idx="180">
                  <c:v>2.06E-2</c:v>
                </c:pt>
                <c:pt idx="181">
                  <c:v>2.0899999999999998E-2</c:v>
                </c:pt>
                <c:pt idx="182">
                  <c:v>2.1100000000000001E-2</c:v>
                </c:pt>
                <c:pt idx="183">
                  <c:v>2.1499999999999998E-2</c:v>
                </c:pt>
                <c:pt idx="184">
                  <c:v>2.1700000000000001E-2</c:v>
                </c:pt>
                <c:pt idx="185">
                  <c:v>2.1999999999999999E-2</c:v>
                </c:pt>
                <c:pt idx="186">
                  <c:v>2.23E-2</c:v>
                </c:pt>
                <c:pt idx="187">
                  <c:v>2.2599999999999999E-2</c:v>
                </c:pt>
                <c:pt idx="188">
                  <c:v>2.3E-2</c:v>
                </c:pt>
                <c:pt idx="189">
                  <c:v>2.3400000000000001E-2</c:v>
                </c:pt>
                <c:pt idx="190">
                  <c:v>2.41E-2</c:v>
                </c:pt>
                <c:pt idx="191">
                  <c:v>2.5100000000000001E-2</c:v>
                </c:pt>
                <c:pt idx="192">
                  <c:v>2.5999999999999999E-2</c:v>
                </c:pt>
                <c:pt idx="193">
                  <c:v>2.7099999999999999E-2</c:v>
                </c:pt>
                <c:pt idx="194">
                  <c:v>2.7900000000000001E-2</c:v>
                </c:pt>
                <c:pt idx="195">
                  <c:v>2.8799999999999999E-2</c:v>
                </c:pt>
                <c:pt idx="196">
                  <c:v>2.9399999999999999E-2</c:v>
                </c:pt>
                <c:pt idx="197">
                  <c:v>0.03</c:v>
                </c:pt>
                <c:pt idx="198">
                  <c:v>3.0700000000000002E-2</c:v>
                </c:pt>
                <c:pt idx="199">
                  <c:v>3.1199999999999999E-2</c:v>
                </c:pt>
                <c:pt idx="200">
                  <c:v>3.1899999999999998E-2</c:v>
                </c:pt>
                <c:pt idx="201">
                  <c:v>3.2399999999999998E-2</c:v>
                </c:pt>
                <c:pt idx="202">
                  <c:v>3.27E-2</c:v>
                </c:pt>
                <c:pt idx="203">
                  <c:v>3.3000000000000002E-2</c:v>
                </c:pt>
                <c:pt idx="204">
                  <c:v>3.3099999999999997E-2</c:v>
                </c:pt>
                <c:pt idx="205">
                  <c:v>3.32E-2</c:v>
                </c:pt>
                <c:pt idx="206">
                  <c:v>3.32E-2</c:v>
                </c:pt>
                <c:pt idx="207">
                  <c:v>3.3300000000000003E-2</c:v>
                </c:pt>
                <c:pt idx="208">
                  <c:v>3.3300000000000003E-2</c:v>
                </c:pt>
                <c:pt idx="209">
                  <c:v>3.32E-2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ether'!$L$20:$L$229</c:f>
              <c:numCache>
                <c:formatCode>General</c:formatCode>
                <c:ptCount val="210"/>
                <c:pt idx="0">
                  <c:v>3.5445671210371362E-4</c:v>
                </c:pt>
                <c:pt idx="1">
                  <c:v>3.8864018091501994E-4</c:v>
                </c:pt>
                <c:pt idx="2">
                  <c:v>4.2639081539146693E-4</c:v>
                </c:pt>
                <c:pt idx="3">
                  <c:v>4.4366857327713261E-4</c:v>
                </c:pt>
                <c:pt idx="4">
                  <c:v>4.4084550153204201E-4</c:v>
                </c:pt>
                <c:pt idx="5">
                  <c:v>4.1426142275104811E-4</c:v>
                </c:pt>
                <c:pt idx="6">
                  <c:v>3.8448222526493849E-4</c:v>
                </c:pt>
                <c:pt idx="7">
                  <c:v>3.5479603951883519E-4</c:v>
                </c:pt>
                <c:pt idx="8">
                  <c:v>3.3205816162300061E-4</c:v>
                </c:pt>
                <c:pt idx="9">
                  <c:v>3.1626859157743485E-4</c:v>
                </c:pt>
                <c:pt idx="10">
                  <c:v>2.9700486760673474E-4</c:v>
                </c:pt>
                <c:pt idx="11">
                  <c:v>2.8807059367143138E-4</c:v>
                </c:pt>
                <c:pt idx="12">
                  <c:v>2.7575517755099998E-4</c:v>
                </c:pt>
                <c:pt idx="13">
                  <c:v>2.6691391535570304E-4</c:v>
                </c:pt>
                <c:pt idx="14">
                  <c:v>2.6502096101067466E-4</c:v>
                </c:pt>
                <c:pt idx="15">
                  <c:v>2.4951042618512765E-4</c:v>
                </c:pt>
                <c:pt idx="16">
                  <c:v>2.443293413949775E-4</c:v>
                </c:pt>
                <c:pt idx="17">
                  <c:v>2.4262241052996173E-4</c:v>
                </c:pt>
                <c:pt idx="18">
                  <c:v>2.4110150314495844E-4</c:v>
                </c:pt>
                <c:pt idx="19">
                  <c:v>2.4634288013021137E-4</c:v>
                </c:pt>
                <c:pt idx="20">
                  <c:v>2.5853256496573328E-4</c:v>
                </c:pt>
                <c:pt idx="21">
                  <c:v>2.7428941546639554E-4</c:v>
                </c:pt>
                <c:pt idx="22">
                  <c:v>2.8685114726194225E-4</c:v>
                </c:pt>
                <c:pt idx="23">
                  <c:v>2.9997094949752655E-4</c:v>
                </c:pt>
                <c:pt idx="24">
                  <c:v>3.4107000661419841E-4</c:v>
                </c:pt>
                <c:pt idx="25">
                  <c:v>3.8610827635603579E-4</c:v>
                </c:pt>
                <c:pt idx="26">
                  <c:v>4.1104571646711677E-4</c:v>
                </c:pt>
                <c:pt idx="27">
                  <c:v>4.3325309657311342E-4</c:v>
                </c:pt>
                <c:pt idx="28">
                  <c:v>4.2962049181816591E-4</c:v>
                </c:pt>
                <c:pt idx="29">
                  <c:v>3.7911695517145564E-4</c:v>
                </c:pt>
                <c:pt idx="30">
                  <c:v>3.7687952651660207E-4</c:v>
                </c:pt>
                <c:pt idx="31">
                  <c:v>4.9174020217624911E-4</c:v>
                </c:pt>
                <c:pt idx="32">
                  <c:v>6.6904263674830795E-4</c:v>
                </c:pt>
                <c:pt idx="33">
                  <c:v>8.3148561867486467E-4</c:v>
                </c:pt>
                <c:pt idx="34">
                  <c:v>9.3886748869440452E-4</c:v>
                </c:pt>
                <c:pt idx="35">
                  <c:v>1.0174932903679033E-3</c:v>
                </c:pt>
                <c:pt idx="36">
                  <c:v>1.0199340213635608E-3</c:v>
                </c:pt>
                <c:pt idx="37">
                  <c:v>1.0508793581354397E-3</c:v>
                </c:pt>
                <c:pt idx="38">
                  <c:v>1.161325468680482E-3</c:v>
                </c:pt>
                <c:pt idx="39">
                  <c:v>1.0593176920024893E-3</c:v>
                </c:pt>
                <c:pt idx="40">
                  <c:v>8.9610488168236221E-4</c:v>
                </c:pt>
                <c:pt idx="41">
                  <c:v>1.0184840675984039E-3</c:v>
                </c:pt>
                <c:pt idx="42">
                  <c:v>1.090206412932625E-3</c:v>
                </c:pt>
                <c:pt idx="43">
                  <c:v>1.3867583538054186E-3</c:v>
                </c:pt>
                <c:pt idx="44">
                  <c:v>2.5465849732210564E-3</c:v>
                </c:pt>
                <c:pt idx="45">
                  <c:v>4.338991789125877E-3</c:v>
                </c:pt>
                <c:pt idx="46">
                  <c:v>6.012560850306276E-3</c:v>
                </c:pt>
                <c:pt idx="47">
                  <c:v>7.5875187176779211E-3</c:v>
                </c:pt>
                <c:pt idx="48">
                  <c:v>9.3883947488180141E-3</c:v>
                </c:pt>
                <c:pt idx="49">
                  <c:v>1.1020372121531511E-2</c:v>
                </c:pt>
                <c:pt idx="50">
                  <c:v>1.0985604847806646E-2</c:v>
                </c:pt>
                <c:pt idx="51">
                  <c:v>8.2854519773052429E-3</c:v>
                </c:pt>
                <c:pt idx="52">
                  <c:v>4.5571907137444767E-3</c:v>
                </c:pt>
                <c:pt idx="53">
                  <c:v>2.2185840351660754E-3</c:v>
                </c:pt>
                <c:pt idx="54">
                  <c:v>1.2046788656774612E-3</c:v>
                </c:pt>
                <c:pt idx="55">
                  <c:v>3.6985879450513739E-4</c:v>
                </c:pt>
                <c:pt idx="56">
                  <c:v>0</c:v>
                </c:pt>
                <c:pt idx="57">
                  <c:v>3.3193573905611334E-4</c:v>
                </c:pt>
                <c:pt idx="58">
                  <c:v>4.4062822904847283E-4</c:v>
                </c:pt>
                <c:pt idx="59">
                  <c:v>0</c:v>
                </c:pt>
                <c:pt idx="60">
                  <c:v>9.8276645653000015E-4</c:v>
                </c:pt>
                <c:pt idx="61">
                  <c:v>3.1481235124803252E-3</c:v>
                </c:pt>
                <c:pt idx="62">
                  <c:v>3.5191774894627846E-3</c:v>
                </c:pt>
                <c:pt idx="63">
                  <c:v>2.7324202239415157E-3</c:v>
                </c:pt>
                <c:pt idx="64">
                  <c:v>2.0690255688600684E-3</c:v>
                </c:pt>
                <c:pt idx="65">
                  <c:v>1.9606635830347703E-3</c:v>
                </c:pt>
                <c:pt idx="66">
                  <c:v>2.2896453721661797E-3</c:v>
                </c:pt>
                <c:pt idx="67">
                  <c:v>2.587294336881576E-3</c:v>
                </c:pt>
                <c:pt idx="68">
                  <c:v>2.5953415067511273E-3</c:v>
                </c:pt>
                <c:pt idx="69">
                  <c:v>2.5227666150727376E-3</c:v>
                </c:pt>
                <c:pt idx="70">
                  <c:v>2.4398295538140486E-3</c:v>
                </c:pt>
                <c:pt idx="71">
                  <c:v>2.3715004826310427E-3</c:v>
                </c:pt>
                <c:pt idx="72">
                  <c:v>2.3192072971687191E-3</c:v>
                </c:pt>
                <c:pt idx="73">
                  <c:v>2.4524721653835144E-3</c:v>
                </c:pt>
                <c:pt idx="74">
                  <c:v>2.7972280838763778E-3</c:v>
                </c:pt>
                <c:pt idx="75">
                  <c:v>3.1732513876954515E-3</c:v>
                </c:pt>
                <c:pt idx="76">
                  <c:v>3.4282976667699633E-3</c:v>
                </c:pt>
                <c:pt idx="77">
                  <c:v>3.6091448412516685E-3</c:v>
                </c:pt>
                <c:pt idx="78">
                  <c:v>3.8451134198354917E-3</c:v>
                </c:pt>
                <c:pt idx="79">
                  <c:v>4.2110535892942837E-3</c:v>
                </c:pt>
                <c:pt idx="80">
                  <c:v>4.6247948080449016E-3</c:v>
                </c:pt>
                <c:pt idx="81">
                  <c:v>4.9643369222027132E-3</c:v>
                </c:pt>
                <c:pt idx="82">
                  <c:v>5.3242589012113001E-3</c:v>
                </c:pt>
                <c:pt idx="83">
                  <c:v>5.7324469882117438E-3</c:v>
                </c:pt>
                <c:pt idx="84">
                  <c:v>6.1006194394306861E-3</c:v>
                </c:pt>
                <c:pt idx="85">
                  <c:v>6.4660618306445431E-3</c:v>
                </c:pt>
                <c:pt idx="86">
                  <c:v>6.8618414897845485E-3</c:v>
                </c:pt>
                <c:pt idx="87">
                  <c:v>7.3558602957732814E-3</c:v>
                </c:pt>
                <c:pt idx="88">
                  <c:v>7.8600225283174015E-3</c:v>
                </c:pt>
                <c:pt idx="89">
                  <c:v>8.3878527561574157E-3</c:v>
                </c:pt>
                <c:pt idx="90">
                  <c:v>8.990068112070251E-3</c:v>
                </c:pt>
                <c:pt idx="91">
                  <c:v>9.5682434257271624E-3</c:v>
                </c:pt>
                <c:pt idx="92">
                  <c:v>1.0057950972130705E-2</c:v>
                </c:pt>
                <c:pt idx="93">
                  <c:v>1.0543905329389095E-2</c:v>
                </c:pt>
                <c:pt idx="94">
                  <c:v>1.1076823630279254E-2</c:v>
                </c:pt>
                <c:pt idx="95">
                  <c:v>1.1646934495205824E-2</c:v>
                </c:pt>
                <c:pt idx="96">
                  <c:v>1.2172718464765702E-2</c:v>
                </c:pt>
                <c:pt idx="97">
                  <c:v>1.2639627841078306E-2</c:v>
                </c:pt>
                <c:pt idx="98">
                  <c:v>1.2935433849854365E-2</c:v>
                </c:pt>
                <c:pt idx="99">
                  <c:v>1.3048937215853531E-2</c:v>
                </c:pt>
                <c:pt idx="100">
                  <c:v>1.3081758228109643E-2</c:v>
                </c:pt>
                <c:pt idx="101">
                  <c:v>1.3022637319187258E-2</c:v>
                </c:pt>
                <c:pt idx="102">
                  <c:v>1.2817476214124317E-2</c:v>
                </c:pt>
                <c:pt idx="103">
                  <c:v>1.2525428541388113E-2</c:v>
                </c:pt>
                <c:pt idx="104">
                  <c:v>1.2209805885096016E-2</c:v>
                </c:pt>
                <c:pt idx="105">
                  <c:v>1.1934477899805441E-2</c:v>
                </c:pt>
                <c:pt idx="106">
                  <c:v>1.1695784408111237E-2</c:v>
                </c:pt>
                <c:pt idx="107">
                  <c:v>1.1428274555875889E-2</c:v>
                </c:pt>
                <c:pt idx="108">
                  <c:v>1.1184897757636468E-2</c:v>
                </c:pt>
                <c:pt idx="109">
                  <c:v>1.1018045357490012E-2</c:v>
                </c:pt>
                <c:pt idx="110">
                  <c:v>1.0871944869154356E-2</c:v>
                </c:pt>
                <c:pt idx="111">
                  <c:v>1.0670164906276543E-2</c:v>
                </c:pt>
                <c:pt idx="112">
                  <c:v>1.0461529647288467E-2</c:v>
                </c:pt>
                <c:pt idx="113">
                  <c:v>1.0332706916838475E-2</c:v>
                </c:pt>
                <c:pt idx="114">
                  <c:v>1.0214399659903894E-2</c:v>
                </c:pt>
                <c:pt idx="115">
                  <c:v>1.004031991668715E-2</c:v>
                </c:pt>
                <c:pt idx="116">
                  <c:v>9.9209895306125E-3</c:v>
                </c:pt>
                <c:pt idx="117">
                  <c:v>9.9183852018923258E-3</c:v>
                </c:pt>
                <c:pt idx="118">
                  <c:v>9.990538048204994E-3</c:v>
                </c:pt>
                <c:pt idx="119">
                  <c:v>1.011378007425461E-2</c:v>
                </c:pt>
                <c:pt idx="120">
                  <c:v>1.0271205569115534E-2</c:v>
                </c:pt>
                <c:pt idx="121">
                  <c:v>1.0455959236677498E-2</c:v>
                </c:pt>
                <c:pt idx="122">
                  <c:v>1.0708800806642061E-2</c:v>
                </c:pt>
                <c:pt idx="123">
                  <c:v>1.1097167099231767E-2</c:v>
                </c:pt>
                <c:pt idx="124">
                  <c:v>1.1627727387076865E-2</c:v>
                </c:pt>
                <c:pt idx="125">
                  <c:v>1.2181862658477855E-2</c:v>
                </c:pt>
                <c:pt idx="126">
                  <c:v>1.2807094927506542E-2</c:v>
                </c:pt>
                <c:pt idx="127">
                  <c:v>1.3689294002604969E-2</c:v>
                </c:pt>
                <c:pt idx="128">
                  <c:v>1.4557968508962883E-2</c:v>
                </c:pt>
                <c:pt idx="129">
                  <c:v>1.5156058628770539E-2</c:v>
                </c:pt>
                <c:pt idx="130">
                  <c:v>1.5730666776762312E-2</c:v>
                </c:pt>
                <c:pt idx="131">
                  <c:v>1.6332417073975116E-2</c:v>
                </c:pt>
                <c:pt idx="132">
                  <c:v>1.6907211245446897E-2</c:v>
                </c:pt>
                <c:pt idx="133">
                  <c:v>1.76274875426192E-2</c:v>
                </c:pt>
                <c:pt idx="134">
                  <c:v>1.8486297657641749E-2</c:v>
                </c:pt>
                <c:pt idx="135">
                  <c:v>1.9203099800888915E-2</c:v>
                </c:pt>
                <c:pt idx="136">
                  <c:v>2.0011285794874548E-2</c:v>
                </c:pt>
                <c:pt idx="137">
                  <c:v>2.0887001620822732E-2</c:v>
                </c:pt>
                <c:pt idx="138">
                  <c:v>2.1617421344550424E-2</c:v>
                </c:pt>
                <c:pt idx="139">
                  <c:v>2.2368034909648869E-2</c:v>
                </c:pt>
                <c:pt idx="140">
                  <c:v>2.3233700320781678E-2</c:v>
                </c:pt>
                <c:pt idx="141">
                  <c:v>2.4129702999840637E-2</c:v>
                </c:pt>
                <c:pt idx="142">
                  <c:v>2.4951227539086768E-2</c:v>
                </c:pt>
                <c:pt idx="143">
                  <c:v>2.5840560945515473E-2</c:v>
                </c:pt>
                <c:pt idx="144">
                  <c:v>2.6871809311979564E-2</c:v>
                </c:pt>
                <c:pt idx="145">
                  <c:v>2.7825384419925697E-2</c:v>
                </c:pt>
                <c:pt idx="146">
                  <c:v>2.8778773504391834E-2</c:v>
                </c:pt>
                <c:pt idx="147">
                  <c:v>2.9952029842631296E-2</c:v>
                </c:pt>
                <c:pt idx="148">
                  <c:v>3.1355296861199478E-2</c:v>
                </c:pt>
                <c:pt idx="149">
                  <c:v>3.2433881218255363E-2</c:v>
                </c:pt>
                <c:pt idx="150">
                  <c:v>3.3455079169904069E-2</c:v>
                </c:pt>
                <c:pt idx="151">
                  <c:v>3.4685814925290707E-2</c:v>
                </c:pt>
                <c:pt idx="152">
                  <c:v>3.5619103180126087E-2</c:v>
                </c:pt>
                <c:pt idx="153">
                  <c:v>3.6305475043707097E-2</c:v>
                </c:pt>
                <c:pt idx="154">
                  <c:v>3.6856508208142978E-2</c:v>
                </c:pt>
                <c:pt idx="155">
                  <c:v>3.7197817545360903E-2</c:v>
                </c:pt>
                <c:pt idx="156">
                  <c:v>3.7440794723990103E-2</c:v>
                </c:pt>
                <c:pt idx="157">
                  <c:v>3.7602438466696211E-2</c:v>
                </c:pt>
                <c:pt idx="158">
                  <c:v>3.7632124652442311E-2</c:v>
                </c:pt>
                <c:pt idx="159">
                  <c:v>3.7570426987449945E-2</c:v>
                </c:pt>
                <c:pt idx="160">
                  <c:v>3.7397244642088365E-2</c:v>
                </c:pt>
                <c:pt idx="161">
                  <c:v>3.6987289332027808E-2</c:v>
                </c:pt>
                <c:pt idx="162">
                  <c:v>3.624936323000981E-2</c:v>
                </c:pt>
                <c:pt idx="163">
                  <c:v>3.5200000000000002E-2</c:v>
                </c:pt>
                <c:pt idx="164">
                  <c:v>3.394448010843739E-2</c:v>
                </c:pt>
                <c:pt idx="165">
                  <c:v>3.2529953522433742E-2</c:v>
                </c:pt>
                <c:pt idx="166">
                  <c:v>3.1007230386506001E-2</c:v>
                </c:pt>
                <c:pt idx="167">
                  <c:v>2.9413596276430573E-2</c:v>
                </c:pt>
                <c:pt idx="168">
                  <c:v>2.7735340599986929E-2</c:v>
                </c:pt>
                <c:pt idx="169">
                  <c:v>2.5949074397099203E-2</c:v>
                </c:pt>
                <c:pt idx="170">
                  <c:v>2.4250810902764815E-2</c:v>
                </c:pt>
                <c:pt idx="171">
                  <c:v>2.2579689557651453E-2</c:v>
                </c:pt>
                <c:pt idx="172">
                  <c:v>2.1003426217201696E-2</c:v>
                </c:pt>
                <c:pt idx="173">
                  <c:v>1.9836188069412439E-2</c:v>
                </c:pt>
                <c:pt idx="174">
                  <c:v>1.8841574196544728E-2</c:v>
                </c:pt>
                <c:pt idx="175">
                  <c:v>1.7823106304901103E-2</c:v>
                </c:pt>
                <c:pt idx="176">
                  <c:v>1.6821637135923134E-2</c:v>
                </c:pt>
                <c:pt idx="177">
                  <c:v>1.5769450834168235E-2</c:v>
                </c:pt>
                <c:pt idx="178">
                  <c:v>1.4720645674598467E-2</c:v>
                </c:pt>
                <c:pt idx="179">
                  <c:v>1.3723022706505651E-2</c:v>
                </c:pt>
                <c:pt idx="180">
                  <c:v>1.2698443612671818E-2</c:v>
                </c:pt>
                <c:pt idx="181">
                  <c:v>1.1772289689166725E-2</c:v>
                </c:pt>
                <c:pt idx="182">
                  <c:v>1.0927190166364703E-2</c:v>
                </c:pt>
                <c:pt idx="183">
                  <c:v>1.0153280652930386E-2</c:v>
                </c:pt>
                <c:pt idx="184">
                  <c:v>9.3791851160160526E-3</c:v>
                </c:pt>
                <c:pt idx="185">
                  <c:v>8.8181945485048003E-3</c:v>
                </c:pt>
                <c:pt idx="186">
                  <c:v>8.5141707870632858E-3</c:v>
                </c:pt>
                <c:pt idx="187">
                  <c:v>8.2676264427689501E-3</c:v>
                </c:pt>
                <c:pt idx="188">
                  <c:v>7.9839825461782109E-3</c:v>
                </c:pt>
                <c:pt idx="189">
                  <c:v>7.6563838011808067E-3</c:v>
                </c:pt>
                <c:pt idx="190">
                  <c:v>7.3628755132547023E-3</c:v>
                </c:pt>
                <c:pt idx="191">
                  <c:v>7.0899331136593854E-3</c:v>
                </c:pt>
                <c:pt idx="192">
                  <c:v>6.8202788445091891E-3</c:v>
                </c:pt>
                <c:pt idx="193">
                  <c:v>6.6522448643928506E-3</c:v>
                </c:pt>
                <c:pt idx="194">
                  <c:v>6.5245055552780318E-3</c:v>
                </c:pt>
                <c:pt idx="195">
                  <c:v>6.4036215422734752E-3</c:v>
                </c:pt>
                <c:pt idx="196">
                  <c:v>6.2452659300124896E-3</c:v>
                </c:pt>
                <c:pt idx="197">
                  <c:v>6.0429554693448391E-3</c:v>
                </c:pt>
                <c:pt idx="198">
                  <c:v>5.8001643141956565E-3</c:v>
                </c:pt>
                <c:pt idx="199">
                  <c:v>5.5470437090110762E-3</c:v>
                </c:pt>
                <c:pt idx="200">
                  <c:v>5.3414451178983042E-3</c:v>
                </c:pt>
                <c:pt idx="201">
                  <c:v>5.2032833470080806E-3</c:v>
                </c:pt>
                <c:pt idx="202">
                  <c:v>5.1055092588593838E-3</c:v>
                </c:pt>
                <c:pt idx="203">
                  <c:v>5.0212597394511983E-3</c:v>
                </c:pt>
                <c:pt idx="204">
                  <c:v>4.9097750590819753E-3</c:v>
                </c:pt>
                <c:pt idx="205">
                  <c:v>4.7509543881209589E-3</c:v>
                </c:pt>
                <c:pt idx="206">
                  <c:v>4.5142744351619893E-3</c:v>
                </c:pt>
                <c:pt idx="207">
                  <c:v>4.226970361166104E-3</c:v>
                </c:pt>
                <c:pt idx="208">
                  <c:v>3.929429848874828E-3</c:v>
                </c:pt>
                <c:pt idx="209">
                  <c:v>3.6622266045096981E-3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ether'!$M$20:$M$229</c:f>
              <c:numCache>
                <c:formatCode>General</c:formatCode>
                <c:ptCount val="210"/>
                <c:pt idx="0">
                  <c:v>9.9455432878962861E-3</c:v>
                </c:pt>
                <c:pt idx="1">
                  <c:v>1.031135981908498E-2</c:v>
                </c:pt>
                <c:pt idx="2">
                  <c:v>1.0873609184608533E-2</c:v>
                </c:pt>
                <c:pt idx="3">
                  <c:v>1.1256331426722868E-2</c:v>
                </c:pt>
                <c:pt idx="4">
                  <c:v>1.1859154498467958E-2</c:v>
                </c:pt>
                <c:pt idx="5">
                  <c:v>1.2385738577248952E-2</c:v>
                </c:pt>
                <c:pt idx="6">
                  <c:v>1.3115517774735061E-2</c:v>
                </c:pt>
                <c:pt idx="7">
                  <c:v>1.3945203960481165E-2</c:v>
                </c:pt>
                <c:pt idx="8">
                  <c:v>1.4967941838376998E-2</c:v>
                </c:pt>
                <c:pt idx="9">
                  <c:v>1.6183731408422566E-2</c:v>
                </c:pt>
                <c:pt idx="10">
                  <c:v>1.7302995132393268E-2</c:v>
                </c:pt>
                <c:pt idx="11">
                  <c:v>1.8611929406328571E-2</c:v>
                </c:pt>
                <c:pt idx="12">
                  <c:v>1.9924244822448998E-2</c:v>
                </c:pt>
                <c:pt idx="13">
                  <c:v>2.13330860846443E-2</c:v>
                </c:pt>
                <c:pt idx="14">
                  <c:v>2.2934979038989323E-2</c:v>
                </c:pt>
                <c:pt idx="15">
                  <c:v>2.4450489573814873E-2</c:v>
                </c:pt>
                <c:pt idx="16">
                  <c:v>2.615567065860502E-2</c:v>
                </c:pt>
                <c:pt idx="17">
                  <c:v>2.7957377589470037E-2</c:v>
                </c:pt>
                <c:pt idx="18">
                  <c:v>2.9958898496855041E-2</c:v>
                </c:pt>
                <c:pt idx="19">
                  <c:v>3.1953657119869791E-2</c:v>
                </c:pt>
                <c:pt idx="20">
                  <c:v>3.4141467435034267E-2</c:v>
                </c:pt>
                <c:pt idx="21">
                  <c:v>3.6525710584533605E-2</c:v>
                </c:pt>
                <c:pt idx="22">
                  <c:v>3.9113148852738054E-2</c:v>
                </c:pt>
                <c:pt idx="23">
                  <c:v>4.2300029050502473E-2</c:v>
                </c:pt>
                <c:pt idx="24">
                  <c:v>4.64589299933858E-2</c:v>
                </c:pt>
                <c:pt idx="25">
                  <c:v>5.1213891723643962E-2</c:v>
                </c:pt>
                <c:pt idx="26">
                  <c:v>5.6188954283532884E-2</c:v>
                </c:pt>
                <c:pt idx="27">
                  <c:v>6.1866746903426889E-2</c:v>
                </c:pt>
                <c:pt idx="28">
                  <c:v>6.8870379508181839E-2</c:v>
                </c:pt>
                <c:pt idx="29">
                  <c:v>7.6420883044828539E-2</c:v>
                </c:pt>
                <c:pt idx="30">
                  <c:v>8.4923120473483396E-2</c:v>
                </c:pt>
                <c:pt idx="31">
                  <c:v>9.5608259797823753E-2</c:v>
                </c:pt>
                <c:pt idx="32">
                  <c:v>0.10793095736325169</c:v>
                </c:pt>
                <c:pt idx="33">
                  <c:v>0.12246851438132514</c:v>
                </c:pt>
                <c:pt idx="34">
                  <c:v>0.1396611325113056</c:v>
                </c:pt>
                <c:pt idx="35">
                  <c:v>0.1586825067096321</c:v>
                </c:pt>
                <c:pt idx="36">
                  <c:v>0.17948006597863644</c:v>
                </c:pt>
                <c:pt idx="37">
                  <c:v>0.20544912064186455</c:v>
                </c:pt>
                <c:pt idx="38">
                  <c:v>0.23683867453131952</c:v>
                </c:pt>
                <c:pt idx="39">
                  <c:v>0.26904068230799755</c:v>
                </c:pt>
                <c:pt idx="40">
                  <c:v>0.30820389511831758</c:v>
                </c:pt>
                <c:pt idx="41">
                  <c:v>0.35968151593240161</c:v>
                </c:pt>
                <c:pt idx="42">
                  <c:v>0.41490979358706737</c:v>
                </c:pt>
                <c:pt idx="43">
                  <c:v>0.4717132416461946</c:v>
                </c:pt>
                <c:pt idx="44">
                  <c:v>0.53245341502677901</c:v>
                </c:pt>
                <c:pt idx="45">
                  <c:v>0.60016100821087415</c:v>
                </c:pt>
                <c:pt idx="46">
                  <c:v>0.67108743914969382</c:v>
                </c:pt>
                <c:pt idx="47">
                  <c:v>0.74151248128232206</c:v>
                </c:pt>
                <c:pt idx="48">
                  <c:v>0.80741160525118194</c:v>
                </c:pt>
                <c:pt idx="49">
                  <c:v>0.86637962787846845</c:v>
                </c:pt>
                <c:pt idx="50">
                  <c:v>0.91991439515219331</c:v>
                </c:pt>
                <c:pt idx="51">
                  <c:v>0.95681454802269472</c:v>
                </c:pt>
                <c:pt idx="52">
                  <c:v>0.97994280928625555</c:v>
                </c:pt>
                <c:pt idx="53">
                  <c:v>0.99078141596483393</c:v>
                </c:pt>
                <c:pt idx="54">
                  <c:v>0.98499532113432253</c:v>
                </c:pt>
                <c:pt idx="55">
                  <c:v>0.96073014120549483</c:v>
                </c:pt>
                <c:pt idx="56">
                  <c:v>0.91969999999999996</c:v>
                </c:pt>
                <c:pt idx="57">
                  <c:v>0.86546806426094391</c:v>
                </c:pt>
                <c:pt idx="58">
                  <c:v>0.80045937177095139</c:v>
                </c:pt>
                <c:pt idx="59">
                  <c:v>0.72499999999999998</c:v>
                </c:pt>
                <c:pt idx="60">
                  <c:v>0.65211723354347007</c:v>
                </c:pt>
                <c:pt idx="61">
                  <c:v>0.58605187648751966</c:v>
                </c:pt>
                <c:pt idx="62">
                  <c:v>0.52658082251053728</c:v>
                </c:pt>
                <c:pt idx="63">
                  <c:v>0.47396757977605852</c:v>
                </c:pt>
                <c:pt idx="64">
                  <c:v>0.42663097443113995</c:v>
                </c:pt>
                <c:pt idx="65">
                  <c:v>0.38293933641696526</c:v>
                </c:pt>
                <c:pt idx="66">
                  <c:v>0.34371035462783378</c:v>
                </c:pt>
                <c:pt idx="67">
                  <c:v>0.31081270566311842</c:v>
                </c:pt>
                <c:pt idx="68">
                  <c:v>0.2831046584932489</c:v>
                </c:pt>
                <c:pt idx="69">
                  <c:v>0.25967723338492726</c:v>
                </c:pt>
                <c:pt idx="70">
                  <c:v>0.23966017044618595</c:v>
                </c:pt>
                <c:pt idx="71">
                  <c:v>0.22442849951736896</c:v>
                </c:pt>
                <c:pt idx="72">
                  <c:v>0.21188079270283128</c:v>
                </c:pt>
                <c:pt idx="73">
                  <c:v>0.20234752783461651</c:v>
                </c:pt>
                <c:pt idx="74">
                  <c:v>0.1946027719161236</c:v>
                </c:pt>
                <c:pt idx="75">
                  <c:v>0.18772674861230454</c:v>
                </c:pt>
                <c:pt idx="76">
                  <c:v>0.18177170233323003</c:v>
                </c:pt>
                <c:pt idx="77">
                  <c:v>0.17609085515874834</c:v>
                </c:pt>
                <c:pt idx="78">
                  <c:v>0.17145488658016453</c:v>
                </c:pt>
                <c:pt idx="79">
                  <c:v>0.16828894641070571</c:v>
                </c:pt>
                <c:pt idx="80">
                  <c:v>0.16557520519195509</c:v>
                </c:pt>
                <c:pt idx="81">
                  <c:v>0.16313566307779728</c:v>
                </c:pt>
                <c:pt idx="82">
                  <c:v>0.1607757410987887</c:v>
                </c:pt>
                <c:pt idx="83">
                  <c:v>0.15936755301178826</c:v>
                </c:pt>
                <c:pt idx="84">
                  <c:v>0.15859938056056933</c:v>
                </c:pt>
                <c:pt idx="85">
                  <c:v>0.15853393816935546</c:v>
                </c:pt>
                <c:pt idx="86">
                  <c:v>0.15833815851021546</c:v>
                </c:pt>
                <c:pt idx="87">
                  <c:v>0.15824413970422671</c:v>
                </c:pt>
                <c:pt idx="88">
                  <c:v>0.1581399774716826</c:v>
                </c:pt>
                <c:pt idx="89">
                  <c:v>0.15801214724384258</c:v>
                </c:pt>
                <c:pt idx="90">
                  <c:v>0.15780993188792974</c:v>
                </c:pt>
                <c:pt idx="91">
                  <c:v>0.15723175657427282</c:v>
                </c:pt>
                <c:pt idx="92">
                  <c:v>0.15614204902786927</c:v>
                </c:pt>
                <c:pt idx="93">
                  <c:v>0.15465609467061092</c:v>
                </c:pt>
                <c:pt idx="94">
                  <c:v>0.15272317636972074</c:v>
                </c:pt>
                <c:pt idx="95">
                  <c:v>0.15075306550479414</c:v>
                </c:pt>
                <c:pt idx="96">
                  <c:v>0.1484272815352343</c:v>
                </c:pt>
                <c:pt idx="97">
                  <c:v>0.14466037215892169</c:v>
                </c:pt>
                <c:pt idx="98">
                  <c:v>0.13886456615014564</c:v>
                </c:pt>
                <c:pt idx="99">
                  <c:v>0.13355106278414647</c:v>
                </c:pt>
                <c:pt idx="100">
                  <c:v>0.12881824177189036</c:v>
                </c:pt>
                <c:pt idx="101">
                  <c:v>0.12347736268081276</c:v>
                </c:pt>
                <c:pt idx="102">
                  <c:v>0.11758252378587568</c:v>
                </c:pt>
                <c:pt idx="103">
                  <c:v>0.11287457145861191</c:v>
                </c:pt>
                <c:pt idx="104">
                  <c:v>0.10829019411490398</c:v>
                </c:pt>
                <c:pt idx="105">
                  <c:v>0.10336552210019456</c:v>
                </c:pt>
                <c:pt idx="106">
                  <c:v>9.780421559188876E-2</c:v>
                </c:pt>
                <c:pt idx="107">
                  <c:v>9.0371725444124112E-2</c:v>
                </c:pt>
                <c:pt idx="108">
                  <c:v>8.3415102242363537E-2</c:v>
                </c:pt>
                <c:pt idx="109">
                  <c:v>7.8681954642509988E-2</c:v>
                </c:pt>
                <c:pt idx="110">
                  <c:v>7.4428055130845647E-2</c:v>
                </c:pt>
                <c:pt idx="111">
                  <c:v>6.8529835093723471E-2</c:v>
                </c:pt>
                <c:pt idx="112">
                  <c:v>6.2538470352711525E-2</c:v>
                </c:pt>
                <c:pt idx="113">
                  <c:v>5.8667293083161529E-2</c:v>
                </c:pt>
                <c:pt idx="114">
                  <c:v>5.5185600340096105E-2</c:v>
                </c:pt>
                <c:pt idx="115">
                  <c:v>4.9959680083312842E-2</c:v>
                </c:pt>
                <c:pt idx="116">
                  <c:v>4.5379010469387498E-2</c:v>
                </c:pt>
                <c:pt idx="117">
                  <c:v>4.2581614798107674E-2</c:v>
                </c:pt>
                <c:pt idx="118">
                  <c:v>4.0109461951795003E-2</c:v>
                </c:pt>
                <c:pt idx="119">
                  <c:v>3.7986219925745385E-2</c:v>
                </c:pt>
                <c:pt idx="120">
                  <c:v>3.6228794430884469E-2</c:v>
                </c:pt>
                <c:pt idx="121">
                  <c:v>3.4744040763322499E-2</c:v>
                </c:pt>
                <c:pt idx="122">
                  <c:v>3.3691199193357939E-2</c:v>
                </c:pt>
                <c:pt idx="123">
                  <c:v>3.2802832900768235E-2</c:v>
                </c:pt>
                <c:pt idx="124">
                  <c:v>3.1972272612923139E-2</c:v>
                </c:pt>
                <c:pt idx="125">
                  <c:v>3.1018137341522149E-2</c:v>
                </c:pt>
                <c:pt idx="126">
                  <c:v>3.0092905072493455E-2</c:v>
                </c:pt>
                <c:pt idx="127">
                  <c:v>2.8910705997395026E-2</c:v>
                </c:pt>
                <c:pt idx="128">
                  <c:v>2.7742031491037114E-2</c:v>
                </c:pt>
                <c:pt idx="129">
                  <c:v>2.6743941371229464E-2</c:v>
                </c:pt>
                <c:pt idx="130">
                  <c:v>2.5969333223237689E-2</c:v>
                </c:pt>
                <c:pt idx="131">
                  <c:v>2.5267582926024882E-2</c:v>
                </c:pt>
                <c:pt idx="132">
                  <c:v>2.4692788754553101E-2</c:v>
                </c:pt>
                <c:pt idx="133">
                  <c:v>2.4072512457380801E-2</c:v>
                </c:pt>
                <c:pt idx="134">
                  <c:v>2.3213702342358252E-2</c:v>
                </c:pt>
                <c:pt idx="135">
                  <c:v>2.2496900199111085E-2</c:v>
                </c:pt>
                <c:pt idx="136">
                  <c:v>2.1788714205125449E-2</c:v>
                </c:pt>
                <c:pt idx="137">
                  <c:v>2.0912998379177265E-2</c:v>
                </c:pt>
                <c:pt idx="138">
                  <c:v>2.0282578655449576E-2</c:v>
                </c:pt>
                <c:pt idx="139">
                  <c:v>1.9531965090351131E-2</c:v>
                </c:pt>
                <c:pt idx="140">
                  <c:v>1.8766299679218324E-2</c:v>
                </c:pt>
                <c:pt idx="141">
                  <c:v>1.7870297000159366E-2</c:v>
                </c:pt>
                <c:pt idx="142">
                  <c:v>1.6948772460913232E-2</c:v>
                </c:pt>
                <c:pt idx="143">
                  <c:v>1.6159439054484529E-2</c:v>
                </c:pt>
                <c:pt idx="144">
                  <c:v>1.5128190688020441E-2</c:v>
                </c:pt>
                <c:pt idx="145">
                  <c:v>1.42746155800743E-2</c:v>
                </c:pt>
                <c:pt idx="146">
                  <c:v>1.3221226495608168E-2</c:v>
                </c:pt>
                <c:pt idx="147">
                  <c:v>1.2047970157368705E-2</c:v>
                </c:pt>
                <c:pt idx="148">
                  <c:v>1.0744703138800518E-2</c:v>
                </c:pt>
                <c:pt idx="149">
                  <c:v>9.6661187817446322E-3</c:v>
                </c:pt>
                <c:pt idx="150">
                  <c:v>8.7449208300959345E-3</c:v>
                </c:pt>
                <c:pt idx="151">
                  <c:v>7.5141850747092913E-3</c:v>
                </c:pt>
                <c:pt idx="152">
                  <c:v>6.6808968198739122E-3</c:v>
                </c:pt>
                <c:pt idx="153">
                  <c:v>5.9945249562929027E-3</c:v>
                </c:pt>
                <c:pt idx="154">
                  <c:v>5.3434917918570258E-3</c:v>
                </c:pt>
                <c:pt idx="155">
                  <c:v>4.8021824546390993E-3</c:v>
                </c:pt>
                <c:pt idx="156">
                  <c:v>4.0592052760099005E-3</c:v>
                </c:pt>
                <c:pt idx="157">
                  <c:v>3.1975615333037937E-3</c:v>
                </c:pt>
                <c:pt idx="158">
                  <c:v>2.3678753475576864E-3</c:v>
                </c:pt>
                <c:pt idx="159">
                  <c:v>1.5295730125500584E-3</c:v>
                </c:pt>
                <c:pt idx="160">
                  <c:v>9.0275535791163911E-4</c:v>
                </c:pt>
                <c:pt idx="161">
                  <c:v>4.1271066797219567E-4</c:v>
                </c:pt>
                <c:pt idx="162">
                  <c:v>2.5063676999019047E-4</c:v>
                </c:pt>
                <c:pt idx="163">
                  <c:v>0</c:v>
                </c:pt>
                <c:pt idx="164">
                  <c:v>5.5519891562614061E-5</c:v>
                </c:pt>
                <c:pt idx="165">
                  <c:v>1.7004647756625461E-4</c:v>
                </c:pt>
                <c:pt idx="166">
                  <c:v>3.9276961349399623E-4</c:v>
                </c:pt>
                <c:pt idx="167">
                  <c:v>7.8640372356942906E-4</c:v>
                </c:pt>
                <c:pt idx="168">
                  <c:v>1.1646594000130697E-3</c:v>
                </c:pt>
                <c:pt idx="169">
                  <c:v>1.8509256029007953E-3</c:v>
                </c:pt>
                <c:pt idx="170">
                  <c:v>2.5491890972351864E-3</c:v>
                </c:pt>
                <c:pt idx="171">
                  <c:v>3.3203104423485449E-3</c:v>
                </c:pt>
                <c:pt idx="172">
                  <c:v>4.1965737827983031E-3</c:v>
                </c:pt>
                <c:pt idx="173">
                  <c:v>4.5638119305875646E-3</c:v>
                </c:pt>
                <c:pt idx="174">
                  <c:v>4.9584258034552735E-3</c:v>
                </c:pt>
                <c:pt idx="175">
                  <c:v>5.1768936950988952E-3</c:v>
                </c:pt>
                <c:pt idx="176">
                  <c:v>5.478362864076867E-3</c:v>
                </c:pt>
                <c:pt idx="177">
                  <c:v>5.8305491658317667E-3</c:v>
                </c:pt>
                <c:pt idx="178">
                  <c:v>6.1793543254015319E-3</c:v>
                </c:pt>
                <c:pt idx="179">
                  <c:v>6.9769772934943483E-3</c:v>
                </c:pt>
                <c:pt idx="180">
                  <c:v>7.9015563873281822E-3</c:v>
                </c:pt>
                <c:pt idx="181">
                  <c:v>9.127710310833273E-3</c:v>
                </c:pt>
                <c:pt idx="182">
                  <c:v>1.0172809833635298E-2</c:v>
                </c:pt>
                <c:pt idx="183">
                  <c:v>1.1346719347069613E-2</c:v>
                </c:pt>
                <c:pt idx="184">
                  <c:v>1.2320814883983946E-2</c:v>
                </c:pt>
                <c:pt idx="185">
                  <c:v>1.3181805451495198E-2</c:v>
                </c:pt>
                <c:pt idx="186">
                  <c:v>1.3785829212936715E-2</c:v>
                </c:pt>
                <c:pt idx="187">
                  <c:v>1.4332373557231048E-2</c:v>
                </c:pt>
                <c:pt idx="188">
                  <c:v>1.5016017453821789E-2</c:v>
                </c:pt>
                <c:pt idx="189">
                  <c:v>1.5743616198819196E-2</c:v>
                </c:pt>
                <c:pt idx="190">
                  <c:v>1.6737124486745299E-2</c:v>
                </c:pt>
                <c:pt idx="191">
                  <c:v>1.8010066886340617E-2</c:v>
                </c:pt>
                <c:pt idx="192">
                  <c:v>1.9179721155490811E-2</c:v>
                </c:pt>
                <c:pt idx="193">
                  <c:v>2.0447755135607149E-2</c:v>
                </c:pt>
                <c:pt idx="194">
                  <c:v>2.1375494444721969E-2</c:v>
                </c:pt>
                <c:pt idx="195">
                  <c:v>2.2396378457726521E-2</c:v>
                </c:pt>
                <c:pt idx="196">
                  <c:v>2.3154734069987509E-2</c:v>
                </c:pt>
                <c:pt idx="197">
                  <c:v>2.3957044530655162E-2</c:v>
                </c:pt>
                <c:pt idx="198">
                  <c:v>2.4899835685804346E-2</c:v>
                </c:pt>
                <c:pt idx="199">
                  <c:v>2.5652956290988922E-2</c:v>
                </c:pt>
                <c:pt idx="200">
                  <c:v>2.6558554882101695E-2</c:v>
                </c:pt>
                <c:pt idx="201">
                  <c:v>2.7196716652991917E-2</c:v>
                </c:pt>
                <c:pt idx="202">
                  <c:v>2.7594490741140617E-2</c:v>
                </c:pt>
                <c:pt idx="203">
                  <c:v>2.7978740260548803E-2</c:v>
                </c:pt>
                <c:pt idx="204">
                  <c:v>2.8190224940918024E-2</c:v>
                </c:pt>
                <c:pt idx="205">
                  <c:v>2.844904561187904E-2</c:v>
                </c:pt>
                <c:pt idx="206">
                  <c:v>2.8685725564838012E-2</c:v>
                </c:pt>
                <c:pt idx="207">
                  <c:v>2.9073029638833899E-2</c:v>
                </c:pt>
                <c:pt idx="208">
                  <c:v>2.9370570151125173E-2</c:v>
                </c:pt>
                <c:pt idx="209">
                  <c:v>2.9537773395490304E-2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695552"/>
        <c:axId val="176705920"/>
      </c:scatterChart>
      <c:valAx>
        <c:axId val="1766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05920"/>
        <c:crosses val="autoZero"/>
        <c:crossBetween val="midCat"/>
      </c:valAx>
      <c:valAx>
        <c:axId val="17670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695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ether  Umetsu'!$A$16:$D$16</c:f>
          <c:strCache>
            <c:ptCount val="1"/>
            <c:pt idx="0">
              <c:v>BChl-a in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81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Umetsu'!$C$20:$C$252</c:f>
              <c:numCache>
                <c:formatCode>General</c:formatCode>
                <c:ptCount val="233"/>
                <c:pt idx="0">
                  <c:v>-4.1000000000000003E-3</c:v>
                </c:pt>
                <c:pt idx="1">
                  <c:v>5.0000000000000001E-4</c:v>
                </c:pt>
                <c:pt idx="2">
                  <c:v>1.0699999999999999E-2</c:v>
                </c:pt>
                <c:pt idx="3">
                  <c:v>2.58E-2</c:v>
                </c:pt>
                <c:pt idx="4">
                  <c:v>4.4600000000000001E-2</c:v>
                </c:pt>
                <c:pt idx="5">
                  <c:v>6.9000000000000006E-2</c:v>
                </c:pt>
                <c:pt idx="6">
                  <c:v>0.1027</c:v>
                </c:pt>
                <c:pt idx="7">
                  <c:v>0.14680000000000001</c:v>
                </c:pt>
                <c:pt idx="8">
                  <c:v>0.2039</c:v>
                </c:pt>
                <c:pt idx="9">
                  <c:v>0.27539999999999998</c:v>
                </c:pt>
                <c:pt idx="10">
                  <c:v>0.3538</c:v>
                </c:pt>
                <c:pt idx="11">
                  <c:v>0.43590000000000001</c:v>
                </c:pt>
                <c:pt idx="12">
                  <c:v>0.52490000000000003</c:v>
                </c:pt>
                <c:pt idx="13">
                  <c:v>0.61670000000000003</c:v>
                </c:pt>
                <c:pt idx="14">
                  <c:v>0.71160000000000001</c:v>
                </c:pt>
                <c:pt idx="15">
                  <c:v>0.81079999999999997</c:v>
                </c:pt>
                <c:pt idx="16">
                  <c:v>0.90269999999999995</c:v>
                </c:pt>
                <c:pt idx="17">
                  <c:v>0.96679999999999999</c:v>
                </c:pt>
                <c:pt idx="18">
                  <c:v>0.9869</c:v>
                </c:pt>
                <c:pt idx="19">
                  <c:v>0.96650000000000003</c:v>
                </c:pt>
                <c:pt idx="20">
                  <c:v>0.92859999999999998</c:v>
                </c:pt>
                <c:pt idx="21">
                  <c:v>0.88429999999999997</c:v>
                </c:pt>
                <c:pt idx="22">
                  <c:v>0.8407</c:v>
                </c:pt>
                <c:pt idx="23">
                  <c:v>0.80830000000000002</c:v>
                </c:pt>
                <c:pt idx="24">
                  <c:v>0.77480000000000004</c:v>
                </c:pt>
                <c:pt idx="25">
                  <c:v>0.72529999999999994</c:v>
                </c:pt>
                <c:pt idx="26">
                  <c:v>0.66300000000000003</c:v>
                </c:pt>
                <c:pt idx="27">
                  <c:v>0.60089999999999999</c:v>
                </c:pt>
                <c:pt idx="28">
                  <c:v>0.54610000000000003</c:v>
                </c:pt>
                <c:pt idx="29">
                  <c:v>0.4945</c:v>
                </c:pt>
                <c:pt idx="30">
                  <c:v>0.4456</c:v>
                </c:pt>
                <c:pt idx="31">
                  <c:v>0.40100000000000002</c:v>
                </c:pt>
                <c:pt idx="32">
                  <c:v>0.35639999999999999</c:v>
                </c:pt>
                <c:pt idx="33">
                  <c:v>0.31390000000000001</c:v>
                </c:pt>
                <c:pt idx="34">
                  <c:v>0.28320000000000001</c:v>
                </c:pt>
                <c:pt idx="35">
                  <c:v>0.25990000000000002</c:v>
                </c:pt>
                <c:pt idx="36">
                  <c:v>0.23369999999999999</c:v>
                </c:pt>
                <c:pt idx="37">
                  <c:v>0.20680000000000001</c:v>
                </c:pt>
                <c:pt idx="38">
                  <c:v>0.18770000000000001</c:v>
                </c:pt>
                <c:pt idx="39">
                  <c:v>0.1709</c:v>
                </c:pt>
                <c:pt idx="40">
                  <c:v>0.1585</c:v>
                </c:pt>
                <c:pt idx="41">
                  <c:v>0.1525</c:v>
                </c:pt>
                <c:pt idx="42">
                  <c:v>0.14849999999999999</c:v>
                </c:pt>
                <c:pt idx="43">
                  <c:v>0.14180000000000001</c:v>
                </c:pt>
                <c:pt idx="44">
                  <c:v>0.13120000000000001</c:v>
                </c:pt>
                <c:pt idx="45">
                  <c:v>0.1197</c:v>
                </c:pt>
                <c:pt idx="46">
                  <c:v>0.1101</c:v>
                </c:pt>
                <c:pt idx="47">
                  <c:v>0.1024</c:v>
                </c:pt>
                <c:pt idx="48">
                  <c:v>9.5500000000000002E-2</c:v>
                </c:pt>
                <c:pt idx="49">
                  <c:v>8.6099999999999996E-2</c:v>
                </c:pt>
                <c:pt idx="50">
                  <c:v>7.4399999999999994E-2</c:v>
                </c:pt>
                <c:pt idx="51">
                  <c:v>6.2100000000000002E-2</c:v>
                </c:pt>
                <c:pt idx="52">
                  <c:v>5.04E-2</c:v>
                </c:pt>
                <c:pt idx="53">
                  <c:v>3.8300000000000001E-2</c:v>
                </c:pt>
                <c:pt idx="54">
                  <c:v>2.41E-2</c:v>
                </c:pt>
                <c:pt idx="55">
                  <c:v>1.0999999999999999E-2</c:v>
                </c:pt>
                <c:pt idx="56">
                  <c:v>8.0000000000000004E-4</c:v>
                </c:pt>
                <c:pt idx="57">
                  <c:v>-2.9999999999999997E-4</c:v>
                </c:pt>
                <c:pt idx="58">
                  <c:v>5.7999999999999996E-3</c:v>
                </c:pt>
                <c:pt idx="59">
                  <c:v>7.7999999999999996E-3</c:v>
                </c:pt>
                <c:pt idx="60">
                  <c:v>4.4999999999999997E-3</c:v>
                </c:pt>
                <c:pt idx="61">
                  <c:v>1.8E-3</c:v>
                </c:pt>
                <c:pt idx="62">
                  <c:v>1E-4</c:v>
                </c:pt>
                <c:pt idx="63">
                  <c:v>-1.6999999999999999E-3</c:v>
                </c:pt>
                <c:pt idx="64">
                  <c:v>-2.3999999999999998E-3</c:v>
                </c:pt>
                <c:pt idx="65">
                  <c:v>-8.0000000000000004E-4</c:v>
                </c:pt>
                <c:pt idx="66">
                  <c:v>1.9E-3</c:v>
                </c:pt>
                <c:pt idx="67">
                  <c:v>2.5000000000000001E-3</c:v>
                </c:pt>
                <c:pt idx="68">
                  <c:v>1.1999999999999999E-3</c:v>
                </c:pt>
                <c:pt idx="69">
                  <c:v>1E-4</c:v>
                </c:pt>
                <c:pt idx="70">
                  <c:v>1.5E-3</c:v>
                </c:pt>
                <c:pt idx="71">
                  <c:v>6.1999999999999998E-3</c:v>
                </c:pt>
                <c:pt idx="72">
                  <c:v>1.2699999999999999E-2</c:v>
                </c:pt>
                <c:pt idx="73">
                  <c:v>1.8100000000000002E-2</c:v>
                </c:pt>
                <c:pt idx="74">
                  <c:v>1.8599999999999998E-2</c:v>
                </c:pt>
                <c:pt idx="75">
                  <c:v>1.2500000000000001E-2</c:v>
                </c:pt>
                <c:pt idx="76">
                  <c:v>3.8999999999999998E-3</c:v>
                </c:pt>
                <c:pt idx="77">
                  <c:v>-6.9999999999999999E-4</c:v>
                </c:pt>
                <c:pt idx="78">
                  <c:v>1.6000000000000001E-3</c:v>
                </c:pt>
                <c:pt idx="79">
                  <c:v>7.7000000000000002E-3</c:v>
                </c:pt>
                <c:pt idx="80">
                  <c:v>1.1299999999999999E-2</c:v>
                </c:pt>
                <c:pt idx="81">
                  <c:v>1.04E-2</c:v>
                </c:pt>
                <c:pt idx="82">
                  <c:v>6.6E-3</c:v>
                </c:pt>
                <c:pt idx="83">
                  <c:v>8.0000000000000004E-4</c:v>
                </c:pt>
                <c:pt idx="84">
                  <c:v>-1.9E-3</c:v>
                </c:pt>
                <c:pt idx="85">
                  <c:v>3.0999999999999999E-3</c:v>
                </c:pt>
                <c:pt idx="86">
                  <c:v>1.04E-2</c:v>
                </c:pt>
                <c:pt idx="87">
                  <c:v>1.1599999999999999E-2</c:v>
                </c:pt>
                <c:pt idx="88">
                  <c:v>4.4999999999999997E-3</c:v>
                </c:pt>
                <c:pt idx="89">
                  <c:v>-3.0999999999999999E-3</c:v>
                </c:pt>
                <c:pt idx="90">
                  <c:v>-7.7000000000000002E-3</c:v>
                </c:pt>
                <c:pt idx="91">
                  <c:v>-8.0000000000000002E-3</c:v>
                </c:pt>
                <c:pt idx="92">
                  <c:v>-4.7999999999999996E-3</c:v>
                </c:pt>
                <c:pt idx="93">
                  <c:v>-4.4000000000000003E-3</c:v>
                </c:pt>
                <c:pt idx="94">
                  <c:v>-7.9000000000000008E-3</c:v>
                </c:pt>
                <c:pt idx="95">
                  <c:v>-8.8999999999999999E-3</c:v>
                </c:pt>
                <c:pt idx="96">
                  <c:v>-6.1999999999999998E-3</c:v>
                </c:pt>
                <c:pt idx="97">
                  <c:v>-5.4999999999999997E-3</c:v>
                </c:pt>
                <c:pt idx="98">
                  <c:v>-5.7000000000000002E-3</c:v>
                </c:pt>
                <c:pt idx="99">
                  <c:v>-2.7000000000000001E-3</c:v>
                </c:pt>
                <c:pt idx="100">
                  <c:v>8.0000000000000004E-4</c:v>
                </c:pt>
                <c:pt idx="101">
                  <c:v>-2.9999999999999997E-4</c:v>
                </c:pt>
                <c:pt idx="102">
                  <c:v>-4.4000000000000003E-3</c:v>
                </c:pt>
                <c:pt idx="103">
                  <c:v>-8.2000000000000007E-3</c:v>
                </c:pt>
                <c:pt idx="104">
                  <c:v>-6.7999999999999996E-3</c:v>
                </c:pt>
                <c:pt idx="105">
                  <c:v>-1.2999999999999999E-3</c:v>
                </c:pt>
                <c:pt idx="106">
                  <c:v>3.2000000000000002E-3</c:v>
                </c:pt>
                <c:pt idx="107">
                  <c:v>3.3E-3</c:v>
                </c:pt>
                <c:pt idx="108">
                  <c:v>4.0000000000000002E-4</c:v>
                </c:pt>
                <c:pt idx="109">
                  <c:v>-6.9999999999999999E-4</c:v>
                </c:pt>
                <c:pt idx="110">
                  <c:v>-5.0000000000000001E-4</c:v>
                </c:pt>
                <c:pt idx="111">
                  <c:v>-1.6000000000000001E-3</c:v>
                </c:pt>
                <c:pt idx="112">
                  <c:v>-4.7999999999999996E-3</c:v>
                </c:pt>
                <c:pt idx="113">
                  <c:v>-9.1999999999999998E-3</c:v>
                </c:pt>
                <c:pt idx="114">
                  <c:v>-1.24E-2</c:v>
                </c:pt>
                <c:pt idx="115">
                  <c:v>-1.12E-2</c:v>
                </c:pt>
                <c:pt idx="116">
                  <c:v>-5.0000000000000001E-3</c:v>
                </c:pt>
                <c:pt idx="117">
                  <c:v>-5.9999999999999995E-4</c:v>
                </c:pt>
                <c:pt idx="118">
                  <c:v>-3.2000000000000002E-3</c:v>
                </c:pt>
                <c:pt idx="119">
                  <c:v>-7.0000000000000001E-3</c:v>
                </c:pt>
                <c:pt idx="120">
                  <c:v>-4.7000000000000002E-3</c:v>
                </c:pt>
                <c:pt idx="121">
                  <c:v>-1.1999999999999999E-3</c:v>
                </c:pt>
                <c:pt idx="122">
                  <c:v>-3.3999999999999998E-3</c:v>
                </c:pt>
                <c:pt idx="123">
                  <c:v>-8.6E-3</c:v>
                </c:pt>
                <c:pt idx="124">
                  <c:v>-1.06E-2</c:v>
                </c:pt>
                <c:pt idx="125">
                  <c:v>-9.4999999999999998E-3</c:v>
                </c:pt>
                <c:pt idx="126">
                  <c:v>-1.01E-2</c:v>
                </c:pt>
                <c:pt idx="127">
                  <c:v>-1.49E-2</c:v>
                </c:pt>
                <c:pt idx="128">
                  <c:v>-2.2100000000000002E-2</c:v>
                </c:pt>
                <c:pt idx="129">
                  <c:v>-2.81E-2</c:v>
                </c:pt>
                <c:pt idx="130">
                  <c:v>-3.0200000000000001E-2</c:v>
                </c:pt>
                <c:pt idx="131">
                  <c:v>-3.0599999999999999E-2</c:v>
                </c:pt>
                <c:pt idx="132">
                  <c:v>-3.7699999999999997E-2</c:v>
                </c:pt>
                <c:pt idx="133">
                  <c:v>-5.5E-2</c:v>
                </c:pt>
                <c:pt idx="134">
                  <c:v>-7.4200000000000002E-2</c:v>
                </c:pt>
                <c:pt idx="135">
                  <c:v>-9.2899999999999996E-2</c:v>
                </c:pt>
                <c:pt idx="136">
                  <c:v>-0.1132</c:v>
                </c:pt>
                <c:pt idx="137">
                  <c:v>-0.13550000000000001</c:v>
                </c:pt>
                <c:pt idx="138">
                  <c:v>-0.16259999999999999</c:v>
                </c:pt>
                <c:pt idx="139">
                  <c:v>-0.19089999999999999</c:v>
                </c:pt>
                <c:pt idx="140">
                  <c:v>-0.21659999999999999</c:v>
                </c:pt>
                <c:pt idx="141">
                  <c:v>-0.2407</c:v>
                </c:pt>
                <c:pt idx="142">
                  <c:v>-0.26879999999999998</c:v>
                </c:pt>
                <c:pt idx="143">
                  <c:v>-0.31140000000000001</c:v>
                </c:pt>
                <c:pt idx="144">
                  <c:v>-0.35410000000000003</c:v>
                </c:pt>
                <c:pt idx="145">
                  <c:v>-0.38340000000000002</c:v>
                </c:pt>
                <c:pt idx="146">
                  <c:v>-0.40889999999999999</c:v>
                </c:pt>
                <c:pt idx="147">
                  <c:v>-0.43540000000000001</c:v>
                </c:pt>
                <c:pt idx="148">
                  <c:v>-0.47049999999999997</c:v>
                </c:pt>
                <c:pt idx="149">
                  <c:v>-0.5121</c:v>
                </c:pt>
                <c:pt idx="150">
                  <c:v>-0.54769999999999996</c:v>
                </c:pt>
                <c:pt idx="151">
                  <c:v>-0.58520000000000005</c:v>
                </c:pt>
                <c:pt idx="152">
                  <c:v>-0.62419999999999998</c:v>
                </c:pt>
                <c:pt idx="153">
                  <c:v>-0.65890000000000004</c:v>
                </c:pt>
                <c:pt idx="154">
                  <c:v>-0.68820000000000003</c:v>
                </c:pt>
                <c:pt idx="155">
                  <c:v>-0.71699999999999997</c:v>
                </c:pt>
                <c:pt idx="156">
                  <c:v>-0.75419999999999998</c:v>
                </c:pt>
                <c:pt idx="157">
                  <c:v>-0.78669999999999995</c:v>
                </c:pt>
                <c:pt idx="158">
                  <c:v>-0.80830000000000002</c:v>
                </c:pt>
                <c:pt idx="159">
                  <c:v>-0.82799999999999996</c:v>
                </c:pt>
                <c:pt idx="160">
                  <c:v>-0.84809999999999997</c:v>
                </c:pt>
                <c:pt idx="161">
                  <c:v>-0.86850000000000005</c:v>
                </c:pt>
                <c:pt idx="162">
                  <c:v>-0.89170000000000005</c:v>
                </c:pt>
                <c:pt idx="163">
                  <c:v>-0.91400000000000003</c:v>
                </c:pt>
                <c:pt idx="164">
                  <c:v>-0.92789999999999995</c:v>
                </c:pt>
                <c:pt idx="165">
                  <c:v>-0.93189999999999995</c:v>
                </c:pt>
                <c:pt idx="166">
                  <c:v>-0.92159999999999997</c:v>
                </c:pt>
                <c:pt idx="167">
                  <c:v>-0.90129999999999999</c:v>
                </c:pt>
                <c:pt idx="168">
                  <c:v>-0.88280000000000003</c:v>
                </c:pt>
                <c:pt idx="169">
                  <c:v>-0.86119999999999997</c:v>
                </c:pt>
                <c:pt idx="170">
                  <c:v>-0.83379999999999999</c:v>
                </c:pt>
                <c:pt idx="171">
                  <c:v>-0.80389999999999995</c:v>
                </c:pt>
                <c:pt idx="172">
                  <c:v>-0.7742</c:v>
                </c:pt>
                <c:pt idx="173">
                  <c:v>-0.74490000000000001</c:v>
                </c:pt>
                <c:pt idx="174">
                  <c:v>-0.71430000000000005</c:v>
                </c:pt>
                <c:pt idx="175">
                  <c:v>-0.68010000000000004</c:v>
                </c:pt>
                <c:pt idx="176">
                  <c:v>-0.64090000000000003</c:v>
                </c:pt>
                <c:pt idx="177">
                  <c:v>-0.60029999999999994</c:v>
                </c:pt>
                <c:pt idx="178">
                  <c:v>-0.56440000000000001</c:v>
                </c:pt>
                <c:pt idx="179">
                  <c:v>-0.52729999999999999</c:v>
                </c:pt>
                <c:pt idx="180">
                  <c:v>-0.48370000000000002</c:v>
                </c:pt>
                <c:pt idx="181">
                  <c:v>-0.4461</c:v>
                </c:pt>
                <c:pt idx="182">
                  <c:v>-0.4138</c:v>
                </c:pt>
                <c:pt idx="183">
                  <c:v>-0.38129999999999997</c:v>
                </c:pt>
                <c:pt idx="184">
                  <c:v>-0.3508</c:v>
                </c:pt>
                <c:pt idx="185">
                  <c:v>-0.32469999999999999</c:v>
                </c:pt>
                <c:pt idx="186">
                  <c:v>-0.30370000000000003</c:v>
                </c:pt>
                <c:pt idx="187">
                  <c:v>-0.28660000000000002</c:v>
                </c:pt>
                <c:pt idx="188">
                  <c:v>-0.27139999999999997</c:v>
                </c:pt>
                <c:pt idx="189">
                  <c:v>-0.25559999999999999</c:v>
                </c:pt>
                <c:pt idx="190">
                  <c:v>-0.23830000000000001</c:v>
                </c:pt>
                <c:pt idx="191">
                  <c:v>-0.22109999999999999</c:v>
                </c:pt>
                <c:pt idx="192">
                  <c:v>-0.20499999999999999</c:v>
                </c:pt>
                <c:pt idx="193">
                  <c:v>-0.1903</c:v>
                </c:pt>
                <c:pt idx="194">
                  <c:v>-0.17760000000000001</c:v>
                </c:pt>
                <c:pt idx="195">
                  <c:v>-0.16789999999999999</c:v>
                </c:pt>
                <c:pt idx="196">
                  <c:v>-0.15989999999999999</c:v>
                </c:pt>
                <c:pt idx="197">
                  <c:v>-0.15029999999999999</c:v>
                </c:pt>
                <c:pt idx="198">
                  <c:v>-0.14030000000000001</c:v>
                </c:pt>
                <c:pt idx="199">
                  <c:v>-0.1343</c:v>
                </c:pt>
                <c:pt idx="200">
                  <c:v>-0.13159999999999999</c:v>
                </c:pt>
                <c:pt idx="201">
                  <c:v>-0.12989999999999999</c:v>
                </c:pt>
                <c:pt idx="202">
                  <c:v>-0.1283</c:v>
                </c:pt>
                <c:pt idx="203">
                  <c:v>-0.12690000000000001</c:v>
                </c:pt>
                <c:pt idx="204">
                  <c:v>-0.12609999999999999</c:v>
                </c:pt>
                <c:pt idx="205">
                  <c:v>-0.12759999999999999</c:v>
                </c:pt>
                <c:pt idx="206">
                  <c:v>-0.1333</c:v>
                </c:pt>
                <c:pt idx="207">
                  <c:v>-0.13539999999999999</c:v>
                </c:pt>
                <c:pt idx="208">
                  <c:v>-0.1244</c:v>
                </c:pt>
                <c:pt idx="209">
                  <c:v>-0.10489999999999999</c:v>
                </c:pt>
                <c:pt idx="210">
                  <c:v>-9.1399999999999995E-2</c:v>
                </c:pt>
                <c:pt idx="211">
                  <c:v>-9.4200000000000006E-2</c:v>
                </c:pt>
                <c:pt idx="212">
                  <c:v>-0.1024</c:v>
                </c:pt>
                <c:pt idx="213">
                  <c:v>-0.1041</c:v>
                </c:pt>
                <c:pt idx="214">
                  <c:v>-0.1008</c:v>
                </c:pt>
                <c:pt idx="215">
                  <c:v>-9.5299999999999996E-2</c:v>
                </c:pt>
                <c:pt idx="216">
                  <c:v>-8.9499999999999996E-2</c:v>
                </c:pt>
                <c:pt idx="217">
                  <c:v>-8.3699999999999997E-2</c:v>
                </c:pt>
                <c:pt idx="218">
                  <c:v>-7.7700000000000005E-2</c:v>
                </c:pt>
                <c:pt idx="219">
                  <c:v>-7.1499999999999994E-2</c:v>
                </c:pt>
                <c:pt idx="220">
                  <c:v>-6.54E-2</c:v>
                </c:pt>
                <c:pt idx="221">
                  <c:v>-5.9499999999999997E-2</c:v>
                </c:pt>
                <c:pt idx="222">
                  <c:v>-5.4100000000000002E-2</c:v>
                </c:pt>
                <c:pt idx="223">
                  <c:v>-5.0299999999999997E-2</c:v>
                </c:pt>
                <c:pt idx="224">
                  <c:v>-4.9399999999999999E-2</c:v>
                </c:pt>
                <c:pt idx="225">
                  <c:v>-5.0799999999999998E-2</c:v>
                </c:pt>
                <c:pt idx="226">
                  <c:v>-5.3100000000000001E-2</c:v>
                </c:pt>
                <c:pt idx="227">
                  <c:v>-5.45E-2</c:v>
                </c:pt>
                <c:pt idx="228">
                  <c:v>-5.2999999999999999E-2</c:v>
                </c:pt>
                <c:pt idx="229">
                  <c:v>-4.8500000000000001E-2</c:v>
                </c:pt>
                <c:pt idx="230">
                  <c:v>-4.19E-2</c:v>
                </c:pt>
                <c:pt idx="231">
                  <c:v>-3.5299999999999998E-2</c:v>
                </c:pt>
                <c:pt idx="232">
                  <c:v>-3.0300000000000001E-2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Umetsu'!$N$20:$N$252</c:f>
              <c:numCache>
                <c:formatCode>General</c:formatCode>
                <c:ptCount val="233"/>
                <c:pt idx="0">
                  <c:v>-1.6067382272259879E-2</c:v>
                </c:pt>
                <c:pt idx="1">
                  <c:v>-1.7982031821107233E-2</c:v>
                </c:pt>
                <c:pt idx="2">
                  <c:v>-1.7881764717354566E-2</c:v>
                </c:pt>
                <c:pt idx="3">
                  <c:v>-1.7333620152807493E-2</c:v>
                </c:pt>
                <c:pt idx="4">
                  <c:v>-1.886111988548517E-2</c:v>
                </c:pt>
                <c:pt idx="5">
                  <c:v>-2.2932974947695615E-2</c:v>
                </c:pt>
                <c:pt idx="6">
                  <c:v>-2.838073226476142E-2</c:v>
                </c:pt>
                <c:pt idx="7">
                  <c:v>-3.7063189683174312E-2</c:v>
                </c:pt>
                <c:pt idx="8">
                  <c:v>-4.8583445502226354E-2</c:v>
                </c:pt>
                <c:pt idx="9">
                  <c:v>-6.0158134567701207E-2</c:v>
                </c:pt>
                <c:pt idx="10">
                  <c:v>-7.4385602188075245E-2</c:v>
                </c:pt>
                <c:pt idx="11">
                  <c:v>-8.9811931032186959E-2</c:v>
                </c:pt>
                <c:pt idx="12">
                  <c:v>-9.8421781237537628E-2</c:v>
                </c:pt>
                <c:pt idx="13">
                  <c:v>-9.7957768840507053E-2</c:v>
                </c:pt>
                <c:pt idx="14">
                  <c:v>-8.6495758368197354E-2</c:v>
                </c:pt>
                <c:pt idx="15">
                  <c:v>-6.3353472516912007E-2</c:v>
                </c:pt>
                <c:pt idx="16">
                  <c:v>-3.5447745682660618E-2</c:v>
                </c:pt>
                <c:pt idx="17">
                  <c:v>-1.6041584104981438E-2</c:v>
                </c:pt>
                <c:pt idx="18">
                  <c:v>-1.776518537037429E-2</c:v>
                </c:pt>
                <c:pt idx="19">
                  <c:v>-3.8657800112174567E-2</c:v>
                </c:pt>
                <c:pt idx="20">
                  <c:v>-5.9797226186289132E-2</c:v>
                </c:pt>
                <c:pt idx="21">
                  <c:v>-7.2855797464506808E-2</c:v>
                </c:pt>
                <c:pt idx="22">
                  <c:v>-7.3299862824981618E-2</c:v>
                </c:pt>
                <c:pt idx="23">
                  <c:v>-5.4808782630976202E-2</c:v>
                </c:pt>
                <c:pt idx="24">
                  <c:v>-3.1916233677366582E-2</c:v>
                </c:pt>
                <c:pt idx="25">
                  <c:v>-2.0341899225874954E-2</c:v>
                </c:pt>
                <c:pt idx="26">
                  <c:v>-1.8207920928412075E-2</c:v>
                </c:pt>
                <c:pt idx="27">
                  <c:v>-1.5989455849449462E-2</c:v>
                </c:pt>
                <c:pt idx="28">
                  <c:v>-8.6267830230489489E-3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-1.2833480052374903E-3</c:v>
                </c:pt>
                <c:pt idx="48">
                  <c:v>-5.4694774235374234E-3</c:v>
                </c:pt>
                <c:pt idx="49">
                  <c:v>-1.2070705374490001E-2</c:v>
                </c:pt>
                <c:pt idx="50">
                  <c:v>-2.1002545076595422E-2</c:v>
                </c:pt>
                <c:pt idx="51">
                  <c:v>-3.0889271581989935E-2</c:v>
                </c:pt>
                <c:pt idx="52">
                  <c:v>-4.0259502820838906E-2</c:v>
                </c:pt>
                <c:pt idx="53">
                  <c:v>-5.0061742544733633E-2</c:v>
                </c:pt>
                <c:pt idx="54">
                  <c:v>-6.1671715701537837E-2</c:v>
                </c:pt>
                <c:pt idx="55">
                  <c:v>-7.2422459177023876E-2</c:v>
                </c:pt>
                <c:pt idx="56">
                  <c:v>-8.067680886420632E-2</c:v>
                </c:pt>
                <c:pt idx="57">
                  <c:v>-8.1097647008780957E-2</c:v>
                </c:pt>
                <c:pt idx="58">
                  <c:v>-7.5320541954808751E-2</c:v>
                </c:pt>
                <c:pt idx="59">
                  <c:v>-7.3072821222231271E-2</c:v>
                </c:pt>
                <c:pt idx="60">
                  <c:v>-7.5387475344139657E-2</c:v>
                </c:pt>
                <c:pt idx="61">
                  <c:v>-7.6922599277456344E-2</c:v>
                </c:pt>
                <c:pt idx="62">
                  <c:v>-7.707082792243819E-2</c:v>
                </c:pt>
                <c:pt idx="63">
                  <c:v>-7.6779069267752062E-2</c:v>
                </c:pt>
                <c:pt idx="64">
                  <c:v>-7.527736770235291E-2</c:v>
                </c:pt>
                <c:pt idx="65">
                  <c:v>-7.1445054385800927E-2</c:v>
                </c:pt>
                <c:pt idx="66">
                  <c:v>-6.6315119851187224E-2</c:v>
                </c:pt>
                <c:pt idx="67">
                  <c:v>-6.2729883827436883E-2</c:v>
                </c:pt>
                <c:pt idx="68">
                  <c:v>-6.0604859533050108E-2</c:v>
                </c:pt>
                <c:pt idx="69">
                  <c:v>-5.8132313535117407E-2</c:v>
                </c:pt>
                <c:pt idx="70">
                  <c:v>-5.315699069718334E-2</c:v>
                </c:pt>
                <c:pt idx="71">
                  <c:v>-4.5253265585899913E-2</c:v>
                </c:pt>
                <c:pt idx="72">
                  <c:v>-3.6063089597025901E-2</c:v>
                </c:pt>
                <c:pt idx="73">
                  <c:v>-2.7995178211516182E-2</c:v>
                </c:pt>
                <c:pt idx="74">
                  <c:v>-2.4408346424841413E-2</c:v>
                </c:pt>
                <c:pt idx="75">
                  <c:v>-2.6765997492214023E-2</c:v>
                </c:pt>
                <c:pt idx="76">
                  <c:v>-3.1626425399588015E-2</c:v>
                </c:pt>
                <c:pt idx="77">
                  <c:v>-3.3218908144688961E-2</c:v>
                </c:pt>
                <c:pt idx="78">
                  <c:v>-2.904705193921326E-2</c:v>
                </c:pt>
                <c:pt idx="79">
                  <c:v>-2.2042450582359149E-2</c:v>
                </c:pt>
                <c:pt idx="80">
                  <c:v>-1.7540626065506413E-2</c:v>
                </c:pt>
                <c:pt idx="81">
                  <c:v>-1.6824837740396743E-2</c:v>
                </c:pt>
                <c:pt idx="82">
                  <c:v>-1.799169505214971E-2</c:v>
                </c:pt>
                <c:pt idx="83">
                  <c:v>-2.0967881559736619E-2</c:v>
                </c:pt>
                <c:pt idx="84">
                  <c:v>-2.2064613956309789E-2</c:v>
                </c:pt>
                <c:pt idx="85">
                  <c:v>-1.6796025354260918E-2</c:v>
                </c:pt>
                <c:pt idx="86">
                  <c:v>-9.5475382304540321E-3</c:v>
                </c:pt>
                <c:pt idx="87">
                  <c:v>-7.4624080091784048E-3</c:v>
                </c:pt>
                <c:pt idx="88">
                  <c:v>-1.2785163897162617E-2</c:v>
                </c:pt>
                <c:pt idx="89">
                  <c:v>-1.8889045736662974E-2</c:v>
                </c:pt>
                <c:pt idx="90">
                  <c:v>-2.2498129550784181E-2</c:v>
                </c:pt>
                <c:pt idx="91">
                  <c:v>-2.2405663954662137E-2</c:v>
                </c:pt>
                <c:pt idx="92">
                  <c:v>-1.9300309303690932E-2</c:v>
                </c:pt>
                <c:pt idx="93">
                  <c:v>-1.8605265896599051E-2</c:v>
                </c:pt>
                <c:pt idx="94">
                  <c:v>-2.1267441722053384E-2</c:v>
                </c:pt>
                <c:pt idx="95">
                  <c:v>-2.1777553936901176E-2</c:v>
                </c:pt>
                <c:pt idx="96">
                  <c:v>-1.9190290315399986E-2</c:v>
                </c:pt>
                <c:pt idx="97">
                  <c:v>-1.8324677582384031E-2</c:v>
                </c:pt>
                <c:pt idx="98">
                  <c:v>-1.8233807749186433E-2</c:v>
                </c:pt>
                <c:pt idx="99">
                  <c:v>-1.5475974801761166E-2</c:v>
                </c:pt>
                <c:pt idx="100">
                  <c:v>-1.2200050824865884E-2</c:v>
                </c:pt>
                <c:pt idx="101">
                  <c:v>-1.2883923891486642E-2</c:v>
                </c:pt>
                <c:pt idx="102">
                  <c:v>-1.6150273290835248E-2</c:v>
                </c:pt>
                <c:pt idx="103">
                  <c:v>-1.9158375056911075E-2</c:v>
                </c:pt>
                <c:pt idx="104">
                  <c:v>-1.7777862820273993E-2</c:v>
                </c:pt>
                <c:pt idx="105">
                  <c:v>-1.2780287954893476E-2</c:v>
                </c:pt>
                <c:pt idx="106">
                  <c:v>-8.6435385337555789E-3</c:v>
                </c:pt>
                <c:pt idx="107">
                  <c:v>-8.3820993746339043E-3</c:v>
                </c:pt>
                <c:pt idx="108">
                  <c:v>-1.0615458240891371E-2</c:v>
                </c:pt>
                <c:pt idx="109">
                  <c:v>-1.1387009614860834E-2</c:v>
                </c:pt>
                <c:pt idx="110">
                  <c:v>-1.1127166218663604E-2</c:v>
                </c:pt>
                <c:pt idx="111">
                  <c:v>-1.1811039285284361E-2</c:v>
                </c:pt>
                <c:pt idx="112">
                  <c:v>-1.4390324092163322E-2</c:v>
                </c:pt>
                <c:pt idx="113">
                  <c:v>-1.7914921124784714E-2</c:v>
                </c:pt>
                <c:pt idx="114">
                  <c:v>-2.0494205931663668E-2</c:v>
                </c:pt>
                <c:pt idx="115">
                  <c:v>-1.9285858783875117E-2</c:v>
                </c:pt>
                <c:pt idx="116">
                  <c:v>-1.3861062722222189E-2</c:v>
                </c:pt>
                <c:pt idx="117">
                  <c:v>-9.9857524602059641E-3</c:v>
                </c:pt>
                <c:pt idx="118">
                  <c:v>-1.2223898615236768E-2</c:v>
                </c:pt>
                <c:pt idx="119">
                  <c:v>-1.5407356996010006E-2</c:v>
                </c:pt>
                <c:pt idx="120">
                  <c:v>-1.3427458474251988E-2</c:v>
                </c:pt>
                <c:pt idx="121">
                  <c:v>-1.0414569419402827E-2</c:v>
                </c:pt>
                <c:pt idx="122">
                  <c:v>-1.2396063704085289E-2</c:v>
                </c:pt>
                <c:pt idx="123">
                  <c:v>-1.6784677706798191E-2</c:v>
                </c:pt>
                <c:pt idx="124">
                  <c:v>-1.8506328595283429E-2</c:v>
                </c:pt>
                <c:pt idx="125">
                  <c:v>-1.7559420606616548E-2</c:v>
                </c:pt>
                <c:pt idx="126">
                  <c:v>-1.7988237565813411E-2</c:v>
                </c:pt>
                <c:pt idx="127">
                  <c:v>-2.212019969817797E-2</c:v>
                </c:pt>
                <c:pt idx="128">
                  <c:v>-2.831814289672481E-2</c:v>
                </c:pt>
                <c:pt idx="129">
                  <c:v>-3.3483095562180515E-2</c:v>
                </c:pt>
                <c:pt idx="130">
                  <c:v>-3.5553863917136136E-2</c:v>
                </c:pt>
                <c:pt idx="131">
                  <c:v>-3.6599620553622841E-2</c:v>
                </c:pt>
                <c:pt idx="132">
                  <c:v>-4.4026655817976025E-2</c:v>
                </c:pt>
                <c:pt idx="133">
                  <c:v>-6.0409467228301331E-2</c:v>
                </c:pt>
                <c:pt idx="134">
                  <c:v>-7.8953916826779852E-2</c:v>
                </c:pt>
                <c:pt idx="135">
                  <c:v>-9.7506345239880582E-2</c:v>
                </c:pt>
                <c:pt idx="136">
                  <c:v>-0.11787448590051305</c:v>
                </c:pt>
                <c:pt idx="137">
                  <c:v>-0.1402273123716769</c:v>
                </c:pt>
                <c:pt idx="138">
                  <c:v>-0.16706281420460009</c:v>
                </c:pt>
                <c:pt idx="139">
                  <c:v>-0.19528201980000928</c:v>
                </c:pt>
                <c:pt idx="140">
                  <c:v>-0.22126307924038766</c:v>
                </c:pt>
                <c:pt idx="141">
                  <c:v>-0.24551610474058302</c:v>
                </c:pt>
                <c:pt idx="142">
                  <c:v>-0.27321243201774886</c:v>
                </c:pt>
                <c:pt idx="143">
                  <c:v>-0.31382911977317618</c:v>
                </c:pt>
                <c:pt idx="144">
                  <c:v>-0.35453189007302782</c:v>
                </c:pt>
                <c:pt idx="145">
                  <c:v>-0.38378727772737697</c:v>
                </c:pt>
                <c:pt idx="146">
                  <c:v>-0.40968385038625549</c:v>
                </c:pt>
                <c:pt idx="147">
                  <c:v>-0.43679196171877155</c:v>
                </c:pt>
                <c:pt idx="148">
                  <c:v>-0.47191692002321495</c:v>
                </c:pt>
                <c:pt idx="149">
                  <c:v>-0.51333867017402512</c:v>
                </c:pt>
                <c:pt idx="150">
                  <c:v>-0.54994618088877434</c:v>
                </c:pt>
                <c:pt idx="151">
                  <c:v>-0.58818925994758475</c:v>
                </c:pt>
                <c:pt idx="152">
                  <c:v>-0.62781125548010752</c:v>
                </c:pt>
                <c:pt idx="153">
                  <c:v>-0.66355634498768967</c:v>
                </c:pt>
                <c:pt idx="154">
                  <c:v>-0.69430226386696692</c:v>
                </c:pt>
                <c:pt idx="155">
                  <c:v>-0.72435473510207671</c:v>
                </c:pt>
                <c:pt idx="156">
                  <c:v>-0.76155046176147578</c:v>
                </c:pt>
                <c:pt idx="157">
                  <c:v>-0.79443727391088848</c:v>
                </c:pt>
                <c:pt idx="158">
                  <c:v>-0.81750269718131308</c:v>
                </c:pt>
                <c:pt idx="159">
                  <c:v>-0.83831880395623581</c:v>
                </c:pt>
                <c:pt idx="160">
                  <c:v>-0.85869013614271716</c:v>
                </c:pt>
                <c:pt idx="161">
                  <c:v>-0.8786182895036817</c:v>
                </c:pt>
                <c:pt idx="162">
                  <c:v>-0.90016764934238735</c:v>
                </c:pt>
                <c:pt idx="163">
                  <c:v>-0.92041619643718187</c:v>
                </c:pt>
                <c:pt idx="164">
                  <c:v>-0.93290773995624654</c:v>
                </c:pt>
                <c:pt idx="165">
                  <c:v>-0.93617568511851945</c:v>
                </c:pt>
                <c:pt idx="166">
                  <c:v>-0.92643239996933369</c:v>
                </c:pt>
                <c:pt idx="167">
                  <c:v>-0.90737943391893172</c:v>
                </c:pt>
                <c:pt idx="168">
                  <c:v>-0.889437562131423</c:v>
                </c:pt>
                <c:pt idx="169">
                  <c:v>-0.86786267008592644</c:v>
                </c:pt>
                <c:pt idx="170">
                  <c:v>-0.84033052908298689</c:v>
                </c:pt>
                <c:pt idx="171">
                  <c:v>-0.81020793293269722</c:v>
                </c:pt>
                <c:pt idx="172">
                  <c:v>-0.77999446694921015</c:v>
                </c:pt>
                <c:pt idx="173">
                  <c:v>-0.74968693960667643</c:v>
                </c:pt>
                <c:pt idx="174">
                  <c:v>-0.7179973042645813</c:v>
                </c:pt>
                <c:pt idx="175">
                  <c:v>-0.68250727086442287</c:v>
                </c:pt>
                <c:pt idx="176">
                  <c:v>-0.6424500753210054</c:v>
                </c:pt>
                <c:pt idx="177">
                  <c:v>-0.60153843738504298</c:v>
                </c:pt>
                <c:pt idx="178">
                  <c:v>-0.56502339226641585</c:v>
                </c:pt>
                <c:pt idx="179">
                  <c:v>-0.52729999999999999</c:v>
                </c:pt>
                <c:pt idx="180">
                  <c:v>-0.48398124234600726</c:v>
                </c:pt>
                <c:pt idx="181">
                  <c:v>-0.44540155316606928</c:v>
                </c:pt>
                <c:pt idx="182">
                  <c:v>-0.40886224611708483</c:v>
                </c:pt>
                <c:pt idx="183">
                  <c:v>-0.37484289127837517</c:v>
                </c:pt>
                <c:pt idx="184">
                  <c:v>-0.34460346475507764</c:v>
                </c:pt>
                <c:pt idx="185">
                  <c:v>-0.31625400238948626</c:v>
                </c:pt>
                <c:pt idx="186">
                  <c:v>-0.28979450418160096</c:v>
                </c:pt>
                <c:pt idx="187">
                  <c:v>-0.26774492234169656</c:v>
                </c:pt>
                <c:pt idx="188">
                  <c:v>-0.24947526881720433</c:v>
                </c:pt>
                <c:pt idx="189">
                  <c:v>-0.23372556750298687</c:v>
                </c:pt>
                <c:pt idx="190">
                  <c:v>-0.21986583034647553</c:v>
                </c:pt>
                <c:pt idx="191">
                  <c:v>-0.20789605734767028</c:v>
                </c:pt>
                <c:pt idx="192">
                  <c:v>-0.19781624850657106</c:v>
                </c:pt>
                <c:pt idx="193">
                  <c:v>-0.18836642771804063</c:v>
                </c:pt>
                <c:pt idx="194">
                  <c:v>-0.17795859479921908</c:v>
                </c:pt>
                <c:pt idx="195">
                  <c:v>-0.16873180491657863</c:v>
                </c:pt>
                <c:pt idx="196">
                  <c:v>-0.16096841828915059</c:v>
                </c:pt>
                <c:pt idx="197">
                  <c:v>-0.151652354336237</c:v>
                </c:pt>
                <c:pt idx="198">
                  <c:v>-0.14207963851297506</c:v>
                </c:pt>
                <c:pt idx="199">
                  <c:v>-0.1363009376960784</c:v>
                </c:pt>
                <c:pt idx="200">
                  <c:v>-0.13336296084518237</c:v>
                </c:pt>
                <c:pt idx="201">
                  <c:v>-0.13137348774587768</c:v>
                </c:pt>
                <c:pt idx="202">
                  <c:v>-0.12955777549834596</c:v>
                </c:pt>
                <c:pt idx="203">
                  <c:v>-0.12791422833966276</c:v>
                </c:pt>
                <c:pt idx="204">
                  <c:v>-0.12678717644752513</c:v>
                </c:pt>
                <c:pt idx="205">
                  <c:v>-0.1276400230771455</c:v>
                </c:pt>
                <c:pt idx="206">
                  <c:v>-0.12473763440860217</c:v>
                </c:pt>
                <c:pt idx="207">
                  <c:v>-0.12095770609318995</c:v>
                </c:pt>
                <c:pt idx="208">
                  <c:v>-0.11717777777777777</c:v>
                </c:pt>
                <c:pt idx="209">
                  <c:v>-0.10617036273116653</c:v>
                </c:pt>
                <c:pt idx="210">
                  <c:v>-9.3935471082450275E-2</c:v>
                </c:pt>
                <c:pt idx="211">
                  <c:v>-9.5556677560191233E-2</c:v>
                </c:pt>
                <c:pt idx="212">
                  <c:v>-9.8908124253285531E-2</c:v>
                </c:pt>
                <c:pt idx="213">
                  <c:v>-9.5128195937873361E-2</c:v>
                </c:pt>
                <c:pt idx="214">
                  <c:v>-9.2608243727598571E-2</c:v>
                </c:pt>
                <c:pt idx="215">
                  <c:v>-8.8828315412186373E-2</c:v>
                </c:pt>
                <c:pt idx="216">
                  <c:v>-8.5048387096774189E-2</c:v>
                </c:pt>
                <c:pt idx="217">
                  <c:v>-8.1268458781362005E-2</c:v>
                </c:pt>
                <c:pt idx="218">
                  <c:v>-7.748853046594982E-2</c:v>
                </c:pt>
                <c:pt idx="219">
                  <c:v>-7.180738122314588E-2</c:v>
                </c:pt>
                <c:pt idx="220">
                  <c:v>-6.603027616917366E-2</c:v>
                </c:pt>
                <c:pt idx="221">
                  <c:v>-6.0425336204049988E-2</c:v>
                </c:pt>
                <c:pt idx="222">
                  <c:v>-5.5338487268396325E-2</c:v>
                </c:pt>
                <c:pt idx="223">
                  <c:v>-5.1541280736182131E-2</c:v>
                </c:pt>
                <c:pt idx="224">
                  <c:v>-5.0240467992271526E-2</c:v>
                </c:pt>
                <c:pt idx="225">
                  <c:v>-5.1094910384816353E-2</c:v>
                </c:pt>
                <c:pt idx="226">
                  <c:v>-4.9139068100358424E-2</c:v>
                </c:pt>
                <c:pt idx="227">
                  <c:v>-4.535913978494624E-2</c:v>
                </c:pt>
                <c:pt idx="228">
                  <c:v>-4.0319235364396661E-2</c:v>
                </c:pt>
                <c:pt idx="229">
                  <c:v>-3.5279330943847075E-2</c:v>
                </c:pt>
                <c:pt idx="230">
                  <c:v>-3.2759378733572278E-2</c:v>
                </c:pt>
                <c:pt idx="231">
                  <c:v>-3.0869414575866189E-2</c:v>
                </c:pt>
                <c:pt idx="232">
                  <c:v>-2.8979450418160097E-2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Umetsu'!$O$20:$O$252</c:f>
              <c:numCache>
                <c:formatCode>General</c:formatCode>
                <c:ptCount val="233"/>
                <c:pt idx="0">
                  <c:v>1.196738227225988E-2</c:v>
                </c:pt>
                <c:pt idx="1">
                  <c:v>1.8482031821107237E-2</c:v>
                </c:pt>
                <c:pt idx="2">
                  <c:v>2.8581764717354571E-2</c:v>
                </c:pt>
                <c:pt idx="3">
                  <c:v>4.3133620152807493E-2</c:v>
                </c:pt>
                <c:pt idx="4">
                  <c:v>6.3461119885485168E-2</c:v>
                </c:pt>
                <c:pt idx="5">
                  <c:v>9.1932974947695617E-2</c:v>
                </c:pt>
                <c:pt idx="6">
                  <c:v>0.13108073226476141</c:v>
                </c:pt>
                <c:pt idx="7">
                  <c:v>0.18386318968317433</c:v>
                </c:pt>
                <c:pt idx="8">
                  <c:v>0.25248344550222634</c:v>
                </c:pt>
                <c:pt idx="9">
                  <c:v>0.33555813456770117</c:v>
                </c:pt>
                <c:pt idx="10">
                  <c:v>0.42818560218807522</c:v>
                </c:pt>
                <c:pt idx="11">
                  <c:v>0.52571193103218694</c:v>
                </c:pt>
                <c:pt idx="12">
                  <c:v>0.62332178123753768</c:v>
                </c:pt>
                <c:pt idx="13">
                  <c:v>0.71465776884050713</c:v>
                </c:pt>
                <c:pt idx="14">
                  <c:v>0.79809575836819746</c:v>
                </c:pt>
                <c:pt idx="15">
                  <c:v>0.87415347251691189</c:v>
                </c:pt>
                <c:pt idx="16">
                  <c:v>0.93814774568266057</c:v>
                </c:pt>
                <c:pt idx="17">
                  <c:v>0.98284158410498135</c:v>
                </c:pt>
                <c:pt idx="18">
                  <c:v>1.0046651853703743</c:v>
                </c:pt>
                <c:pt idx="19">
                  <c:v>1.0051578001121746</c:v>
                </c:pt>
                <c:pt idx="20">
                  <c:v>0.98839722618628911</c:v>
                </c:pt>
                <c:pt idx="21">
                  <c:v>0.95715579746450685</c:v>
                </c:pt>
                <c:pt idx="22">
                  <c:v>0.91399986282498169</c:v>
                </c:pt>
                <c:pt idx="23">
                  <c:v>0.86310878263097623</c:v>
                </c:pt>
                <c:pt idx="24">
                  <c:v>0.80671623367736667</c:v>
                </c:pt>
                <c:pt idx="25">
                  <c:v>0.74564189922587498</c:v>
                </c:pt>
                <c:pt idx="26">
                  <c:v>0.68120792092841209</c:v>
                </c:pt>
                <c:pt idx="27">
                  <c:v>0.61688945584944943</c:v>
                </c:pt>
                <c:pt idx="28">
                  <c:v>0.55472678302304901</c:v>
                </c:pt>
                <c:pt idx="29">
                  <c:v>0.49450000000000005</c:v>
                </c:pt>
                <c:pt idx="30">
                  <c:v>0.43746189495365606</c:v>
                </c:pt>
                <c:pt idx="31">
                  <c:v>0.38724799176107111</c:v>
                </c:pt>
                <c:pt idx="32">
                  <c:v>0.34406199794026776</c:v>
                </c:pt>
                <c:pt idx="33">
                  <c:v>0.30719093717816687</c:v>
                </c:pt>
                <c:pt idx="34">
                  <c:v>0.27602368692070034</c:v>
                </c:pt>
                <c:pt idx="35">
                  <c:v>0.24903244078269826</c:v>
                </c:pt>
                <c:pt idx="36">
                  <c:v>0.22479124613800208</c:v>
                </c:pt>
                <c:pt idx="37">
                  <c:v>0.20289268795056645</c:v>
                </c:pt>
                <c:pt idx="38">
                  <c:v>0.18313305870236871</c:v>
                </c:pt>
                <c:pt idx="39">
                  <c:v>0.16602162718846553</c:v>
                </c:pt>
                <c:pt idx="40">
                  <c:v>0.1517621009268795</c:v>
                </c:pt>
                <c:pt idx="41">
                  <c:v>0.14004891864057675</c:v>
                </c:pt>
                <c:pt idx="42">
                  <c:v>0.13016910401647785</c:v>
                </c:pt>
                <c:pt idx="43">
                  <c:v>0.12222451081359424</c:v>
                </c:pt>
                <c:pt idx="44">
                  <c:v>0.11601143151390321</c:v>
                </c:pt>
                <c:pt idx="45">
                  <c:v>0.11081688980432544</c:v>
                </c:pt>
                <c:pt idx="46">
                  <c:v>0.10664088568486098</c:v>
                </c:pt>
                <c:pt idx="47">
                  <c:v>0.1036833480052375</c:v>
                </c:pt>
                <c:pt idx="48">
                  <c:v>0.10096947742353743</c:v>
                </c:pt>
                <c:pt idx="49">
                  <c:v>9.8170705374490005E-2</c:v>
                </c:pt>
                <c:pt idx="50">
                  <c:v>9.5402545076595416E-2</c:v>
                </c:pt>
                <c:pt idx="51">
                  <c:v>9.2989271581989955E-2</c:v>
                </c:pt>
                <c:pt idx="52">
                  <c:v>9.0659502820838914E-2</c:v>
                </c:pt>
                <c:pt idx="53">
                  <c:v>8.8361742544733626E-2</c:v>
                </c:pt>
                <c:pt idx="54">
                  <c:v>8.5771715701537826E-2</c:v>
                </c:pt>
                <c:pt idx="55">
                  <c:v>8.3422459177023872E-2</c:v>
                </c:pt>
                <c:pt idx="56">
                  <c:v>8.1476808864206315E-2</c:v>
                </c:pt>
                <c:pt idx="57">
                  <c:v>8.0797647008780962E-2</c:v>
                </c:pt>
                <c:pt idx="58">
                  <c:v>8.112054195480875E-2</c:v>
                </c:pt>
                <c:pt idx="59">
                  <c:v>8.0872821222231273E-2</c:v>
                </c:pt>
                <c:pt idx="60">
                  <c:v>7.9887475344139661E-2</c:v>
                </c:pt>
                <c:pt idx="61">
                  <c:v>7.8722599277456368E-2</c:v>
                </c:pt>
                <c:pt idx="62">
                  <c:v>7.7170827922438193E-2</c:v>
                </c:pt>
                <c:pt idx="63">
                  <c:v>7.5079069267752055E-2</c:v>
                </c:pt>
                <c:pt idx="64">
                  <c:v>7.287736770235291E-2</c:v>
                </c:pt>
                <c:pt idx="65">
                  <c:v>7.0645054385800918E-2</c:v>
                </c:pt>
                <c:pt idx="66">
                  <c:v>6.8215119851187223E-2</c:v>
                </c:pt>
                <c:pt idx="67">
                  <c:v>6.5229883827436885E-2</c:v>
                </c:pt>
                <c:pt idx="68">
                  <c:v>6.1804859533050122E-2</c:v>
                </c:pt>
                <c:pt idx="69">
                  <c:v>5.823231353511741E-2</c:v>
                </c:pt>
                <c:pt idx="70">
                  <c:v>5.4656990697183334E-2</c:v>
                </c:pt>
                <c:pt idx="71">
                  <c:v>5.1453265585899917E-2</c:v>
                </c:pt>
                <c:pt idx="72">
                  <c:v>4.8763089597025903E-2</c:v>
                </c:pt>
                <c:pt idx="73">
                  <c:v>4.6095178211516187E-2</c:v>
                </c:pt>
                <c:pt idx="74">
                  <c:v>4.3008346424841408E-2</c:v>
                </c:pt>
                <c:pt idx="75">
                  <c:v>3.926599749221403E-2</c:v>
                </c:pt>
                <c:pt idx="76">
                  <c:v>3.5526425399588023E-2</c:v>
                </c:pt>
                <c:pt idx="77">
                  <c:v>3.2518908144688961E-2</c:v>
                </c:pt>
                <c:pt idx="78">
                  <c:v>3.0647051939213261E-2</c:v>
                </c:pt>
                <c:pt idx="79">
                  <c:v>2.9742450582359151E-2</c:v>
                </c:pt>
                <c:pt idx="80">
                  <c:v>2.884062606550641E-2</c:v>
                </c:pt>
                <c:pt idx="81">
                  <c:v>2.7224837740396739E-2</c:v>
                </c:pt>
                <c:pt idx="82">
                  <c:v>2.4591695052149712E-2</c:v>
                </c:pt>
                <c:pt idx="83">
                  <c:v>2.1767881559736621E-2</c:v>
                </c:pt>
                <c:pt idx="84">
                  <c:v>2.0164613956309783E-2</c:v>
                </c:pt>
                <c:pt idx="85">
                  <c:v>1.989602535426092E-2</c:v>
                </c:pt>
                <c:pt idx="86">
                  <c:v>1.9947538230454035E-2</c:v>
                </c:pt>
                <c:pt idx="87">
                  <c:v>1.9062408009178404E-2</c:v>
                </c:pt>
                <c:pt idx="88">
                  <c:v>1.7285163897162618E-2</c:v>
                </c:pt>
                <c:pt idx="89">
                  <c:v>1.5789045736662972E-2</c:v>
                </c:pt>
                <c:pt idx="90">
                  <c:v>1.4798129550784182E-2</c:v>
                </c:pt>
                <c:pt idx="91">
                  <c:v>1.4405663954662137E-2</c:v>
                </c:pt>
                <c:pt idx="92">
                  <c:v>1.4500309303690931E-2</c:v>
                </c:pt>
                <c:pt idx="93">
                  <c:v>1.4205265896599055E-2</c:v>
                </c:pt>
                <c:pt idx="94">
                  <c:v>1.3367441722053387E-2</c:v>
                </c:pt>
                <c:pt idx="95">
                  <c:v>1.2877553936901173E-2</c:v>
                </c:pt>
                <c:pt idx="96">
                  <c:v>1.2990290315399987E-2</c:v>
                </c:pt>
                <c:pt idx="97">
                  <c:v>1.2824677582384031E-2</c:v>
                </c:pt>
                <c:pt idx="98">
                  <c:v>1.2533807749186434E-2</c:v>
                </c:pt>
                <c:pt idx="99">
                  <c:v>1.2775974801761167E-2</c:v>
                </c:pt>
                <c:pt idx="100">
                  <c:v>1.3000050824865885E-2</c:v>
                </c:pt>
                <c:pt idx="101">
                  <c:v>1.2583923891486644E-2</c:v>
                </c:pt>
                <c:pt idx="102">
                  <c:v>1.175027329083525E-2</c:v>
                </c:pt>
                <c:pt idx="103">
                  <c:v>1.0958375056911072E-2</c:v>
                </c:pt>
                <c:pt idx="104">
                  <c:v>1.0977862820273994E-2</c:v>
                </c:pt>
                <c:pt idx="105">
                  <c:v>1.1480287954893479E-2</c:v>
                </c:pt>
                <c:pt idx="106">
                  <c:v>1.184353853375558E-2</c:v>
                </c:pt>
                <c:pt idx="107">
                  <c:v>1.1682099374633905E-2</c:v>
                </c:pt>
                <c:pt idx="108">
                  <c:v>1.1015458240891372E-2</c:v>
                </c:pt>
                <c:pt idx="109">
                  <c:v>1.0687009614860835E-2</c:v>
                </c:pt>
                <c:pt idx="110">
                  <c:v>1.0627166218663605E-2</c:v>
                </c:pt>
                <c:pt idx="111">
                  <c:v>1.0211039285284362E-2</c:v>
                </c:pt>
                <c:pt idx="112">
                  <c:v>9.5903240921633229E-3</c:v>
                </c:pt>
                <c:pt idx="113">
                  <c:v>8.7149211247847125E-3</c:v>
                </c:pt>
                <c:pt idx="114">
                  <c:v>8.0942059316636734E-3</c:v>
                </c:pt>
                <c:pt idx="115">
                  <c:v>8.0858587838751172E-3</c:v>
                </c:pt>
                <c:pt idx="116">
                  <c:v>8.861062722222186E-3</c:v>
                </c:pt>
                <c:pt idx="117">
                  <c:v>9.3857524602059626E-3</c:v>
                </c:pt>
                <c:pt idx="118">
                  <c:v>9.0238986152367685E-3</c:v>
                </c:pt>
                <c:pt idx="119">
                  <c:v>8.4073569960100049E-3</c:v>
                </c:pt>
                <c:pt idx="120">
                  <c:v>8.7274584742519853E-3</c:v>
                </c:pt>
                <c:pt idx="121">
                  <c:v>9.2145694194028255E-3</c:v>
                </c:pt>
                <c:pt idx="122">
                  <c:v>8.9960637040852904E-3</c:v>
                </c:pt>
                <c:pt idx="123">
                  <c:v>8.1846777067981925E-3</c:v>
                </c:pt>
                <c:pt idx="124">
                  <c:v>7.9063285952834256E-3</c:v>
                </c:pt>
                <c:pt idx="125">
                  <c:v>8.0594206066165464E-3</c:v>
                </c:pt>
                <c:pt idx="126">
                  <c:v>7.8882375658134093E-3</c:v>
                </c:pt>
                <c:pt idx="127">
                  <c:v>7.220199698177973E-3</c:v>
                </c:pt>
                <c:pt idx="128">
                  <c:v>6.2181428967248153E-3</c:v>
                </c:pt>
                <c:pt idx="129">
                  <c:v>5.3830955621805175E-3</c:v>
                </c:pt>
                <c:pt idx="130">
                  <c:v>5.3538639171361348E-3</c:v>
                </c:pt>
                <c:pt idx="131">
                  <c:v>5.9996205536228401E-3</c:v>
                </c:pt>
                <c:pt idx="132">
                  <c:v>6.326655817976032E-3</c:v>
                </c:pt>
                <c:pt idx="133">
                  <c:v>5.4094672283013312E-3</c:v>
                </c:pt>
                <c:pt idx="134">
                  <c:v>4.7539168267798438E-3</c:v>
                </c:pt>
                <c:pt idx="135">
                  <c:v>4.6063452398805906E-3</c:v>
                </c:pt>
                <c:pt idx="136">
                  <c:v>4.6744859005130599E-3</c:v>
                </c:pt>
                <c:pt idx="137">
                  <c:v>4.7273123716768811E-3</c:v>
                </c:pt>
                <c:pt idx="138">
                  <c:v>4.462814204600098E-3</c:v>
                </c:pt>
                <c:pt idx="139">
                  <c:v>4.3820198000092793E-3</c:v>
                </c:pt>
                <c:pt idx="140">
                  <c:v>4.6630792403876608E-3</c:v>
                </c:pt>
                <c:pt idx="141">
                  <c:v>4.8161047405830271E-3</c:v>
                </c:pt>
                <c:pt idx="142">
                  <c:v>4.4124320177488605E-3</c:v>
                </c:pt>
                <c:pt idx="143">
                  <c:v>2.4291197731761711E-3</c:v>
                </c:pt>
                <c:pt idx="144">
                  <c:v>4.318900730277441E-4</c:v>
                </c:pt>
                <c:pt idx="145">
                  <c:v>3.8727772737696302E-4</c:v>
                </c:pt>
                <c:pt idx="146">
                  <c:v>7.8385038625553363E-4</c:v>
                </c:pt>
                <c:pt idx="147">
                  <c:v>1.3919617187715401E-3</c:v>
                </c:pt>
                <c:pt idx="148">
                  <c:v>1.4169200232150223E-3</c:v>
                </c:pt>
                <c:pt idx="149">
                  <c:v>1.2386701740251479E-3</c:v>
                </c:pt>
                <c:pt idx="150">
                  <c:v>2.246180888774416E-3</c:v>
                </c:pt>
                <c:pt idx="151">
                  <c:v>2.9892599475846398E-3</c:v>
                </c:pt>
                <c:pt idx="152">
                  <c:v>3.6112554801075287E-3</c:v>
                </c:pt>
                <c:pt idx="153">
                  <c:v>4.6563449876897197E-3</c:v>
                </c:pt>
                <c:pt idx="154">
                  <c:v>6.1022638669669688E-3</c:v>
                </c:pt>
                <c:pt idx="155">
                  <c:v>7.3547351020767874E-3</c:v>
                </c:pt>
                <c:pt idx="156">
                  <c:v>7.3504617614758641E-3</c:v>
                </c:pt>
                <c:pt idx="157">
                  <c:v>7.7372739108885471E-3</c:v>
                </c:pt>
                <c:pt idx="158">
                  <c:v>9.2026971813131443E-3</c:v>
                </c:pt>
                <c:pt idx="159">
                  <c:v>1.0318803956235807E-2</c:v>
                </c:pt>
                <c:pt idx="160">
                  <c:v>1.0590136142717164E-2</c:v>
                </c:pt>
                <c:pt idx="161">
                  <c:v>1.0118289503681641E-2</c:v>
                </c:pt>
                <c:pt idx="162">
                  <c:v>8.4676493423870812E-3</c:v>
                </c:pt>
                <c:pt idx="163">
                  <c:v>6.4161964371819563E-3</c:v>
                </c:pt>
                <c:pt idx="164">
                  <c:v>5.0077399562465756E-3</c:v>
                </c:pt>
                <c:pt idx="165">
                  <c:v>4.2756851185196268E-3</c:v>
                </c:pt>
                <c:pt idx="166">
                  <c:v>4.8323999693335833E-3</c:v>
                </c:pt>
                <c:pt idx="167">
                  <c:v>6.0794339189317445E-3</c:v>
                </c:pt>
                <c:pt idx="168">
                  <c:v>6.6375621314230544E-3</c:v>
                </c:pt>
                <c:pt idx="169">
                  <c:v>6.6626700859264863E-3</c:v>
                </c:pt>
                <c:pt idx="170">
                  <c:v>6.5305290829869448E-3</c:v>
                </c:pt>
                <c:pt idx="171">
                  <c:v>6.3079329326973322E-3</c:v>
                </c:pt>
                <c:pt idx="172">
                  <c:v>5.7944669492101027E-3</c:v>
                </c:pt>
                <c:pt idx="173">
                  <c:v>4.7869396066763988E-3</c:v>
                </c:pt>
                <c:pt idx="174">
                  <c:v>3.6973042645811519E-3</c:v>
                </c:pt>
                <c:pt idx="175">
                  <c:v>2.4072708644228601E-3</c:v>
                </c:pt>
                <c:pt idx="176">
                  <c:v>1.550075321005344E-3</c:v>
                </c:pt>
                <c:pt idx="177">
                  <c:v>1.2384373850429964E-3</c:v>
                </c:pt>
                <c:pt idx="178">
                  <c:v>6.2339226641577883E-4</c:v>
                </c:pt>
                <c:pt idx="179">
                  <c:v>0</c:v>
                </c:pt>
                <c:pt idx="180">
                  <c:v>2.8124234600721915E-4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3.58594799219081E-4</c:v>
                </c:pt>
                <c:pt idx="195">
                  <c:v>8.3180491657862485E-4</c:v>
                </c:pt>
                <c:pt idx="196">
                  <c:v>1.0684182891506134E-3</c:v>
                </c:pt>
                <c:pt idx="197">
                  <c:v>1.3523543362370021E-3</c:v>
                </c:pt>
                <c:pt idx="198">
                  <c:v>1.7796385129750501E-3</c:v>
                </c:pt>
                <c:pt idx="199">
                  <c:v>2.000937696078398E-3</c:v>
                </c:pt>
                <c:pt idx="200">
                  <c:v>1.7629608451823831E-3</c:v>
                </c:pt>
                <c:pt idx="201">
                  <c:v>1.47348774587769E-3</c:v>
                </c:pt>
                <c:pt idx="202">
                  <c:v>1.2577754983459659E-3</c:v>
                </c:pt>
                <c:pt idx="203">
                  <c:v>1.0142283396627626E-3</c:v>
                </c:pt>
                <c:pt idx="204">
                  <c:v>6.8717644752513388E-4</c:v>
                </c:pt>
                <c:pt idx="205">
                  <c:v>4.002307714552334E-5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1.2703627311665578E-3</c:v>
                </c:pt>
                <c:pt idx="210">
                  <c:v>2.5354710824502715E-3</c:v>
                </c:pt>
                <c:pt idx="211">
                  <c:v>1.3566775601912358E-3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3.0738122314587636E-4</c:v>
                </c:pt>
                <c:pt idx="220">
                  <c:v>6.3027616917366882E-4</c:v>
                </c:pt>
                <c:pt idx="221">
                  <c:v>9.2533620404998461E-4</c:v>
                </c:pt>
                <c:pt idx="222">
                  <c:v>1.2384872683963151E-3</c:v>
                </c:pt>
                <c:pt idx="223">
                  <c:v>1.2412807361821267E-3</c:v>
                </c:pt>
                <c:pt idx="224">
                  <c:v>8.4046799227152776E-4</c:v>
                </c:pt>
                <c:pt idx="225">
                  <c:v>2.9491038481636151E-4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15616"/>
        <c:axId val="172017536"/>
      </c:scatterChart>
      <c:valAx>
        <c:axId val="1720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017536"/>
        <c:crosses val="autoZero"/>
        <c:crossBetween val="midCat"/>
      </c:valAx>
      <c:valAx>
        <c:axId val="1720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01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0487489063867033"/>
          <c:y val="0.21927384076990381"/>
          <c:w val="0.30855893676420437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'Ni(II)-Chl-a ether'!$A$16:$D$16</c:f>
          <c:strCache>
            <c:ptCount val="1"/>
            <c:pt idx="0">
              <c:v>Ni(II)-Chl-a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ether'!$C$20:$C$229</c:f>
              <c:numCache>
                <c:formatCode>General</c:formatCode>
                <c:ptCount val="210"/>
                <c:pt idx="0">
                  <c:v>1E-4</c:v>
                </c:pt>
                <c:pt idx="1">
                  <c:v>-5.0000000000000001E-4</c:v>
                </c:pt>
                <c:pt idx="2">
                  <c:v>-1E-3</c:v>
                </c:pt>
                <c:pt idx="3">
                  <c:v>-1.1000000000000001E-3</c:v>
                </c:pt>
                <c:pt idx="4">
                  <c:v>-4.0000000000000002E-4</c:v>
                </c:pt>
                <c:pt idx="5">
                  <c:v>8.9999999999999998E-4</c:v>
                </c:pt>
                <c:pt idx="6">
                  <c:v>2.5000000000000001E-3</c:v>
                </c:pt>
                <c:pt idx="7">
                  <c:v>4.1999999999999997E-3</c:v>
                </c:pt>
                <c:pt idx="8">
                  <c:v>5.8999999999999999E-3</c:v>
                </c:pt>
                <c:pt idx="9">
                  <c:v>7.6E-3</c:v>
                </c:pt>
                <c:pt idx="10">
                  <c:v>9.2999999999999992E-3</c:v>
                </c:pt>
                <c:pt idx="11">
                  <c:v>1.09E-2</c:v>
                </c:pt>
                <c:pt idx="12">
                  <c:v>1.26E-2</c:v>
                </c:pt>
                <c:pt idx="13">
                  <c:v>1.43E-2</c:v>
                </c:pt>
                <c:pt idx="14">
                  <c:v>1.6E-2</c:v>
                </c:pt>
                <c:pt idx="15">
                  <c:v>1.7999999999999999E-2</c:v>
                </c:pt>
                <c:pt idx="16">
                  <c:v>1.9900000000000001E-2</c:v>
                </c:pt>
                <c:pt idx="17">
                  <c:v>2.18E-2</c:v>
                </c:pt>
                <c:pt idx="18">
                  <c:v>2.3900000000000001E-2</c:v>
                </c:pt>
                <c:pt idx="19">
                  <c:v>2.58E-2</c:v>
                </c:pt>
                <c:pt idx="20">
                  <c:v>2.7699999999999999E-2</c:v>
                </c:pt>
                <c:pt idx="21">
                  <c:v>2.9700000000000001E-2</c:v>
                </c:pt>
                <c:pt idx="22">
                  <c:v>3.2000000000000001E-2</c:v>
                </c:pt>
                <c:pt idx="23">
                  <c:v>3.49E-2</c:v>
                </c:pt>
                <c:pt idx="24">
                  <c:v>3.7999999999999999E-2</c:v>
                </c:pt>
                <c:pt idx="25">
                  <c:v>4.1599999999999998E-2</c:v>
                </c:pt>
                <c:pt idx="26">
                  <c:v>4.5999999999999999E-2</c:v>
                </c:pt>
                <c:pt idx="27">
                  <c:v>5.1200000000000002E-2</c:v>
                </c:pt>
                <c:pt idx="28">
                  <c:v>5.8500000000000003E-2</c:v>
                </c:pt>
                <c:pt idx="29">
                  <c:v>6.7699999999999996E-2</c:v>
                </c:pt>
                <c:pt idx="30">
                  <c:v>7.6499999999999999E-2</c:v>
                </c:pt>
                <c:pt idx="31">
                  <c:v>8.4199999999999997E-2</c:v>
                </c:pt>
                <c:pt idx="32">
                  <c:v>9.1800000000000007E-2</c:v>
                </c:pt>
                <c:pt idx="33">
                  <c:v>0.1021</c:v>
                </c:pt>
                <c:pt idx="34">
                  <c:v>0.1167</c:v>
                </c:pt>
                <c:pt idx="35">
                  <c:v>0.13400000000000001</c:v>
                </c:pt>
                <c:pt idx="36">
                  <c:v>0.15529999999999999</c:v>
                </c:pt>
                <c:pt idx="37">
                  <c:v>0.18110000000000001</c:v>
                </c:pt>
                <c:pt idx="38">
                  <c:v>0.2102</c:v>
                </c:pt>
                <c:pt idx="39">
                  <c:v>0.2462</c:v>
                </c:pt>
                <c:pt idx="40">
                  <c:v>0.29110000000000003</c:v>
                </c:pt>
                <c:pt idx="41">
                  <c:v>0.34050000000000002</c:v>
                </c:pt>
                <c:pt idx="42">
                  <c:v>0.3952</c:v>
                </c:pt>
                <c:pt idx="43">
                  <c:v>0.4451</c:v>
                </c:pt>
                <c:pt idx="44">
                  <c:v>0.47439999999999999</c:v>
                </c:pt>
                <c:pt idx="45">
                  <c:v>0.49280000000000002</c:v>
                </c:pt>
                <c:pt idx="46">
                  <c:v>0.51790000000000003</c:v>
                </c:pt>
                <c:pt idx="47">
                  <c:v>0.54530000000000001</c:v>
                </c:pt>
                <c:pt idx="48">
                  <c:v>0.56159999999999999</c:v>
                </c:pt>
                <c:pt idx="49">
                  <c:v>0.5756</c:v>
                </c:pt>
                <c:pt idx="50">
                  <c:v>0.63160000000000005</c:v>
                </c:pt>
                <c:pt idx="51">
                  <c:v>0.74660000000000004</c:v>
                </c:pt>
                <c:pt idx="52">
                  <c:v>0.87680000000000002</c:v>
                </c:pt>
                <c:pt idx="53">
                  <c:v>0.95469999999999999</c:v>
                </c:pt>
                <c:pt idx="54">
                  <c:v>0.97770000000000001</c:v>
                </c:pt>
                <c:pt idx="55">
                  <c:v>0.97660000000000002</c:v>
                </c:pt>
                <c:pt idx="56">
                  <c:v>0.94499999999999995</c:v>
                </c:pt>
                <c:pt idx="57">
                  <c:v>0.87980000000000003</c:v>
                </c:pt>
                <c:pt idx="58">
                  <c:v>0.80989999999999995</c:v>
                </c:pt>
                <c:pt idx="59">
                  <c:v>0.74590000000000001</c:v>
                </c:pt>
                <c:pt idx="60">
                  <c:v>0.64200000000000002</c:v>
                </c:pt>
                <c:pt idx="61">
                  <c:v>0.51229999999999998</c:v>
                </c:pt>
                <c:pt idx="62">
                  <c:v>0.44059999999999999</c:v>
                </c:pt>
                <c:pt idx="63">
                  <c:v>0.40899999999999997</c:v>
                </c:pt>
                <c:pt idx="64">
                  <c:v>0.37930000000000003</c:v>
                </c:pt>
                <c:pt idx="65">
                  <c:v>0.33750000000000002</c:v>
                </c:pt>
                <c:pt idx="66">
                  <c:v>0.2878</c:v>
                </c:pt>
                <c:pt idx="67">
                  <c:v>0.2455</c:v>
                </c:pt>
                <c:pt idx="68">
                  <c:v>0.21679999999999999</c:v>
                </c:pt>
                <c:pt idx="69">
                  <c:v>0.1948</c:v>
                </c:pt>
                <c:pt idx="70">
                  <c:v>0.17660000000000001</c:v>
                </c:pt>
                <c:pt idx="71">
                  <c:v>0.16289999999999999</c:v>
                </c:pt>
                <c:pt idx="72">
                  <c:v>0.1515</c:v>
                </c:pt>
                <c:pt idx="73">
                  <c:v>0.13789999999999999</c:v>
                </c:pt>
                <c:pt idx="74">
                  <c:v>0.1201</c:v>
                </c:pt>
                <c:pt idx="75">
                  <c:v>0.1023</c:v>
                </c:pt>
                <c:pt idx="76">
                  <c:v>8.8900000000000007E-2</c:v>
                </c:pt>
                <c:pt idx="77">
                  <c:v>7.7899999999999997E-2</c:v>
                </c:pt>
                <c:pt idx="78">
                  <c:v>6.6400000000000001E-2</c:v>
                </c:pt>
                <c:pt idx="79">
                  <c:v>5.2699999999999997E-2</c:v>
                </c:pt>
                <c:pt idx="80">
                  <c:v>3.8100000000000002E-2</c:v>
                </c:pt>
                <c:pt idx="81">
                  <c:v>2.5899999999999999E-2</c:v>
                </c:pt>
                <c:pt idx="82">
                  <c:v>1.32E-2</c:v>
                </c:pt>
                <c:pt idx="83">
                  <c:v>1E-4</c:v>
                </c:pt>
                <c:pt idx="84">
                  <c:v>-1.12E-2</c:v>
                </c:pt>
                <c:pt idx="85">
                  <c:v>-2.1700000000000001E-2</c:v>
                </c:pt>
                <c:pt idx="86">
                  <c:v>-3.32E-2</c:v>
                </c:pt>
                <c:pt idx="87">
                  <c:v>-4.7399999999999998E-2</c:v>
                </c:pt>
                <c:pt idx="88">
                  <c:v>-6.1899999999999997E-2</c:v>
                </c:pt>
                <c:pt idx="89">
                  <c:v>-7.7100000000000002E-2</c:v>
                </c:pt>
                <c:pt idx="90">
                  <c:v>-9.4500000000000001E-2</c:v>
                </c:pt>
                <c:pt idx="91">
                  <c:v>-0.1116</c:v>
                </c:pt>
                <c:pt idx="92">
                  <c:v>-0.12670000000000001</c:v>
                </c:pt>
                <c:pt idx="93">
                  <c:v>-0.1421</c:v>
                </c:pt>
                <c:pt idx="94">
                  <c:v>-0.1593</c:v>
                </c:pt>
                <c:pt idx="95">
                  <c:v>-0.17760000000000001</c:v>
                </c:pt>
                <c:pt idx="96">
                  <c:v>-0.19500000000000001</c:v>
                </c:pt>
                <c:pt idx="97">
                  <c:v>-0.2122</c:v>
                </c:pt>
                <c:pt idx="98">
                  <c:v>-0.2266</c:v>
                </c:pt>
                <c:pt idx="99">
                  <c:v>-0.23530000000000001</c:v>
                </c:pt>
                <c:pt idx="100">
                  <c:v>-0.24110000000000001</c:v>
                </c:pt>
                <c:pt idx="101">
                  <c:v>-0.24490000000000001</c:v>
                </c:pt>
                <c:pt idx="102">
                  <c:v>-0.24510000000000001</c:v>
                </c:pt>
                <c:pt idx="103">
                  <c:v>-0.24160000000000001</c:v>
                </c:pt>
                <c:pt idx="104">
                  <c:v>-0.23730000000000001</c:v>
                </c:pt>
                <c:pt idx="105">
                  <c:v>-0.23449999999999999</c:v>
                </c:pt>
                <c:pt idx="106">
                  <c:v>-0.2334</c:v>
                </c:pt>
                <c:pt idx="107">
                  <c:v>-0.2334</c:v>
                </c:pt>
                <c:pt idx="108">
                  <c:v>-0.2336</c:v>
                </c:pt>
                <c:pt idx="109">
                  <c:v>-0.23369999999999999</c:v>
                </c:pt>
                <c:pt idx="110">
                  <c:v>-0.2339</c:v>
                </c:pt>
                <c:pt idx="111">
                  <c:v>-0.23419999999999999</c:v>
                </c:pt>
                <c:pt idx="112">
                  <c:v>-0.2344</c:v>
                </c:pt>
                <c:pt idx="113">
                  <c:v>-0.23469999999999999</c:v>
                </c:pt>
                <c:pt idx="114">
                  <c:v>-0.2349</c:v>
                </c:pt>
                <c:pt idx="115">
                  <c:v>-0.23530000000000001</c:v>
                </c:pt>
                <c:pt idx="116">
                  <c:v>-0.2366</c:v>
                </c:pt>
                <c:pt idx="117">
                  <c:v>-0.2394</c:v>
                </c:pt>
                <c:pt idx="118">
                  <c:v>-0.24399999999999999</c:v>
                </c:pt>
                <c:pt idx="119">
                  <c:v>-0.24970000000000001</c:v>
                </c:pt>
                <c:pt idx="120">
                  <c:v>-0.25600000000000001</c:v>
                </c:pt>
                <c:pt idx="121">
                  <c:v>-0.26279999999999998</c:v>
                </c:pt>
                <c:pt idx="122">
                  <c:v>-0.27110000000000001</c:v>
                </c:pt>
                <c:pt idx="123">
                  <c:v>-0.28310000000000002</c:v>
                </c:pt>
                <c:pt idx="124">
                  <c:v>-0.29909999999999998</c:v>
                </c:pt>
                <c:pt idx="125">
                  <c:v>-0.31590000000000001</c:v>
                </c:pt>
                <c:pt idx="126">
                  <c:v>-0.3347</c:v>
                </c:pt>
                <c:pt idx="127">
                  <c:v>-0.36109999999999998</c:v>
                </c:pt>
                <c:pt idx="128">
                  <c:v>-0.3871</c:v>
                </c:pt>
                <c:pt idx="129">
                  <c:v>-0.4052</c:v>
                </c:pt>
                <c:pt idx="130">
                  <c:v>-0.4224</c:v>
                </c:pt>
                <c:pt idx="131">
                  <c:v>-0.44030000000000002</c:v>
                </c:pt>
                <c:pt idx="132">
                  <c:v>-0.45729999999999998</c:v>
                </c:pt>
                <c:pt idx="133">
                  <c:v>-0.47849999999999998</c:v>
                </c:pt>
                <c:pt idx="134">
                  <c:v>-0.50390000000000001</c:v>
                </c:pt>
                <c:pt idx="135">
                  <c:v>-0.52510000000000001</c:v>
                </c:pt>
                <c:pt idx="136">
                  <c:v>-0.54890000000000005</c:v>
                </c:pt>
                <c:pt idx="137">
                  <c:v>-0.57479999999999998</c:v>
                </c:pt>
                <c:pt idx="138">
                  <c:v>-0.59630000000000005</c:v>
                </c:pt>
                <c:pt idx="139">
                  <c:v>-0.61850000000000005</c:v>
                </c:pt>
                <c:pt idx="140">
                  <c:v>-0.64400000000000002</c:v>
                </c:pt>
                <c:pt idx="141">
                  <c:v>-0.67049999999999998</c:v>
                </c:pt>
                <c:pt idx="142">
                  <c:v>-0.69489999999999996</c:v>
                </c:pt>
                <c:pt idx="143">
                  <c:v>-0.72109999999999996</c:v>
                </c:pt>
                <c:pt idx="144">
                  <c:v>-0.75160000000000005</c:v>
                </c:pt>
                <c:pt idx="145">
                  <c:v>-0.77969999999999995</c:v>
                </c:pt>
                <c:pt idx="146">
                  <c:v>-0.80800000000000005</c:v>
                </c:pt>
                <c:pt idx="147">
                  <c:v>-0.8427</c:v>
                </c:pt>
                <c:pt idx="148">
                  <c:v>-0.8841</c:v>
                </c:pt>
                <c:pt idx="149">
                  <c:v>-0.91600000000000004</c:v>
                </c:pt>
                <c:pt idx="150">
                  <c:v>-0.94610000000000005</c:v>
                </c:pt>
                <c:pt idx="151">
                  <c:v>-0.98250000000000004</c:v>
                </c:pt>
                <c:pt idx="152">
                  <c:v>-1.01</c:v>
                </c:pt>
                <c:pt idx="153">
                  <c:v>-1.0303</c:v>
                </c:pt>
                <c:pt idx="154">
                  <c:v>-1.0467</c:v>
                </c:pt>
                <c:pt idx="155">
                  <c:v>-1.0569999999999999</c:v>
                </c:pt>
                <c:pt idx="156">
                  <c:v>-1.0647</c:v>
                </c:pt>
                <c:pt idx="157">
                  <c:v>-1.0702</c:v>
                </c:pt>
                <c:pt idx="158">
                  <c:v>-1.0719000000000001</c:v>
                </c:pt>
                <c:pt idx="159">
                  <c:v>-1.071</c:v>
                </c:pt>
                <c:pt idx="160">
                  <c:v>-1.0667</c:v>
                </c:pt>
                <c:pt idx="161">
                  <c:v>-1.0555000000000001</c:v>
                </c:pt>
                <c:pt idx="162">
                  <c:v>-1.0346</c:v>
                </c:pt>
                <c:pt idx="163">
                  <c:v>-1.0048999999999999</c:v>
                </c:pt>
                <c:pt idx="164">
                  <c:v>-0.96899999999999997</c:v>
                </c:pt>
                <c:pt idx="165">
                  <c:v>-0.92849999999999999</c:v>
                </c:pt>
                <c:pt idx="166">
                  <c:v>-0.88480000000000003</c:v>
                </c:pt>
                <c:pt idx="167">
                  <c:v>-0.83889999999999998</c:v>
                </c:pt>
                <c:pt idx="168">
                  <c:v>-0.79059999999999997</c:v>
                </c:pt>
                <c:pt idx="169">
                  <c:v>-0.7389</c:v>
                </c:pt>
                <c:pt idx="170">
                  <c:v>-0.68969999999999998</c:v>
                </c:pt>
                <c:pt idx="171">
                  <c:v>-0.64119999999999999</c:v>
                </c:pt>
                <c:pt idx="172">
                  <c:v>-0.59530000000000005</c:v>
                </c:pt>
                <c:pt idx="173">
                  <c:v>-0.56159999999999999</c:v>
                </c:pt>
                <c:pt idx="174">
                  <c:v>-0.53280000000000005</c:v>
                </c:pt>
                <c:pt idx="175">
                  <c:v>-0.50349999999999995</c:v>
                </c:pt>
                <c:pt idx="176">
                  <c:v>-0.47460000000000002</c:v>
                </c:pt>
                <c:pt idx="177">
                  <c:v>-0.44419999999999998</c:v>
                </c:pt>
                <c:pt idx="178">
                  <c:v>-0.41389999999999999</c:v>
                </c:pt>
                <c:pt idx="179">
                  <c:v>-0.3846</c:v>
                </c:pt>
                <c:pt idx="180">
                  <c:v>-0.35439999999999999</c:v>
                </c:pt>
                <c:pt idx="181">
                  <c:v>-0.32669999999999999</c:v>
                </c:pt>
                <c:pt idx="182">
                  <c:v>-0.30149999999999999</c:v>
                </c:pt>
                <c:pt idx="183">
                  <c:v>-0.2782</c:v>
                </c:pt>
                <c:pt idx="184">
                  <c:v>-0.25509999999999999</c:v>
                </c:pt>
                <c:pt idx="185">
                  <c:v>-0.2382</c:v>
                </c:pt>
                <c:pt idx="186">
                  <c:v>-0.22889999999999999</c:v>
                </c:pt>
                <c:pt idx="187">
                  <c:v>-0.2213</c:v>
                </c:pt>
                <c:pt idx="188">
                  <c:v>-0.21249999999999999</c:v>
                </c:pt>
                <c:pt idx="189">
                  <c:v>-0.2024</c:v>
                </c:pt>
                <c:pt idx="190">
                  <c:v>-0.193</c:v>
                </c:pt>
                <c:pt idx="191">
                  <c:v>-0.18390000000000001</c:v>
                </c:pt>
                <c:pt idx="192">
                  <c:v>-0.17499999999999999</c:v>
                </c:pt>
                <c:pt idx="193">
                  <c:v>-0.16889999999999999</c:v>
                </c:pt>
                <c:pt idx="194">
                  <c:v>-0.1643</c:v>
                </c:pt>
                <c:pt idx="195">
                  <c:v>-0.1598</c:v>
                </c:pt>
                <c:pt idx="196">
                  <c:v>-0.1545</c:v>
                </c:pt>
                <c:pt idx="197">
                  <c:v>-0.1479</c:v>
                </c:pt>
                <c:pt idx="198">
                  <c:v>-0.14000000000000001</c:v>
                </c:pt>
                <c:pt idx="199">
                  <c:v>-0.13200000000000001</c:v>
                </c:pt>
                <c:pt idx="200">
                  <c:v>-0.12520000000000001</c:v>
                </c:pt>
                <c:pt idx="201">
                  <c:v>-0.1206</c:v>
                </c:pt>
                <c:pt idx="202">
                  <c:v>-0.1174</c:v>
                </c:pt>
                <c:pt idx="203">
                  <c:v>-0.11459999999999999</c:v>
                </c:pt>
                <c:pt idx="204">
                  <c:v>-0.11119999999999999</c:v>
                </c:pt>
                <c:pt idx="205">
                  <c:v>-0.10639999999999999</c:v>
                </c:pt>
                <c:pt idx="206">
                  <c:v>-9.9400000000000002E-2</c:v>
                </c:pt>
                <c:pt idx="207">
                  <c:v>-9.0800000000000006E-2</c:v>
                </c:pt>
                <c:pt idx="208">
                  <c:v>-8.2000000000000003E-2</c:v>
                </c:pt>
                <c:pt idx="209">
                  <c:v>-7.4200000000000002E-2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ether'!$N$20:$N$229</c:f>
              <c:numCache>
                <c:formatCode>General</c:formatCode>
                <c:ptCount val="210"/>
                <c:pt idx="0">
                  <c:v>-1.0119134942983573E-2</c:v>
                </c:pt>
                <c:pt idx="1">
                  <c:v>-1.1095014710269985E-2</c:v>
                </c:pt>
                <c:pt idx="2">
                  <c:v>-1.2172730976900144E-2</c:v>
                </c:pt>
                <c:pt idx="3">
                  <c:v>-1.266598151381223E-2</c:v>
                </c:pt>
                <c:pt idx="4">
                  <c:v>-1.2585387627544005E-2</c:v>
                </c:pt>
                <c:pt idx="5">
                  <c:v>-1.1826457492117278E-2</c:v>
                </c:pt>
                <c:pt idx="6">
                  <c:v>-1.0976312163884564E-2</c:v>
                </c:pt>
                <c:pt idx="7">
                  <c:v>-1.0128822162286291E-2</c:v>
                </c:pt>
                <c:pt idx="8">
                  <c:v>-9.4796945061066274E-3</c:v>
                </c:pt>
                <c:pt idx="9">
                  <c:v>-9.0289291953455746E-3</c:v>
                </c:pt>
                <c:pt idx="10">
                  <c:v>-8.478982711875218E-3</c:v>
                </c:pt>
                <c:pt idx="11">
                  <c:v>-8.2239244198983336E-3</c:v>
                </c:pt>
                <c:pt idx="12">
                  <c:v>-7.8723402818465862E-3</c:v>
                </c:pt>
                <c:pt idx="13">
                  <c:v>-7.619937316504146E-3</c:v>
                </c:pt>
                <c:pt idx="14">
                  <c:v>-7.5658966965803107E-3</c:v>
                </c:pt>
                <c:pt idx="15">
                  <c:v>-7.1230973657225773E-3</c:v>
                </c:pt>
                <c:pt idx="16">
                  <c:v>-6.9751862263583196E-3</c:v>
                </c:pt>
                <c:pt idx="17">
                  <c:v>-6.9264562597033666E-3</c:v>
                </c:pt>
                <c:pt idx="18">
                  <c:v>-6.8830369463172923E-3</c:v>
                </c:pt>
                <c:pt idx="19">
                  <c:v>-7.0326693250809475E-3</c:v>
                </c:pt>
                <c:pt idx="20">
                  <c:v>-7.3806640492632197E-3</c:v>
                </c:pt>
                <c:pt idx="21">
                  <c:v>-7.8304952727892285E-3</c:v>
                </c:pt>
                <c:pt idx="22">
                  <c:v>-8.1891113035092531E-3</c:v>
                </c:pt>
                <c:pt idx="23">
                  <c:v>-8.5636592940359201E-3</c:v>
                </c:pt>
                <c:pt idx="24">
                  <c:v>-9.736967319505907E-3</c:v>
                </c:pt>
                <c:pt idx="25">
                  <c:v>-1.1022733150857394E-2</c:v>
                </c:pt>
                <c:pt idx="26">
                  <c:v>-1.1734654559028567E-2</c:v>
                </c:pt>
                <c:pt idx="27">
                  <c:v>-1.2368637407565955E-2</c:v>
                </c:pt>
                <c:pt idx="28">
                  <c:v>-1.2264932733752126E-2</c:v>
                </c:pt>
                <c:pt idx="29">
                  <c:v>-1.0823142848062378E-2</c:v>
                </c:pt>
                <c:pt idx="30">
                  <c:v>-1.0759268073765153E-2</c:v>
                </c:pt>
                <c:pt idx="31">
                  <c:v>-1.4038344578605472E-2</c:v>
                </c:pt>
                <c:pt idx="32">
                  <c:v>-1.9100026865578823E-2</c:v>
                </c:pt>
                <c:pt idx="33">
                  <c:v>-2.3737497108135549E-2</c:v>
                </c:pt>
                <c:pt idx="34">
                  <c:v>-2.6803066459914971E-2</c:v>
                </c:pt>
                <c:pt idx="35">
                  <c:v>-2.9047699076440506E-2</c:v>
                </c:pt>
                <c:pt idx="36">
                  <c:v>-2.9117377786029602E-2</c:v>
                </c:pt>
                <c:pt idx="37">
                  <c:v>-3.0000814403133614E-2</c:v>
                </c:pt>
                <c:pt idx="38">
                  <c:v>-3.3153862598778866E-2</c:v>
                </c:pt>
                <c:pt idx="39">
                  <c:v>-3.0241714451514242E-2</c:v>
                </c:pt>
                <c:pt idx="40">
                  <c:v>-2.5582266920528569E-2</c:v>
                </c:pt>
                <c:pt idx="41">
                  <c:v>-2.9075984077546475E-2</c:v>
                </c:pt>
                <c:pt idx="42">
                  <c:v>-3.1123534782840759E-2</c:v>
                </c:pt>
                <c:pt idx="43">
                  <c:v>-3.958958720849616E-2</c:v>
                </c:pt>
                <c:pt idx="44">
                  <c:v>-7.2700660215620425E-2</c:v>
                </c:pt>
                <c:pt idx="45">
                  <c:v>-0.12387081957081231</c:v>
                </c:pt>
                <c:pt idx="46">
                  <c:v>-0.17164836359297658</c:v>
                </c:pt>
                <c:pt idx="47">
                  <c:v>-0.21661072611916313</c:v>
                </c:pt>
                <c:pt idx="48">
                  <c:v>-0.2680226671331597</c:v>
                </c:pt>
                <c:pt idx="49">
                  <c:v>-0.31461283934451745</c:v>
                </c:pt>
                <c:pt idx="50">
                  <c:v>-0.31362029294207094</c:v>
                </c:pt>
                <c:pt idx="51">
                  <c:v>-0.23653553102255787</c:v>
                </c:pt>
                <c:pt idx="52">
                  <c:v>-0.13010002693868819</c:v>
                </c:pt>
                <c:pt idx="53">
                  <c:v>-6.3336792526658775E-2</c:v>
                </c:pt>
                <c:pt idx="54">
                  <c:v>-3.4391528185206834E-2</c:v>
                </c:pt>
                <c:pt idx="55">
                  <c:v>-1.0558838141994674E-2</c:v>
                </c:pt>
                <c:pt idx="56">
                  <c:v>0</c:v>
                </c:pt>
                <c:pt idx="57">
                  <c:v>-9.4761995504968246E-3</c:v>
                </c:pt>
                <c:pt idx="58">
                  <c:v>-1.2579184868488929E-2</c:v>
                </c:pt>
                <c:pt idx="59">
                  <c:v>0</c:v>
                </c:pt>
                <c:pt idx="60">
                  <c:v>-2.8056307163835142E-2</c:v>
                </c:pt>
                <c:pt idx="61">
                  <c:v>-8.9873560161689722E-2</c:v>
                </c:pt>
                <c:pt idx="62">
                  <c:v>-0.10046651872616909</c:v>
                </c:pt>
                <c:pt idx="63">
                  <c:v>-7.8005939859057627E-2</c:v>
                </c:pt>
                <c:pt idx="64">
                  <c:v>-5.9067153242826201E-2</c:v>
                </c:pt>
                <c:pt idx="65">
                  <c:v>-5.5973603255444329E-2</c:v>
                </c:pt>
                <c:pt idx="66">
                  <c:v>-6.5365472570732774E-2</c:v>
                </c:pt>
                <c:pt idx="67">
                  <c:v>-7.3862843157167485E-2</c:v>
                </c:pt>
                <c:pt idx="68">
                  <c:v>-7.409257614017635E-2</c:v>
                </c:pt>
                <c:pt idx="69">
                  <c:v>-7.2020686689960048E-2</c:v>
                </c:pt>
                <c:pt idx="70">
                  <c:v>-6.965297496101526E-2</c:v>
                </c:pt>
                <c:pt idx="71">
                  <c:v>-6.7702296448748131E-2</c:v>
                </c:pt>
                <c:pt idx="72">
                  <c:v>-6.6209415139910383E-2</c:v>
                </c:pt>
                <c:pt idx="73">
                  <c:v>-7.0013899971417423E-2</c:v>
                </c:pt>
                <c:pt idx="74">
                  <c:v>-7.9856093792254876E-2</c:v>
                </c:pt>
                <c:pt idx="75">
                  <c:v>-9.0590918167476095E-2</c:v>
                </c:pt>
                <c:pt idx="76">
                  <c:v>-9.7872054697077715E-2</c:v>
                </c:pt>
                <c:pt idx="77">
                  <c:v>-0.10303493326630117</c:v>
                </c:pt>
                <c:pt idx="78">
                  <c:v>-0.10977143396570128</c:v>
                </c:pt>
                <c:pt idx="79">
                  <c:v>-0.1202184020420973</c:v>
                </c:pt>
                <c:pt idx="80">
                  <c:v>-0.13203000859671365</c:v>
                </c:pt>
                <c:pt idx="81">
                  <c:v>-0.14172335719095186</c:v>
                </c:pt>
                <c:pt idx="82">
                  <c:v>-0.1519985161882737</c:v>
                </c:pt>
                <c:pt idx="83">
                  <c:v>-0.16365159029698809</c:v>
                </c:pt>
                <c:pt idx="84">
                  <c:v>-0.17416228621261068</c:v>
                </c:pt>
                <c:pt idx="85">
                  <c:v>-0.18459504356859943</c:v>
                </c:pt>
                <c:pt idx="86">
                  <c:v>-0.1958938782126276</c:v>
                </c:pt>
                <c:pt idx="87">
                  <c:v>-0.20999727304609572</c:v>
                </c:pt>
                <c:pt idx="88">
                  <c:v>-0.22439024541778851</c:v>
                </c:pt>
                <c:pt idx="89">
                  <c:v>-0.23945889871200526</c:v>
                </c:pt>
                <c:pt idx="90">
                  <c:v>-0.25665112061986917</c:v>
                </c:pt>
                <c:pt idx="91">
                  <c:v>-0.27315704029867116</c:v>
                </c:pt>
                <c:pt idx="92">
                  <c:v>-0.28713735601972001</c:v>
                </c:pt>
                <c:pt idx="93">
                  <c:v>-0.30101052458815625</c:v>
                </c:pt>
                <c:pt idx="94">
                  <c:v>-0.31622443369510284</c:v>
                </c:pt>
                <c:pt idx="95">
                  <c:v>-0.332500127108873</c:v>
                </c:pt>
                <c:pt idx="96">
                  <c:v>-0.34751036321713219</c:v>
                </c:pt>
                <c:pt idx="97">
                  <c:v>-0.36083983004260195</c:v>
                </c:pt>
                <c:pt idx="98">
                  <c:v>-0.36928458737837072</c:v>
                </c:pt>
                <c:pt idx="99">
                  <c:v>-0.37252491500600032</c:v>
                </c:pt>
                <c:pt idx="100">
                  <c:v>-0.37346189896100507</c:v>
                </c:pt>
                <c:pt idx="101">
                  <c:v>-0.37177409778554754</c:v>
                </c:pt>
                <c:pt idx="102">
                  <c:v>-0.36591709794242966</c:v>
                </c:pt>
                <c:pt idx="103">
                  <c:v>-0.35757963469434412</c:v>
                </c:pt>
                <c:pt idx="104">
                  <c:v>-0.34856914585036886</c:v>
                </c:pt>
                <c:pt idx="105">
                  <c:v>-0.34070900117938879</c:v>
                </c:pt>
                <c:pt idx="106">
                  <c:v>-0.33389470885542555</c:v>
                </c:pt>
                <c:pt idx="107">
                  <c:v>-0.32625775855680905</c:v>
                </c:pt>
                <c:pt idx="108">
                  <c:v>-0.31930976581388876</c:v>
                </c:pt>
                <c:pt idx="109">
                  <c:v>-0.31454641419720769</c:v>
                </c:pt>
                <c:pt idx="110">
                  <c:v>-0.31037549429014805</c:v>
                </c:pt>
                <c:pt idx="111">
                  <c:v>-0.304615020293105</c:v>
                </c:pt>
                <c:pt idx="112">
                  <c:v>-0.29865883927727777</c:v>
                </c:pt>
                <c:pt idx="113">
                  <c:v>-0.29498116990713019</c:v>
                </c:pt>
                <c:pt idx="114">
                  <c:v>-0.29160369938174496</c:v>
                </c:pt>
                <c:pt idx="115">
                  <c:v>-0.28663401943974193</c:v>
                </c:pt>
                <c:pt idx="116">
                  <c:v>-0.28322734032137781</c:v>
                </c:pt>
                <c:pt idx="117">
                  <c:v>-0.28315299117561354</c:v>
                </c:pt>
                <c:pt idx="118">
                  <c:v>-0.285212831950034</c:v>
                </c:pt>
                <c:pt idx="119">
                  <c:v>-0.28873118172211526</c:v>
                </c:pt>
                <c:pt idx="120">
                  <c:v>-0.29322541126148294</c:v>
                </c:pt>
                <c:pt idx="121">
                  <c:v>-0.29849981354935273</c:v>
                </c:pt>
                <c:pt idx="122">
                  <c:v>-0.3057180093918922</c:v>
                </c:pt>
                <c:pt idx="123">
                  <c:v>-0.31680520505732956</c:v>
                </c:pt>
                <c:pt idx="124">
                  <c:v>-0.3319517969111801</c:v>
                </c:pt>
                <c:pt idx="125">
                  <c:v>-0.34777141436092029</c:v>
                </c:pt>
                <c:pt idx="126">
                  <c:v>-0.3656207299048671</c:v>
                </c:pt>
                <c:pt idx="127">
                  <c:v>-0.39080600975050372</c:v>
                </c:pt>
                <c:pt idx="128">
                  <c:v>-0.41560518621184089</c:v>
                </c:pt>
                <c:pt idx="129">
                  <c:v>-0.43267963966055434</c:v>
                </c:pt>
                <c:pt idx="130">
                  <c:v>-0.44908372284001263</c:v>
                </c:pt>
                <c:pt idx="131">
                  <c:v>-0.46626266811470429</c:v>
                </c:pt>
                <c:pt idx="132">
                  <c:v>-0.4826720619474314</c:v>
                </c:pt>
                <c:pt idx="133">
                  <c:v>-0.50323472248801226</c:v>
                </c:pt>
                <c:pt idx="134">
                  <c:v>-0.52775228739102809</c:v>
                </c:pt>
                <c:pt idx="135">
                  <c:v>-0.5482157667588996</c:v>
                </c:pt>
                <c:pt idx="136">
                  <c:v>-0.57128809929742697</c:v>
                </c:pt>
                <c:pt idx="137">
                  <c:v>-0.59628829343081702</c:v>
                </c:pt>
                <c:pt idx="138">
                  <c:v>-0.61714053150962267</c:v>
                </c:pt>
                <c:pt idx="139">
                  <c:v>-0.63856926933824276</c:v>
                </c:pt>
                <c:pt idx="140">
                  <c:v>-0.66328254126004271</c:v>
                </c:pt>
                <c:pt idx="141">
                  <c:v>-0.68886189046988211</c:v>
                </c:pt>
                <c:pt idx="142">
                  <c:v>-0.71231501573944001</c:v>
                </c:pt>
                <c:pt idx="143">
                  <c:v>-0.73770396858376408</c:v>
                </c:pt>
                <c:pt idx="144">
                  <c:v>-0.76714435163659822</c:v>
                </c:pt>
                <c:pt idx="145">
                  <c:v>-0.79436729555634455</c:v>
                </c:pt>
                <c:pt idx="146">
                  <c:v>-0.82158492882282241</c:v>
                </c:pt>
                <c:pt idx="147">
                  <c:v>-0.85507939741080075</c:v>
                </c:pt>
                <c:pt idx="148">
                  <c:v>-0.89514027885850422</c:v>
                </c:pt>
                <c:pt idx="149">
                  <c:v>-0.92593202375638661</c:v>
                </c:pt>
                <c:pt idx="150">
                  <c:v>-0.95508548459763043</c:v>
                </c:pt>
                <c:pt idx="151">
                  <c:v>-0.99022089256888146</c:v>
                </c:pt>
                <c:pt idx="152">
                  <c:v>-1.0168646814121789</c:v>
                </c:pt>
                <c:pt idx="153">
                  <c:v>-1.0364594281653765</c:v>
                </c:pt>
                <c:pt idx="154">
                  <c:v>-1.0521904857489452</c:v>
                </c:pt>
                <c:pt idx="155">
                  <c:v>-1.0619342855492377</c:v>
                </c:pt>
                <c:pt idx="156">
                  <c:v>-1.0688708698334559</c:v>
                </c:pt>
                <c:pt idx="157">
                  <c:v>-1.0734855231586085</c:v>
                </c:pt>
                <c:pt idx="158">
                  <c:v>-1.0743330131602067</c:v>
                </c:pt>
                <c:pt idx="159">
                  <c:v>-1.0725716499911491</c:v>
                </c:pt>
                <c:pt idx="160">
                  <c:v>-1.0676275892282554</c:v>
                </c:pt>
                <c:pt idx="161">
                  <c:v>-1.0559240639134868</c:v>
                </c:pt>
                <c:pt idx="162">
                  <c:v>-1.0348575315294559</c:v>
                </c:pt>
                <c:pt idx="163">
                  <c:v>-1.0048999999999999</c:v>
                </c:pt>
                <c:pt idx="164">
                  <c:v>-0.96905704718661156</c:v>
                </c:pt>
                <c:pt idx="165">
                  <c:v>-0.9286747242810699</c:v>
                </c:pt>
                <c:pt idx="166">
                  <c:v>-0.88520357430113283</c:v>
                </c:pt>
                <c:pt idx="167">
                  <c:v>-0.83970803688025786</c:v>
                </c:pt>
                <c:pt idx="168">
                  <c:v>-0.79179669798087671</c:v>
                </c:pt>
                <c:pt idx="169">
                  <c:v>-0.74080184266036886</c:v>
                </c:pt>
                <c:pt idx="170">
                  <c:v>-0.69231931466444196</c:v>
                </c:pt>
                <c:pt idx="171">
                  <c:v>-0.64461164876374832</c:v>
                </c:pt>
                <c:pt idx="172">
                  <c:v>-0.59961201720641988</c:v>
                </c:pt>
                <c:pt idx="173">
                  <c:v>-0.56628935769751576</c:v>
                </c:pt>
                <c:pt idx="174">
                  <c:v>-0.53789482699169866</c:v>
                </c:pt>
                <c:pt idx="175">
                  <c:v>-0.50881930471008852</c:v>
                </c:pt>
                <c:pt idx="176">
                  <c:v>-0.48022906698548734</c:v>
                </c:pt>
                <c:pt idx="177">
                  <c:v>-0.45019094156976297</c:v>
                </c:pt>
                <c:pt idx="178">
                  <c:v>-0.42024934200011355</c:v>
                </c:pt>
                <c:pt idx="179">
                  <c:v>-0.39176890675475928</c:v>
                </c:pt>
                <c:pt idx="180">
                  <c:v>-0.36251892006744058</c:v>
                </c:pt>
                <c:pt idx="181">
                  <c:v>-0.33607880422283071</c:v>
                </c:pt>
                <c:pt idx="182">
                  <c:v>-0.3119526533573832</c:v>
                </c:pt>
                <c:pt idx="183">
                  <c:v>-0.28985885591277677</c:v>
                </c:pt>
                <c:pt idx="184">
                  <c:v>-0.26775974781490142</c:v>
                </c:pt>
                <c:pt idx="185">
                  <c:v>-0.25174442334637703</c:v>
                </c:pt>
                <c:pt idx="186">
                  <c:v>-0.24306506317954246</c:v>
                </c:pt>
                <c:pt idx="187">
                  <c:v>-0.23602664239598059</c:v>
                </c:pt>
                <c:pt idx="188">
                  <c:v>-0.22792909263222963</c:v>
                </c:pt>
                <c:pt idx="189">
                  <c:v>-0.21857670686950545</c:v>
                </c:pt>
                <c:pt idx="190">
                  <c:v>-0.21019754554743322</c:v>
                </c:pt>
                <c:pt idx="191">
                  <c:v>-0.2024055052817135</c:v>
                </c:pt>
                <c:pt idx="192">
                  <c:v>-0.19470733553543418</c:v>
                </c:pt>
                <c:pt idx="193">
                  <c:v>-0.18991025182466972</c:v>
                </c:pt>
                <c:pt idx="194">
                  <c:v>-0.18626351228690036</c:v>
                </c:pt>
                <c:pt idx="195">
                  <c:v>-0.18281247976791518</c:v>
                </c:pt>
                <c:pt idx="196">
                  <c:v>-0.17829169696220312</c:v>
                </c:pt>
                <c:pt idx="197">
                  <c:v>-0.17251607815751782</c:v>
                </c:pt>
                <c:pt idx="198">
                  <c:v>-0.1655848045265686</c:v>
                </c:pt>
                <c:pt idx="199">
                  <c:v>-0.15835864270412583</c:v>
                </c:pt>
                <c:pt idx="200">
                  <c:v>-0.15248915338000013</c:v>
                </c:pt>
                <c:pt idx="201">
                  <c:v>-0.14854487032410282</c:v>
                </c:pt>
                <c:pt idx="202">
                  <c:v>-0.14575358676783506</c:v>
                </c:pt>
                <c:pt idx="203">
                  <c:v>-0.1433484065958667</c:v>
                </c:pt>
                <c:pt idx="204">
                  <c:v>-0.14016570900203057</c:v>
                </c:pt>
                <c:pt idx="205">
                  <c:v>-0.13563164956314633</c:v>
                </c:pt>
                <c:pt idx="206">
                  <c:v>-0.12887484033790575</c:v>
                </c:pt>
                <c:pt idx="207">
                  <c:v>-0.12067279874817663</c:v>
                </c:pt>
                <c:pt idx="208">
                  <c:v>-0.11217852429358846</c:v>
                </c:pt>
                <c:pt idx="209">
                  <c:v>-0.10455032712703963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ether'!$O$20:$O$229</c:f>
              <c:numCache>
                <c:formatCode>General</c:formatCode>
                <c:ptCount val="210"/>
                <c:pt idx="0">
                  <c:v>1.0219134942983571E-2</c:v>
                </c:pt>
                <c:pt idx="1">
                  <c:v>1.0595014710269985E-2</c:v>
                </c:pt>
                <c:pt idx="2">
                  <c:v>1.1172730976900145E-2</c:v>
                </c:pt>
                <c:pt idx="3">
                  <c:v>1.1565981513812234E-2</c:v>
                </c:pt>
                <c:pt idx="4">
                  <c:v>1.2185387627544004E-2</c:v>
                </c:pt>
                <c:pt idx="5">
                  <c:v>1.2726457492117278E-2</c:v>
                </c:pt>
                <c:pt idx="6">
                  <c:v>1.3476312163884563E-2</c:v>
                </c:pt>
                <c:pt idx="7">
                  <c:v>1.432882216228629E-2</c:v>
                </c:pt>
                <c:pt idx="8">
                  <c:v>1.5379694506106625E-2</c:v>
                </c:pt>
                <c:pt idx="9">
                  <c:v>1.6628929195345574E-2</c:v>
                </c:pt>
                <c:pt idx="10">
                  <c:v>1.7778982711875217E-2</c:v>
                </c:pt>
                <c:pt idx="11">
                  <c:v>1.9123924419898335E-2</c:v>
                </c:pt>
                <c:pt idx="12">
                  <c:v>2.0472340281846583E-2</c:v>
                </c:pt>
                <c:pt idx="13">
                  <c:v>2.1919937316504146E-2</c:v>
                </c:pt>
                <c:pt idx="14">
                  <c:v>2.356589669658031E-2</c:v>
                </c:pt>
                <c:pt idx="15">
                  <c:v>2.5123097365722578E-2</c:v>
                </c:pt>
                <c:pt idx="16">
                  <c:v>2.6875186226358316E-2</c:v>
                </c:pt>
                <c:pt idx="17">
                  <c:v>2.8726456259703367E-2</c:v>
                </c:pt>
                <c:pt idx="18">
                  <c:v>3.0783036946317292E-2</c:v>
                </c:pt>
                <c:pt idx="19">
                  <c:v>3.283266932508095E-2</c:v>
                </c:pt>
                <c:pt idx="20">
                  <c:v>3.5080664049263216E-2</c:v>
                </c:pt>
                <c:pt idx="21">
                  <c:v>3.7530495272789233E-2</c:v>
                </c:pt>
                <c:pt idx="22">
                  <c:v>4.0189111303509252E-2</c:v>
                </c:pt>
                <c:pt idx="23">
                  <c:v>4.3463659294035922E-2</c:v>
                </c:pt>
                <c:pt idx="24">
                  <c:v>4.7736967319505906E-2</c:v>
                </c:pt>
                <c:pt idx="25">
                  <c:v>5.2622733150857394E-2</c:v>
                </c:pt>
                <c:pt idx="26">
                  <c:v>5.773465455902857E-2</c:v>
                </c:pt>
                <c:pt idx="27">
                  <c:v>6.356863740756595E-2</c:v>
                </c:pt>
                <c:pt idx="28">
                  <c:v>7.0764932733752131E-2</c:v>
                </c:pt>
                <c:pt idx="29">
                  <c:v>7.8523142848062374E-2</c:v>
                </c:pt>
                <c:pt idx="30">
                  <c:v>8.7259268073765148E-2</c:v>
                </c:pt>
                <c:pt idx="31">
                  <c:v>9.823834457860546E-2</c:v>
                </c:pt>
                <c:pt idx="32">
                  <c:v>0.11090002686557883</c:v>
                </c:pt>
                <c:pt idx="33">
                  <c:v>0.12583749710813555</c:v>
                </c:pt>
                <c:pt idx="34">
                  <c:v>0.14350306645991498</c:v>
                </c:pt>
                <c:pt idx="35">
                  <c:v>0.16304769907644051</c:v>
                </c:pt>
                <c:pt idx="36">
                  <c:v>0.18441737778602962</c:v>
                </c:pt>
                <c:pt idx="37">
                  <c:v>0.21110081440313364</c:v>
                </c:pt>
                <c:pt idx="38">
                  <c:v>0.24335386259877889</c:v>
                </c:pt>
                <c:pt idx="39">
                  <c:v>0.27644171445151428</c:v>
                </c:pt>
                <c:pt idx="40">
                  <c:v>0.31668226692052859</c:v>
                </c:pt>
                <c:pt idx="41">
                  <c:v>0.36957598407754649</c:v>
                </c:pt>
                <c:pt idx="42">
                  <c:v>0.4263235347828408</c:v>
                </c:pt>
                <c:pt idx="43">
                  <c:v>0.48468958720849614</c:v>
                </c:pt>
                <c:pt idx="44">
                  <c:v>0.54710066021562054</c:v>
                </c:pt>
                <c:pt idx="45">
                  <c:v>0.61667081957081227</c:v>
                </c:pt>
                <c:pt idx="46">
                  <c:v>0.68954836359297667</c:v>
                </c:pt>
                <c:pt idx="47">
                  <c:v>0.76191072611916311</c:v>
                </c:pt>
                <c:pt idx="48">
                  <c:v>0.82962266713315969</c:v>
                </c:pt>
                <c:pt idx="49">
                  <c:v>0.89021283934451745</c:v>
                </c:pt>
                <c:pt idx="50">
                  <c:v>0.94522029294207099</c:v>
                </c:pt>
                <c:pt idx="51">
                  <c:v>0.98313553102255791</c:v>
                </c:pt>
                <c:pt idx="52">
                  <c:v>1.0069000269386881</c:v>
                </c:pt>
                <c:pt idx="53">
                  <c:v>1.0180367925266587</c:v>
                </c:pt>
                <c:pt idx="54">
                  <c:v>1.012091528185207</c:v>
                </c:pt>
                <c:pt idx="55">
                  <c:v>0.98715883814199479</c:v>
                </c:pt>
                <c:pt idx="56">
                  <c:v>0.94499999999999995</c:v>
                </c:pt>
                <c:pt idx="57">
                  <c:v>0.88927619955049686</c:v>
                </c:pt>
                <c:pt idx="58">
                  <c:v>0.8224791848684887</c:v>
                </c:pt>
                <c:pt idx="59">
                  <c:v>0.74494400347939549</c:v>
                </c:pt>
                <c:pt idx="60">
                  <c:v>0.67005630716383513</c:v>
                </c:pt>
                <c:pt idx="61">
                  <c:v>0.60217356016168977</c:v>
                </c:pt>
                <c:pt idx="62">
                  <c:v>0.54106651872616907</c:v>
                </c:pt>
                <c:pt idx="63">
                  <c:v>0.48700593985905766</c:v>
                </c:pt>
                <c:pt idx="64">
                  <c:v>0.43836715324282621</c:v>
                </c:pt>
                <c:pt idx="65">
                  <c:v>0.39347360325544434</c:v>
                </c:pt>
                <c:pt idx="66">
                  <c:v>0.35316547257073277</c:v>
                </c:pt>
                <c:pt idx="67">
                  <c:v>0.31936284315716745</c:v>
                </c:pt>
                <c:pt idx="68">
                  <c:v>0.29089257614017638</c:v>
                </c:pt>
                <c:pt idx="69">
                  <c:v>0.26682068668996006</c:v>
                </c:pt>
                <c:pt idx="70">
                  <c:v>0.24625297496101525</c:v>
                </c:pt>
                <c:pt idx="71">
                  <c:v>0.23060229644874813</c:v>
                </c:pt>
                <c:pt idx="72">
                  <c:v>0.21770941513991035</c:v>
                </c:pt>
                <c:pt idx="73">
                  <c:v>0.20791389997141743</c:v>
                </c:pt>
                <c:pt idx="74">
                  <c:v>0.19995609379225487</c:v>
                </c:pt>
                <c:pt idx="75">
                  <c:v>0.19289091816747611</c:v>
                </c:pt>
                <c:pt idx="76">
                  <c:v>0.18677205469707772</c:v>
                </c:pt>
                <c:pt idx="77">
                  <c:v>0.18093493326630117</c:v>
                </c:pt>
                <c:pt idx="78">
                  <c:v>0.17617143396570129</c:v>
                </c:pt>
                <c:pt idx="79">
                  <c:v>0.17291840204209732</c:v>
                </c:pt>
                <c:pt idx="80">
                  <c:v>0.17013000859671368</c:v>
                </c:pt>
                <c:pt idx="81">
                  <c:v>0.16762335719095187</c:v>
                </c:pt>
                <c:pt idx="82">
                  <c:v>0.16519851618827369</c:v>
                </c:pt>
                <c:pt idx="83">
                  <c:v>0.16375159029698805</c:v>
                </c:pt>
                <c:pt idx="84">
                  <c:v>0.16296228621261064</c:v>
                </c:pt>
                <c:pt idx="85">
                  <c:v>0.16289504356859943</c:v>
                </c:pt>
                <c:pt idx="86">
                  <c:v>0.1626938782126276</c:v>
                </c:pt>
                <c:pt idx="87">
                  <c:v>0.16259727304609572</c:v>
                </c:pt>
                <c:pt idx="88">
                  <c:v>0.16249024541778848</c:v>
                </c:pt>
                <c:pt idx="89">
                  <c:v>0.16235889871200526</c:v>
                </c:pt>
                <c:pt idx="90">
                  <c:v>0.16215112061986911</c:v>
                </c:pt>
                <c:pt idx="91">
                  <c:v>0.1615570402986711</c:v>
                </c:pt>
                <c:pt idx="92">
                  <c:v>0.16043735601971998</c:v>
                </c:pt>
                <c:pt idx="93">
                  <c:v>0.15891052458815627</c:v>
                </c:pt>
                <c:pt idx="94">
                  <c:v>0.15692443369510287</c:v>
                </c:pt>
                <c:pt idx="95">
                  <c:v>0.15490012710887296</c:v>
                </c:pt>
                <c:pt idx="96">
                  <c:v>0.15251036321713213</c:v>
                </c:pt>
                <c:pt idx="97">
                  <c:v>0.14863983004260192</c:v>
                </c:pt>
                <c:pt idx="98">
                  <c:v>0.14268458737837081</c:v>
                </c:pt>
                <c:pt idx="99">
                  <c:v>0.13722491500600023</c:v>
                </c:pt>
                <c:pt idx="100">
                  <c:v>0.13236189896100509</c:v>
                </c:pt>
                <c:pt idx="101">
                  <c:v>0.12687409778554753</c:v>
                </c:pt>
                <c:pt idx="102">
                  <c:v>0.12081709794242962</c:v>
                </c:pt>
                <c:pt idx="103">
                  <c:v>0.11597963469434408</c:v>
                </c:pt>
                <c:pt idx="104">
                  <c:v>0.11126914585036889</c:v>
                </c:pt>
                <c:pt idx="105">
                  <c:v>0.10620900117938878</c:v>
                </c:pt>
                <c:pt idx="106">
                  <c:v>0.10049470885542555</c:v>
                </c:pt>
                <c:pt idx="107">
                  <c:v>9.2857758556809056E-2</c:v>
                </c:pt>
                <c:pt idx="108">
                  <c:v>8.5709765813888811E-2</c:v>
                </c:pt>
                <c:pt idx="109">
                  <c:v>8.0846414197207714E-2</c:v>
                </c:pt>
                <c:pt idx="110">
                  <c:v>7.6475494290148022E-2</c:v>
                </c:pt>
                <c:pt idx="111">
                  <c:v>7.0415020293105007E-2</c:v>
                </c:pt>
                <c:pt idx="112">
                  <c:v>6.4258839277277796E-2</c:v>
                </c:pt>
                <c:pt idx="113">
                  <c:v>6.02811699071302E-2</c:v>
                </c:pt>
                <c:pt idx="114">
                  <c:v>5.6703699381744938E-2</c:v>
                </c:pt>
                <c:pt idx="115">
                  <c:v>5.1334019439741911E-2</c:v>
                </c:pt>
                <c:pt idx="116">
                  <c:v>4.6627340321377823E-2</c:v>
                </c:pt>
                <c:pt idx="117">
                  <c:v>4.3752991175613515E-2</c:v>
                </c:pt>
                <c:pt idx="118">
                  <c:v>4.1212831950034008E-2</c:v>
                </c:pt>
                <c:pt idx="119">
                  <c:v>3.9031181722115241E-2</c:v>
                </c:pt>
                <c:pt idx="120">
                  <c:v>3.7225411261482898E-2</c:v>
                </c:pt>
                <c:pt idx="121">
                  <c:v>3.5699813549352789E-2</c:v>
                </c:pt>
                <c:pt idx="122">
                  <c:v>3.4618009391892197E-2</c:v>
                </c:pt>
                <c:pt idx="123">
                  <c:v>3.3705205057329546E-2</c:v>
                </c:pt>
                <c:pt idx="124">
                  <c:v>3.2851796911180134E-2</c:v>
                </c:pt>
                <c:pt idx="125">
                  <c:v>3.1871414360920336E-2</c:v>
                </c:pt>
                <c:pt idx="126">
                  <c:v>3.0920729904867147E-2</c:v>
                </c:pt>
                <c:pt idx="127">
                  <c:v>2.9706009750503751E-2</c:v>
                </c:pt>
                <c:pt idx="128">
                  <c:v>2.8505186211840897E-2</c:v>
                </c:pt>
                <c:pt idx="129">
                  <c:v>2.7479639660554358E-2</c:v>
                </c:pt>
                <c:pt idx="130">
                  <c:v>2.6683722840012632E-2</c:v>
                </c:pt>
                <c:pt idx="131">
                  <c:v>2.5962668114704265E-2</c:v>
                </c:pt>
                <c:pt idx="132">
                  <c:v>2.5372061947431423E-2</c:v>
                </c:pt>
                <c:pt idx="133">
                  <c:v>2.4734722488012239E-2</c:v>
                </c:pt>
                <c:pt idx="134">
                  <c:v>2.3852287391028106E-2</c:v>
                </c:pt>
                <c:pt idx="135">
                  <c:v>2.3115766758899616E-2</c:v>
                </c:pt>
                <c:pt idx="136">
                  <c:v>2.2388099297426932E-2</c:v>
                </c:pt>
                <c:pt idx="137">
                  <c:v>2.1488293430817131E-2</c:v>
                </c:pt>
                <c:pt idx="138">
                  <c:v>2.0840531509622538E-2</c:v>
                </c:pt>
                <c:pt idx="139">
                  <c:v>2.0069269338242709E-2</c:v>
                </c:pt>
                <c:pt idx="140">
                  <c:v>1.9282541260042748E-2</c:v>
                </c:pt>
                <c:pt idx="141">
                  <c:v>1.8361890469882135E-2</c:v>
                </c:pt>
                <c:pt idx="142">
                  <c:v>1.7415015739440039E-2</c:v>
                </c:pt>
                <c:pt idx="143">
                  <c:v>1.6603968583764141E-2</c:v>
                </c:pt>
                <c:pt idx="144">
                  <c:v>1.5544351636598147E-2</c:v>
                </c:pt>
                <c:pt idx="145">
                  <c:v>1.4667295556344693E-2</c:v>
                </c:pt>
                <c:pt idx="146">
                  <c:v>1.3584928822822353E-2</c:v>
                </c:pt>
                <c:pt idx="147">
                  <c:v>1.2379397410800724E-2</c:v>
                </c:pt>
                <c:pt idx="148">
                  <c:v>1.1040278858504391E-2</c:v>
                </c:pt>
                <c:pt idx="149">
                  <c:v>9.9320237563865141E-3</c:v>
                </c:pt>
                <c:pt idx="150">
                  <c:v>8.9854845976303777E-3</c:v>
                </c:pt>
                <c:pt idx="151">
                  <c:v>7.7208925688814619E-3</c:v>
                </c:pt>
                <c:pt idx="152">
                  <c:v>6.8646814121788051E-3</c:v>
                </c:pt>
                <c:pt idx="153">
                  <c:v>6.1594281653765282E-3</c:v>
                </c:pt>
                <c:pt idx="154">
                  <c:v>5.4904857489451878E-3</c:v>
                </c:pt>
                <c:pt idx="155">
                  <c:v>4.9342855492377396E-3</c:v>
                </c:pt>
                <c:pt idx="156">
                  <c:v>4.1708698334558614E-3</c:v>
                </c:pt>
                <c:pt idx="157">
                  <c:v>3.2855231586083342E-3</c:v>
                </c:pt>
                <c:pt idx="158">
                  <c:v>2.433013160206604E-3</c:v>
                </c:pt>
                <c:pt idx="159">
                  <c:v>1.5716499911490761E-3</c:v>
                </c:pt>
                <c:pt idx="160">
                  <c:v>9.2758922825540821E-4</c:v>
                </c:pt>
                <c:pt idx="161">
                  <c:v>4.2406391348670752E-4</c:v>
                </c:pt>
                <c:pt idx="162">
                  <c:v>2.5753152945605086E-4</c:v>
                </c:pt>
                <c:pt idx="163">
                  <c:v>0</c:v>
                </c:pt>
                <c:pt idx="164">
                  <c:v>5.7047186611580177E-5</c:v>
                </c:pt>
                <c:pt idx="165">
                  <c:v>1.7472428107003437E-4</c:v>
                </c:pt>
                <c:pt idx="166">
                  <c:v>4.0357430113278941E-4</c:v>
                </c:pt>
                <c:pt idx="167">
                  <c:v>8.0803688025781286E-4</c:v>
                </c:pt>
                <c:pt idx="168">
                  <c:v>1.1966979808767542E-3</c:v>
                </c:pt>
                <c:pt idx="169">
                  <c:v>1.9018426603688719E-3</c:v>
                </c:pt>
                <c:pt idx="170">
                  <c:v>2.6193146644419387E-3</c:v>
                </c:pt>
                <c:pt idx="171">
                  <c:v>3.411648763748369E-3</c:v>
                </c:pt>
                <c:pt idx="172">
                  <c:v>4.3120172064199155E-3</c:v>
                </c:pt>
                <c:pt idx="173">
                  <c:v>4.6893576975157647E-3</c:v>
                </c:pt>
                <c:pt idx="174">
                  <c:v>5.094826991698634E-3</c:v>
                </c:pt>
                <c:pt idx="175">
                  <c:v>5.3193047100885682E-3</c:v>
                </c:pt>
                <c:pt idx="176">
                  <c:v>5.6290669854872667E-3</c:v>
                </c:pt>
                <c:pt idx="177">
                  <c:v>5.9909415697629873E-3</c:v>
                </c:pt>
                <c:pt idx="178">
                  <c:v>6.3493420001135671E-3</c:v>
                </c:pt>
                <c:pt idx="179">
                  <c:v>7.1689067547593341E-3</c:v>
                </c:pt>
                <c:pt idx="180">
                  <c:v>8.1189200674406138E-3</c:v>
                </c:pt>
                <c:pt idx="181">
                  <c:v>9.3788042228307531E-3</c:v>
                </c:pt>
                <c:pt idx="182">
                  <c:v>1.045265335738323E-2</c:v>
                </c:pt>
                <c:pt idx="183">
                  <c:v>1.1658855912776758E-2</c:v>
                </c:pt>
                <c:pt idx="184">
                  <c:v>1.2659747814901413E-2</c:v>
                </c:pt>
                <c:pt idx="185">
                  <c:v>1.3544423346377038E-2</c:v>
                </c:pt>
                <c:pt idx="186">
                  <c:v>1.4165063179542454E-2</c:v>
                </c:pt>
                <c:pt idx="187">
                  <c:v>1.4726642395980582E-2</c:v>
                </c:pt>
                <c:pt idx="188">
                  <c:v>1.542909263222963E-2</c:v>
                </c:pt>
                <c:pt idx="189">
                  <c:v>1.6176706869505425E-2</c:v>
                </c:pt>
                <c:pt idx="190">
                  <c:v>1.7197545547433194E-2</c:v>
                </c:pt>
                <c:pt idx="191">
                  <c:v>1.8505505281713474E-2</c:v>
                </c:pt>
                <c:pt idx="192">
                  <c:v>1.9707335535434183E-2</c:v>
                </c:pt>
                <c:pt idx="193">
                  <c:v>2.1010251824669736E-2</c:v>
                </c:pt>
                <c:pt idx="194">
                  <c:v>2.1963512286900359E-2</c:v>
                </c:pt>
                <c:pt idx="195">
                  <c:v>2.301247976791515E-2</c:v>
                </c:pt>
                <c:pt idx="196">
                  <c:v>2.3791696962203106E-2</c:v>
                </c:pt>
                <c:pt idx="197">
                  <c:v>2.4616078157517807E-2</c:v>
                </c:pt>
                <c:pt idx="198">
                  <c:v>2.5584804526568562E-2</c:v>
                </c:pt>
                <c:pt idx="199">
                  <c:v>2.6358642704125836E-2</c:v>
                </c:pt>
                <c:pt idx="200">
                  <c:v>2.7289153380000111E-2</c:v>
                </c:pt>
                <c:pt idx="201">
                  <c:v>2.7944870324102818E-2</c:v>
                </c:pt>
                <c:pt idx="202">
                  <c:v>2.8353586767835035E-2</c:v>
                </c:pt>
                <c:pt idx="203">
                  <c:v>2.8748406595866718E-2</c:v>
                </c:pt>
                <c:pt idx="204">
                  <c:v>2.896570900203059E-2</c:v>
                </c:pt>
                <c:pt idx="205">
                  <c:v>2.9231649563146344E-2</c:v>
                </c:pt>
                <c:pt idx="206">
                  <c:v>2.9474840337905754E-2</c:v>
                </c:pt>
                <c:pt idx="207">
                  <c:v>2.9872798748176617E-2</c:v>
                </c:pt>
                <c:pt idx="208">
                  <c:v>3.017852429358844E-2</c:v>
                </c:pt>
                <c:pt idx="209">
                  <c:v>3.0350327127039618E-2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32416"/>
        <c:axId val="176742784"/>
      </c:scatterChart>
      <c:valAx>
        <c:axId val="1767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42784"/>
        <c:crosses val="autoZero"/>
        <c:crossBetween val="midCat"/>
      </c:valAx>
      <c:valAx>
        <c:axId val="17674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32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097558428538603"/>
          <c:y val="0.24113179295211046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'Ni(II)-Chl-a ether'!$A$16:$D$16</c:f>
          <c:strCache>
            <c:ptCount val="1"/>
            <c:pt idx="0">
              <c:v>Ni(II)-Chl-a ether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'Ni(II)-Chl-a ether'!$A$20:$A$229</c:f>
              <c:numCache>
                <c:formatCode>General</c:formatCode>
                <c:ptCount val="210"/>
                <c:pt idx="0">
                  <c:v>-1640</c:v>
                </c:pt>
                <c:pt idx="1">
                  <c:v>-1610</c:v>
                </c:pt>
                <c:pt idx="2">
                  <c:v>-1580</c:v>
                </c:pt>
                <c:pt idx="3">
                  <c:v>-1550</c:v>
                </c:pt>
                <c:pt idx="4">
                  <c:v>-1520</c:v>
                </c:pt>
                <c:pt idx="5">
                  <c:v>-1490</c:v>
                </c:pt>
                <c:pt idx="6">
                  <c:v>-1460</c:v>
                </c:pt>
                <c:pt idx="7">
                  <c:v>-1430</c:v>
                </c:pt>
                <c:pt idx="8">
                  <c:v>-1400</c:v>
                </c:pt>
                <c:pt idx="9">
                  <c:v>-1370</c:v>
                </c:pt>
                <c:pt idx="10">
                  <c:v>-1340</c:v>
                </c:pt>
                <c:pt idx="11">
                  <c:v>-1310</c:v>
                </c:pt>
                <c:pt idx="12">
                  <c:v>-1280</c:v>
                </c:pt>
                <c:pt idx="13">
                  <c:v>-1250</c:v>
                </c:pt>
                <c:pt idx="14">
                  <c:v>-1220</c:v>
                </c:pt>
                <c:pt idx="15">
                  <c:v>-1190</c:v>
                </c:pt>
                <c:pt idx="16">
                  <c:v>-1160</c:v>
                </c:pt>
                <c:pt idx="17">
                  <c:v>-1130</c:v>
                </c:pt>
                <c:pt idx="18">
                  <c:v>-1100</c:v>
                </c:pt>
                <c:pt idx="19">
                  <c:v>-1070</c:v>
                </c:pt>
                <c:pt idx="20">
                  <c:v>-1040</c:v>
                </c:pt>
                <c:pt idx="21">
                  <c:v>-1010</c:v>
                </c:pt>
                <c:pt idx="22">
                  <c:v>-980</c:v>
                </c:pt>
                <c:pt idx="23">
                  <c:v>-950</c:v>
                </c:pt>
                <c:pt idx="24">
                  <c:v>-920</c:v>
                </c:pt>
                <c:pt idx="25">
                  <c:v>-890</c:v>
                </c:pt>
                <c:pt idx="26">
                  <c:v>-860</c:v>
                </c:pt>
                <c:pt idx="27">
                  <c:v>-830</c:v>
                </c:pt>
                <c:pt idx="28">
                  <c:v>-800</c:v>
                </c:pt>
                <c:pt idx="29">
                  <c:v>-770</c:v>
                </c:pt>
                <c:pt idx="30">
                  <c:v>-740</c:v>
                </c:pt>
                <c:pt idx="31">
                  <c:v>-710</c:v>
                </c:pt>
                <c:pt idx="32">
                  <c:v>-680</c:v>
                </c:pt>
                <c:pt idx="33">
                  <c:v>-650</c:v>
                </c:pt>
                <c:pt idx="34">
                  <c:v>-620</c:v>
                </c:pt>
                <c:pt idx="35">
                  <c:v>-590</c:v>
                </c:pt>
                <c:pt idx="36">
                  <c:v>-560</c:v>
                </c:pt>
                <c:pt idx="37">
                  <c:v>-530</c:v>
                </c:pt>
                <c:pt idx="38">
                  <c:v>-500</c:v>
                </c:pt>
                <c:pt idx="39">
                  <c:v>-470</c:v>
                </c:pt>
                <c:pt idx="40">
                  <c:v>-440</c:v>
                </c:pt>
                <c:pt idx="41">
                  <c:v>-410</c:v>
                </c:pt>
                <c:pt idx="42">
                  <c:v>-380</c:v>
                </c:pt>
                <c:pt idx="43">
                  <c:v>-350</c:v>
                </c:pt>
                <c:pt idx="44">
                  <c:v>-320</c:v>
                </c:pt>
                <c:pt idx="45">
                  <c:v>-290</c:v>
                </c:pt>
                <c:pt idx="46">
                  <c:v>-260</c:v>
                </c:pt>
                <c:pt idx="47">
                  <c:v>-230</c:v>
                </c:pt>
                <c:pt idx="48">
                  <c:v>-200</c:v>
                </c:pt>
                <c:pt idx="49">
                  <c:v>-170</c:v>
                </c:pt>
                <c:pt idx="50">
                  <c:v>-140</c:v>
                </c:pt>
                <c:pt idx="51">
                  <c:v>-110</c:v>
                </c:pt>
                <c:pt idx="52">
                  <c:v>-80</c:v>
                </c:pt>
                <c:pt idx="53">
                  <c:v>-50</c:v>
                </c:pt>
                <c:pt idx="54">
                  <c:v>-20</c:v>
                </c:pt>
                <c:pt idx="55">
                  <c:v>10</c:v>
                </c:pt>
                <c:pt idx="56">
                  <c:v>40</c:v>
                </c:pt>
                <c:pt idx="57">
                  <c:v>70</c:v>
                </c:pt>
                <c:pt idx="58">
                  <c:v>100</c:v>
                </c:pt>
                <c:pt idx="59">
                  <c:v>130</c:v>
                </c:pt>
                <c:pt idx="60">
                  <c:v>160</c:v>
                </c:pt>
                <c:pt idx="61">
                  <c:v>190</c:v>
                </c:pt>
                <c:pt idx="62">
                  <c:v>220</c:v>
                </c:pt>
                <c:pt idx="63">
                  <c:v>250</c:v>
                </c:pt>
                <c:pt idx="64">
                  <c:v>280</c:v>
                </c:pt>
                <c:pt idx="65">
                  <c:v>310</c:v>
                </c:pt>
                <c:pt idx="66">
                  <c:v>340</c:v>
                </c:pt>
                <c:pt idx="67">
                  <c:v>370</c:v>
                </c:pt>
                <c:pt idx="68">
                  <c:v>400</c:v>
                </c:pt>
                <c:pt idx="69">
                  <c:v>430</c:v>
                </c:pt>
                <c:pt idx="70">
                  <c:v>460</c:v>
                </c:pt>
                <c:pt idx="71">
                  <c:v>490</c:v>
                </c:pt>
                <c:pt idx="72">
                  <c:v>520</c:v>
                </c:pt>
                <c:pt idx="73">
                  <c:v>550</c:v>
                </c:pt>
                <c:pt idx="74">
                  <c:v>580</c:v>
                </c:pt>
                <c:pt idx="75">
                  <c:v>610</c:v>
                </c:pt>
                <c:pt idx="76">
                  <c:v>640</c:v>
                </c:pt>
                <c:pt idx="77">
                  <c:v>670</c:v>
                </c:pt>
                <c:pt idx="78">
                  <c:v>700</c:v>
                </c:pt>
                <c:pt idx="79">
                  <c:v>730</c:v>
                </c:pt>
                <c:pt idx="80">
                  <c:v>760</c:v>
                </c:pt>
                <c:pt idx="81">
                  <c:v>790</c:v>
                </c:pt>
                <c:pt idx="82">
                  <c:v>820</c:v>
                </c:pt>
                <c:pt idx="83">
                  <c:v>850</c:v>
                </c:pt>
                <c:pt idx="84">
                  <c:v>880</c:v>
                </c:pt>
                <c:pt idx="85">
                  <c:v>910</c:v>
                </c:pt>
                <c:pt idx="86">
                  <c:v>940</c:v>
                </c:pt>
                <c:pt idx="87">
                  <c:v>970</c:v>
                </c:pt>
                <c:pt idx="88">
                  <c:v>1000</c:v>
                </c:pt>
                <c:pt idx="89">
                  <c:v>1030</c:v>
                </c:pt>
                <c:pt idx="90">
                  <c:v>1060</c:v>
                </c:pt>
                <c:pt idx="91">
                  <c:v>1090</c:v>
                </c:pt>
                <c:pt idx="92">
                  <c:v>1120</c:v>
                </c:pt>
                <c:pt idx="93">
                  <c:v>1150</c:v>
                </c:pt>
                <c:pt idx="94">
                  <c:v>1180</c:v>
                </c:pt>
                <c:pt idx="95">
                  <c:v>1210</c:v>
                </c:pt>
                <c:pt idx="96">
                  <c:v>1240</c:v>
                </c:pt>
                <c:pt idx="97">
                  <c:v>1270</c:v>
                </c:pt>
                <c:pt idx="98">
                  <c:v>1300</c:v>
                </c:pt>
                <c:pt idx="99">
                  <c:v>1330</c:v>
                </c:pt>
                <c:pt idx="100">
                  <c:v>1360</c:v>
                </c:pt>
                <c:pt idx="101">
                  <c:v>1390</c:v>
                </c:pt>
                <c:pt idx="102">
                  <c:v>1420</c:v>
                </c:pt>
                <c:pt idx="103">
                  <c:v>1450</c:v>
                </c:pt>
                <c:pt idx="104">
                  <c:v>1480</c:v>
                </c:pt>
                <c:pt idx="105">
                  <c:v>1510</c:v>
                </c:pt>
                <c:pt idx="106">
                  <c:v>1540</c:v>
                </c:pt>
                <c:pt idx="107">
                  <c:v>1570</c:v>
                </c:pt>
                <c:pt idx="108">
                  <c:v>1600</c:v>
                </c:pt>
                <c:pt idx="109">
                  <c:v>1630</c:v>
                </c:pt>
                <c:pt idx="110">
                  <c:v>1660</c:v>
                </c:pt>
                <c:pt idx="111">
                  <c:v>1690</c:v>
                </c:pt>
                <c:pt idx="112">
                  <c:v>1720</c:v>
                </c:pt>
                <c:pt idx="113">
                  <c:v>1750</c:v>
                </c:pt>
                <c:pt idx="114">
                  <c:v>1780</c:v>
                </c:pt>
                <c:pt idx="115">
                  <c:v>1810</c:v>
                </c:pt>
                <c:pt idx="116">
                  <c:v>1840</c:v>
                </c:pt>
                <c:pt idx="117">
                  <c:v>1870</c:v>
                </c:pt>
                <c:pt idx="118">
                  <c:v>1900</c:v>
                </c:pt>
                <c:pt idx="119">
                  <c:v>1930</c:v>
                </c:pt>
                <c:pt idx="120">
                  <c:v>1960</c:v>
                </c:pt>
                <c:pt idx="121">
                  <c:v>1990</c:v>
                </c:pt>
                <c:pt idx="122">
                  <c:v>2020</c:v>
                </c:pt>
                <c:pt idx="123">
                  <c:v>2050</c:v>
                </c:pt>
                <c:pt idx="124">
                  <c:v>2080</c:v>
                </c:pt>
                <c:pt idx="125">
                  <c:v>2110</c:v>
                </c:pt>
                <c:pt idx="126">
                  <c:v>2140</c:v>
                </c:pt>
                <c:pt idx="127">
                  <c:v>2170</c:v>
                </c:pt>
                <c:pt idx="128">
                  <c:v>2200</c:v>
                </c:pt>
                <c:pt idx="129">
                  <c:v>2230</c:v>
                </c:pt>
                <c:pt idx="130">
                  <c:v>2260</c:v>
                </c:pt>
                <c:pt idx="131">
                  <c:v>2290</c:v>
                </c:pt>
                <c:pt idx="132">
                  <c:v>2320</c:v>
                </c:pt>
                <c:pt idx="133">
                  <c:v>2350</c:v>
                </c:pt>
                <c:pt idx="134">
                  <c:v>2380</c:v>
                </c:pt>
                <c:pt idx="135">
                  <c:v>2410</c:v>
                </c:pt>
                <c:pt idx="136">
                  <c:v>2440</c:v>
                </c:pt>
                <c:pt idx="137">
                  <c:v>2470</c:v>
                </c:pt>
                <c:pt idx="138">
                  <c:v>2500</c:v>
                </c:pt>
                <c:pt idx="139">
                  <c:v>2530</c:v>
                </c:pt>
                <c:pt idx="140">
                  <c:v>2560</c:v>
                </c:pt>
                <c:pt idx="141">
                  <c:v>2590</c:v>
                </c:pt>
                <c:pt idx="142">
                  <c:v>2620</c:v>
                </c:pt>
                <c:pt idx="143">
                  <c:v>2650</c:v>
                </c:pt>
                <c:pt idx="144">
                  <c:v>2680</c:v>
                </c:pt>
                <c:pt idx="145">
                  <c:v>2710</c:v>
                </c:pt>
                <c:pt idx="146">
                  <c:v>2740</c:v>
                </c:pt>
                <c:pt idx="147">
                  <c:v>2770</c:v>
                </c:pt>
                <c:pt idx="148">
                  <c:v>2800</c:v>
                </c:pt>
                <c:pt idx="149">
                  <c:v>2830</c:v>
                </c:pt>
                <c:pt idx="150">
                  <c:v>2860</c:v>
                </c:pt>
                <c:pt idx="151">
                  <c:v>2890</c:v>
                </c:pt>
                <c:pt idx="152">
                  <c:v>2920</c:v>
                </c:pt>
                <c:pt idx="153">
                  <c:v>2950</c:v>
                </c:pt>
                <c:pt idx="154">
                  <c:v>2980</c:v>
                </c:pt>
                <c:pt idx="155">
                  <c:v>3010</c:v>
                </c:pt>
                <c:pt idx="156">
                  <c:v>3040</c:v>
                </c:pt>
                <c:pt idx="157">
                  <c:v>3070</c:v>
                </c:pt>
                <c:pt idx="158">
                  <c:v>3100</c:v>
                </c:pt>
                <c:pt idx="159">
                  <c:v>3130</c:v>
                </c:pt>
                <c:pt idx="160">
                  <c:v>3160</c:v>
                </c:pt>
                <c:pt idx="161">
                  <c:v>3190</c:v>
                </c:pt>
                <c:pt idx="162">
                  <c:v>3220</c:v>
                </c:pt>
                <c:pt idx="163">
                  <c:v>3250</c:v>
                </c:pt>
                <c:pt idx="164">
                  <c:v>3280</c:v>
                </c:pt>
                <c:pt idx="165">
                  <c:v>3310</c:v>
                </c:pt>
                <c:pt idx="166">
                  <c:v>3340</c:v>
                </c:pt>
                <c:pt idx="167">
                  <c:v>3370</c:v>
                </c:pt>
                <c:pt idx="168">
                  <c:v>3400</c:v>
                </c:pt>
                <c:pt idx="169">
                  <c:v>3430</c:v>
                </c:pt>
                <c:pt idx="170">
                  <c:v>3460</c:v>
                </c:pt>
                <c:pt idx="171">
                  <c:v>3490</c:v>
                </c:pt>
                <c:pt idx="172">
                  <c:v>3520</c:v>
                </c:pt>
                <c:pt idx="173">
                  <c:v>3550</c:v>
                </c:pt>
                <c:pt idx="174">
                  <c:v>3580</c:v>
                </c:pt>
                <c:pt idx="175">
                  <c:v>3610</c:v>
                </c:pt>
                <c:pt idx="176">
                  <c:v>3640</c:v>
                </c:pt>
                <c:pt idx="177">
                  <c:v>3670</c:v>
                </c:pt>
                <c:pt idx="178">
                  <c:v>3700</c:v>
                </c:pt>
                <c:pt idx="179">
                  <c:v>3730</c:v>
                </c:pt>
                <c:pt idx="180">
                  <c:v>3760</c:v>
                </c:pt>
                <c:pt idx="181">
                  <c:v>3790</c:v>
                </c:pt>
                <c:pt idx="182">
                  <c:v>3820</c:v>
                </c:pt>
                <c:pt idx="183">
                  <c:v>3850</c:v>
                </c:pt>
                <c:pt idx="184">
                  <c:v>3880</c:v>
                </c:pt>
                <c:pt idx="185">
                  <c:v>3910</c:v>
                </c:pt>
                <c:pt idx="186">
                  <c:v>3940</c:v>
                </c:pt>
                <c:pt idx="187">
                  <c:v>3970</c:v>
                </c:pt>
                <c:pt idx="188">
                  <c:v>4000</c:v>
                </c:pt>
                <c:pt idx="189">
                  <c:v>4030</c:v>
                </c:pt>
                <c:pt idx="190">
                  <c:v>4060</c:v>
                </c:pt>
                <c:pt idx="191">
                  <c:v>4090</c:v>
                </c:pt>
                <c:pt idx="192">
                  <c:v>4120</c:v>
                </c:pt>
                <c:pt idx="193">
                  <c:v>4150</c:v>
                </c:pt>
                <c:pt idx="194">
                  <c:v>4180</c:v>
                </c:pt>
                <c:pt idx="195">
                  <c:v>4210</c:v>
                </c:pt>
                <c:pt idx="196">
                  <c:v>4240</c:v>
                </c:pt>
                <c:pt idx="197">
                  <c:v>4270</c:v>
                </c:pt>
                <c:pt idx="198">
                  <c:v>4300</c:v>
                </c:pt>
                <c:pt idx="199">
                  <c:v>4330</c:v>
                </c:pt>
                <c:pt idx="200">
                  <c:v>4360</c:v>
                </c:pt>
                <c:pt idx="201">
                  <c:v>4390</c:v>
                </c:pt>
                <c:pt idx="202">
                  <c:v>4420</c:v>
                </c:pt>
                <c:pt idx="203">
                  <c:v>4450</c:v>
                </c:pt>
                <c:pt idx="204">
                  <c:v>4480</c:v>
                </c:pt>
                <c:pt idx="205">
                  <c:v>4510</c:v>
                </c:pt>
                <c:pt idx="206">
                  <c:v>4540</c:v>
                </c:pt>
                <c:pt idx="207">
                  <c:v>4570</c:v>
                </c:pt>
                <c:pt idx="208">
                  <c:v>4600</c:v>
                </c:pt>
                <c:pt idx="209">
                  <c:v>4630</c:v>
                </c:pt>
              </c:numCache>
            </c:numRef>
          </c:xVal>
          <c:yVal>
            <c:numRef>
              <c:f>'Ni(II)-Chl-a ether'!$J$20:$J$229</c:f>
              <c:numCache>
                <c:formatCode>0.000</c:formatCode>
                <c:ptCount val="210"/>
                <c:pt idx="0">
                  <c:v>0.93117345396044393</c:v>
                </c:pt>
                <c:pt idx="1">
                  <c:v>0.92735697552990282</c:v>
                </c:pt>
                <c:pt idx="2">
                  <c:v>0.92453259904575802</c:v>
                </c:pt>
                <c:pt idx="3">
                  <c:v>0.92415921824322522</c:v>
                </c:pt>
                <c:pt idx="4">
                  <c:v>0.92831780462893621</c:v>
                </c:pt>
                <c:pt idx="5">
                  <c:v>0.93527165269514878</c:v>
                </c:pt>
                <c:pt idx="6">
                  <c:v>0.94303967033112024</c:v>
                </c:pt>
                <c:pt idx="7">
                  <c:v>0.95037817629107202</c:v>
                </c:pt>
                <c:pt idx="8">
                  <c:v>0.9565937043630065</c:v>
                </c:pt>
                <c:pt idx="9">
                  <c:v>0.96166441314212914</c:v>
                </c:pt>
                <c:pt idx="10">
                  <c:v>0.96624944686287106</c:v>
                </c:pt>
                <c:pt idx="11">
                  <c:v>0.96951633929402847</c:v>
                </c:pt>
                <c:pt idx="12">
                  <c:v>0.97269750717316827</c:v>
                </c:pt>
                <c:pt idx="13">
                  <c:v>0.97528574857817563</c:v>
                </c:pt>
                <c:pt idx="14">
                  <c:v>0.97715336543011422</c:v>
                </c:pt>
                <c:pt idx="15">
                  <c:v>0.97979672662468598</c:v>
                </c:pt>
                <c:pt idx="16">
                  <c:v>0.98149020140947141</c:v>
                </c:pt>
                <c:pt idx="17">
                  <c:v>0.98279273684184665</c:v>
                </c:pt>
                <c:pt idx="18">
                  <c:v>0.98403301303675772</c:v>
                </c:pt>
                <c:pt idx="19">
                  <c:v>0.98469919999191236</c:v>
                </c:pt>
                <c:pt idx="20">
                  <c:v>0.9849690369205969</c:v>
                </c:pt>
                <c:pt idx="21">
                  <c:v>0.98509296655073941</c:v>
                </c:pt>
                <c:pt idx="22">
                  <c:v>0.9854390280577694</c:v>
                </c:pt>
                <c:pt idx="23">
                  <c:v>0.98591685683110208</c:v>
                </c:pt>
                <c:pt idx="24">
                  <c:v>0.98542435869170097</c:v>
                </c:pt>
                <c:pt idx="25">
                  <c:v>0.98503456293193659</c:v>
                </c:pt>
                <c:pt idx="26">
                  <c:v>0.98547541637925384</c:v>
                </c:pt>
                <c:pt idx="27">
                  <c:v>0.98609139336843943</c:v>
                </c:pt>
                <c:pt idx="28">
                  <c:v>0.98760114020726797</c:v>
                </c:pt>
                <c:pt idx="29">
                  <c:v>0.9901271626257433</c:v>
                </c:pt>
                <c:pt idx="30">
                  <c:v>0.99116343431379594</c:v>
                </c:pt>
                <c:pt idx="31">
                  <c:v>0.98976607279549955</c:v>
                </c:pt>
                <c:pt idx="32">
                  <c:v>0.9876787728038986</c:v>
                </c:pt>
                <c:pt idx="33">
                  <c:v>0.98651280423885057</c:v>
                </c:pt>
                <c:pt idx="34">
                  <c:v>0.98664484368855754</c:v>
                </c:pt>
                <c:pt idx="35">
                  <c:v>0.98725744157335127</c:v>
                </c:pt>
                <c:pt idx="36">
                  <c:v>0.98869879200705191</c:v>
                </c:pt>
                <c:pt idx="37">
                  <c:v>0.98982199168876084</c:v>
                </c:pt>
                <c:pt idx="38">
                  <c:v>0.99024096244806314</c:v>
                </c:pt>
                <c:pt idx="39">
                  <c:v>0.99215610742686056</c:v>
                </c:pt>
                <c:pt idx="40">
                  <c:v>0.99420184482897211</c:v>
                </c:pt>
                <c:pt idx="41">
                  <c:v>0.99435273597117602</c:v>
                </c:pt>
                <c:pt idx="42">
                  <c:v>0.99475862301474705</c:v>
                </c:pt>
                <c:pt idx="43">
                  <c:v>0.99413756772857564</c:v>
                </c:pt>
                <c:pt idx="44">
                  <c:v>0.99048005617487456</c:v>
                </c:pt>
                <c:pt idx="45">
                  <c:v>0.98564436132629984</c:v>
                </c:pt>
                <c:pt idx="46">
                  <c:v>0.98224025742045107</c:v>
                </c:pt>
                <c:pt idx="47">
                  <c:v>0.97974230752188518</c:v>
                </c:pt>
                <c:pt idx="48">
                  <c:v>0.97701176604109208</c:v>
                </c:pt>
                <c:pt idx="49">
                  <c:v>0.97487948000562685</c:v>
                </c:pt>
                <c:pt idx="50">
                  <c:v>0.97639788409537731</c:v>
                </c:pt>
                <c:pt idx="51">
                  <c:v>0.9828298580928293</c:v>
                </c:pt>
                <c:pt idx="52">
                  <c:v>0.99074212145506457</c:v>
                </c:pt>
                <c:pt idx="53">
                  <c:v>0.99553155279926264</c:v>
                </c:pt>
                <c:pt idx="54">
                  <c:v>0.99755692787329653</c:v>
                </c:pt>
                <c:pt idx="55">
                  <c:v>0.99923034274372047</c:v>
                </c:pt>
                <c:pt idx="56">
                  <c:v>1</c:v>
                </c:pt>
                <c:pt idx="57">
                  <c:v>0.99923322767600808</c:v>
                </c:pt>
                <c:pt idx="58">
                  <c:v>0.99889966730166446</c:v>
                </c:pt>
                <c:pt idx="59">
                  <c:v>1</c:v>
                </c:pt>
                <c:pt idx="60">
                  <c:v>0.99699045641852702</c:v>
                </c:pt>
                <c:pt idx="61">
                  <c:v>0.98931390525295204</c:v>
                </c:pt>
                <c:pt idx="62">
                  <c:v>0.98672259011709951</c:v>
                </c:pt>
                <c:pt idx="63">
                  <c:v>0.98853610143091453</c:v>
                </c:pt>
                <c:pt idx="64">
                  <c:v>0.99034744311238598</c:v>
                </c:pt>
                <c:pt idx="65">
                  <c:v>0.98981208842278634</c:v>
                </c:pt>
                <c:pt idx="66">
                  <c:v>0.98676505565221861</c:v>
                </c:pt>
                <c:pt idx="67">
                  <c:v>0.98348886830324456</c:v>
                </c:pt>
                <c:pt idx="68">
                  <c:v>0.98183170103779405</c:v>
                </c:pt>
                <c:pt idx="69">
                  <c:v>0.98075692894681354</c:v>
                </c:pt>
                <c:pt idx="70">
                  <c:v>0.9798444481304085</c:v>
                </c:pt>
                <c:pt idx="71">
                  <c:v>0.97908729733129596</c:v>
                </c:pt>
                <c:pt idx="72">
                  <c:v>0.97834540338778042</c:v>
                </c:pt>
                <c:pt idx="73">
                  <c:v>0.97605007650992659</c:v>
                </c:pt>
                <c:pt idx="74">
                  <c:v>0.97165928993033046</c:v>
                </c:pt>
                <c:pt idx="75">
                  <c:v>0.96675483093037762</c:v>
                </c:pt>
                <c:pt idx="76">
                  <c:v>0.96297734701112347</c:v>
                </c:pt>
                <c:pt idx="77">
                  <c:v>0.95983144305785562</c:v>
                </c:pt>
                <c:pt idx="78">
                  <c:v>0.95613105054380498</c:v>
                </c:pt>
                <c:pt idx="79">
                  <c:v>0.95117619026905176</c:v>
                </c:pt>
                <c:pt idx="80">
                  <c:v>0.94565458509935485</c:v>
                </c:pt>
                <c:pt idx="81">
                  <c:v>0.94093590812370365</c:v>
                </c:pt>
                <c:pt idx="82">
                  <c:v>0.93589092232135696</c:v>
                </c:pt>
                <c:pt idx="83">
                  <c:v>0.93055788021548458</c:v>
                </c:pt>
                <c:pt idx="84">
                  <c:v>0.92591840389276636</c:v>
                </c:pt>
                <c:pt idx="85">
                  <c:v>0.92162349296188428</c:v>
                </c:pt>
                <c:pt idx="86">
                  <c:v>0.91692685847718469</c:v>
                </c:pt>
                <c:pt idx="87">
                  <c:v>0.91116110753897006</c:v>
                </c:pt>
                <c:pt idx="88">
                  <c:v>0.90530093339376627</c:v>
                </c:pt>
                <c:pt idx="89">
                  <c:v>0.89918446206541569</c:v>
                </c:pt>
                <c:pt idx="90">
                  <c:v>0.8922054183205006</c:v>
                </c:pt>
                <c:pt idx="91">
                  <c:v>0.88527286060279176</c:v>
                </c:pt>
                <c:pt idx="92">
                  <c:v>0.87896569227279531</c:v>
                </c:pt>
                <c:pt idx="93">
                  <c:v>0.87234981441417558</c:v>
                </c:pt>
                <c:pt idx="94">
                  <c:v>0.86475184822613849</c:v>
                </c:pt>
                <c:pt idx="95">
                  <c:v>0.85656484611815487</c:v>
                </c:pt>
                <c:pt idx="96">
                  <c:v>0.84840948362682811</c:v>
                </c:pt>
                <c:pt idx="97">
                  <c:v>0.83929271657878823</c:v>
                </c:pt>
                <c:pt idx="98">
                  <c:v>0.82957267655000833</c:v>
                </c:pt>
                <c:pt idx="99">
                  <c:v>0.82197902843310322</c:v>
                </c:pt>
                <c:pt idx="100">
                  <c:v>0.81562003906822211</c:v>
                </c:pt>
                <c:pt idx="101">
                  <c:v>0.80919212719139555</c:v>
                </c:pt>
                <c:pt idx="102">
                  <c:v>0.80341294150116083</c:v>
                </c:pt>
                <c:pt idx="103">
                  <c:v>0.80023239965888182</c:v>
                </c:pt>
                <c:pt idx="104">
                  <c:v>0.79734762016438143</c:v>
                </c:pt>
                <c:pt idx="105">
                  <c:v>0.79298390460007906</c:v>
                </c:pt>
                <c:pt idx="106">
                  <c:v>0.78637836697513719</c:v>
                </c:pt>
                <c:pt idx="107">
                  <c:v>0.77547594192778213</c:v>
                </c:pt>
                <c:pt idx="108">
                  <c:v>0.76353281696328823</c:v>
                </c:pt>
                <c:pt idx="109">
                  <c:v>0.75433566649966521</c:v>
                </c:pt>
                <c:pt idx="110">
                  <c:v>0.74508921760482161</c:v>
                </c:pt>
                <c:pt idx="111">
                  <c:v>0.73055139125564295</c:v>
                </c:pt>
                <c:pt idx="112">
                  <c:v>0.71338274938935708</c:v>
                </c:pt>
                <c:pt idx="113">
                  <c:v>0.70050124878729059</c:v>
                </c:pt>
                <c:pt idx="114">
                  <c:v>0.68763303792342834</c:v>
                </c:pt>
                <c:pt idx="115">
                  <c:v>0.66532266944376162</c:v>
                </c:pt>
                <c:pt idx="116">
                  <c:v>0.64119386869394213</c:v>
                </c:pt>
                <c:pt idx="117">
                  <c:v>0.62215675421362571</c:v>
                </c:pt>
                <c:pt idx="118">
                  <c:v>0.60117612582015989</c:v>
                </c:pt>
                <c:pt idx="119">
                  <c:v>0.57946860398109723</c:v>
                </c:pt>
                <c:pt idx="120">
                  <c:v>0.55822771745739641</c:v>
                </c:pt>
                <c:pt idx="121">
                  <c:v>0.53734693643019915</c:v>
                </c:pt>
                <c:pt idx="122">
                  <c:v>0.51762158528639368</c:v>
                </c:pt>
                <c:pt idx="123">
                  <c:v>0.49443430071837058</c:v>
                </c:pt>
                <c:pt idx="124">
                  <c:v>0.46661800976711632</c:v>
                </c:pt>
                <c:pt idx="125">
                  <c:v>0.4360248769223215</c:v>
                </c:pt>
                <c:pt idx="126">
                  <c:v>0.40293263741228247</c:v>
                </c:pt>
                <c:pt idx="127">
                  <c:v>0.35731014072277134</c:v>
                </c:pt>
                <c:pt idx="128">
                  <c:v>0.31167997593556107</c:v>
                </c:pt>
                <c:pt idx="129">
                  <c:v>0.27656044731405538</c:v>
                </c:pt>
                <c:pt idx="130">
                  <c:v>0.24553156945984123</c:v>
                </c:pt>
                <c:pt idx="131">
                  <c:v>0.21478764067427325</c:v>
                </c:pt>
                <c:pt idx="132">
                  <c:v>0.18715330550736065</c:v>
                </c:pt>
                <c:pt idx="133">
                  <c:v>0.15455695239236455</c:v>
                </c:pt>
                <c:pt idx="134">
                  <c:v>0.1133670188181416</c:v>
                </c:pt>
                <c:pt idx="135">
                  <c:v>7.8988019142018473E-2</c:v>
                </c:pt>
                <c:pt idx="136">
                  <c:v>4.2522210771552715E-2</c:v>
                </c:pt>
                <c:pt idx="137">
                  <c:v>6.2193201805094134E-4</c:v>
                </c:pt>
                <c:pt idx="138">
                  <c:v>-3.1857820742263732E-2</c:v>
                </c:pt>
                <c:pt idx="139">
                  <c:v>-6.7686630532165504E-2</c:v>
                </c:pt>
                <c:pt idx="140">
                  <c:v>-0.10636668194198462</c:v>
                </c:pt>
                <c:pt idx="141">
                  <c:v>-0.14903347618288731</c:v>
                </c:pt>
                <c:pt idx="142">
                  <c:v>-0.19098938134065713</c:v>
                </c:pt>
                <c:pt idx="143">
                  <c:v>-0.23050290216740343</c:v>
                </c:pt>
                <c:pt idx="144">
                  <c:v>-0.27960996723712195</c:v>
                </c:pt>
                <c:pt idx="145">
                  <c:v>-0.32187099382069828</c:v>
                </c:pt>
                <c:pt idx="146">
                  <c:v>-0.37041778592342056</c:v>
                </c:pt>
                <c:pt idx="147">
                  <c:v>-0.42628713536339502</c:v>
                </c:pt>
                <c:pt idx="148">
                  <c:v>-0.48956279625650745</c:v>
                </c:pt>
                <c:pt idx="149">
                  <c:v>-0.54080195811189391</c:v>
                </c:pt>
                <c:pt idx="150">
                  <c:v>-0.58554877582483722</c:v>
                </c:pt>
                <c:pt idx="151">
                  <c:v>-0.64387748461093408</c:v>
                </c:pt>
                <c:pt idx="152">
                  <c:v>-0.68411835367026419</c:v>
                </c:pt>
                <c:pt idx="153">
                  <c:v>-0.71657092405234502</c:v>
                </c:pt>
                <c:pt idx="154">
                  <c:v>-0.74675394351388502</c:v>
                </c:pt>
                <c:pt idx="155">
                  <c:v>-0.77132464501718578</c:v>
                </c:pt>
                <c:pt idx="156">
                  <c:v>-0.80437564934892047</c:v>
                </c:pt>
                <c:pt idx="157">
                  <c:v>-0.84325678758314737</c:v>
                </c:pt>
                <c:pt idx="158">
                  <c:v>-0.88160623262211568</c:v>
                </c:pt>
                <c:pt idx="159">
                  <c:v>-0.92176097122506095</c:v>
                </c:pt>
                <c:pt idx="160">
                  <c:v>-0.9528587280463896</c:v>
                </c:pt>
                <c:pt idx="161">
                  <c:v>-0.9779299108036259</c:v>
                </c:pt>
                <c:pt idx="162">
                  <c:v>-0.98626647835670189</c:v>
                </c:pt>
                <c:pt idx="163">
                  <c:v>-1</c:v>
                </c:pt>
                <c:pt idx="164">
                  <c:v>-0.99673412402572859</c:v>
                </c:pt>
                <c:pt idx="165">
                  <c:v>-0.9895996038185777</c:v>
                </c:pt>
                <c:pt idx="166">
                  <c:v>-0.9749828271659875</c:v>
                </c:pt>
                <c:pt idx="167">
                  <c:v>-0.94792028320732258</c:v>
                </c:pt>
                <c:pt idx="168">
                  <c:v>-0.91940073356310936</c:v>
                </c:pt>
                <c:pt idx="169">
                  <c:v>-0.86683988468339601</c:v>
                </c:pt>
                <c:pt idx="170">
                  <c:v>-0.80976200766901596</c:v>
                </c:pt>
                <c:pt idx="171">
                  <c:v>-0.7436053712472166</c:v>
                </c:pt>
                <c:pt idx="172">
                  <c:v>-0.66693858866680134</c:v>
                </c:pt>
                <c:pt idx="173">
                  <c:v>-0.62591705486987181</c:v>
                </c:pt>
                <c:pt idx="174">
                  <c:v>-0.58332556273485103</c:v>
                </c:pt>
                <c:pt idx="175">
                  <c:v>-0.54983533086096559</c:v>
                </c:pt>
                <c:pt idx="176">
                  <c:v>-0.50866700770611062</c:v>
                </c:pt>
                <c:pt idx="177">
                  <c:v>-0.4601343364970587</c:v>
                </c:pt>
                <c:pt idx="178">
                  <c:v>-0.40867422723430313</c:v>
                </c:pt>
                <c:pt idx="179">
                  <c:v>-0.32589591367204362</c:v>
                </c:pt>
                <c:pt idx="180">
                  <c:v>-0.23285860317202123</c:v>
                </c:pt>
                <c:pt idx="181">
                  <c:v>-0.12653489848485422</c:v>
                </c:pt>
                <c:pt idx="182">
                  <c:v>-3.5752622404237266E-2</c:v>
                </c:pt>
                <c:pt idx="183">
                  <c:v>5.5508776471592025E-2</c:v>
                </c:pt>
                <c:pt idx="184">
                  <c:v>0.13555897548239149</c:v>
                </c:pt>
                <c:pt idx="185">
                  <c:v>0.19834595013592726</c:v>
                </c:pt>
                <c:pt idx="186">
                  <c:v>0.23639723882840491</c:v>
                </c:pt>
                <c:pt idx="187">
                  <c:v>0.26835164223283625</c:v>
                </c:pt>
                <c:pt idx="188">
                  <c:v>0.30574064815841639</c:v>
                </c:pt>
                <c:pt idx="189">
                  <c:v>0.3456082221212986</c:v>
                </c:pt>
                <c:pt idx="190">
                  <c:v>0.38897298645189193</c:v>
                </c:pt>
                <c:pt idx="191">
                  <c:v>0.43506509054506892</c:v>
                </c:pt>
                <c:pt idx="192">
                  <c:v>0.47536316580698545</c:v>
                </c:pt>
                <c:pt idx="193">
                  <c:v>0.50905941960200363</c:v>
                </c:pt>
                <c:pt idx="194">
                  <c:v>0.53229350858222002</c:v>
                </c:pt>
                <c:pt idx="195">
                  <c:v>0.55530405956434192</c:v>
                </c:pt>
                <c:pt idx="196">
                  <c:v>0.57515197755017078</c:v>
                </c:pt>
                <c:pt idx="197">
                  <c:v>0.5971363020436774</c:v>
                </c:pt>
                <c:pt idx="198">
                  <c:v>0.62213913262569021</c:v>
                </c:pt>
                <c:pt idx="199">
                  <c:v>0.6444202750633925</c:v>
                </c:pt>
                <c:pt idx="200">
                  <c:v>0.66511315875245747</c:v>
                </c:pt>
                <c:pt idx="201">
                  <c:v>0.67880966993777281</c:v>
                </c:pt>
                <c:pt idx="202">
                  <c:v>0.68773643676701024</c:v>
                </c:pt>
                <c:pt idx="203">
                  <c:v>0.69568122791204856</c:v>
                </c:pt>
                <c:pt idx="204">
                  <c:v>0.70333685443613447</c:v>
                </c:pt>
                <c:pt idx="205">
                  <c:v>0.71379792842644818</c:v>
                </c:pt>
                <c:pt idx="206">
                  <c:v>0.72805575691795243</c:v>
                </c:pt>
                <c:pt idx="207">
                  <c:v>0.74612790623627001</c:v>
                </c:pt>
                <c:pt idx="208">
                  <c:v>0.76399820727478518</c:v>
                </c:pt>
                <c:pt idx="209">
                  <c:v>0.77938393948736762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0832"/>
        <c:axId val="170842752"/>
      </c:scatterChart>
      <c:valAx>
        <c:axId val="17084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0842752"/>
        <c:crosses val="autoZero"/>
        <c:crossBetween val="midCat"/>
      </c:valAx>
      <c:valAx>
        <c:axId val="17084275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0840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'Zn(II)-Chl-a ether'!$A$16:$D$16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ether'!$B$20:$B$191</c:f>
              <c:numCache>
                <c:formatCode>General</c:formatCode>
                <c:ptCount val="172"/>
                <c:pt idx="0">
                  <c:v>1.17E-2</c:v>
                </c:pt>
                <c:pt idx="1">
                  <c:v>1.43E-2</c:v>
                </c:pt>
                <c:pt idx="2">
                  <c:v>1.7399999999999999E-2</c:v>
                </c:pt>
                <c:pt idx="3">
                  <c:v>2.0899999999999998E-2</c:v>
                </c:pt>
                <c:pt idx="4">
                  <c:v>2.58E-2</c:v>
                </c:pt>
                <c:pt idx="5">
                  <c:v>3.2599999999999997E-2</c:v>
                </c:pt>
                <c:pt idx="6">
                  <c:v>4.2200000000000001E-2</c:v>
                </c:pt>
                <c:pt idx="7">
                  <c:v>5.4600000000000003E-2</c:v>
                </c:pt>
                <c:pt idx="8">
                  <c:v>6.9500000000000006E-2</c:v>
                </c:pt>
                <c:pt idx="9">
                  <c:v>8.7900000000000006E-2</c:v>
                </c:pt>
                <c:pt idx="10">
                  <c:v>0.1132</c:v>
                </c:pt>
                <c:pt idx="11">
                  <c:v>0.15049999999999999</c:v>
                </c:pt>
                <c:pt idx="12">
                  <c:v>0.20269999999999999</c:v>
                </c:pt>
                <c:pt idx="13">
                  <c:v>0.2697</c:v>
                </c:pt>
                <c:pt idx="14">
                  <c:v>0.3523</c:v>
                </c:pt>
                <c:pt idx="15">
                  <c:v>0.44409999999999999</c:v>
                </c:pt>
                <c:pt idx="16">
                  <c:v>0.53779999999999994</c:v>
                </c:pt>
                <c:pt idx="17">
                  <c:v>0.63319999999999999</c:v>
                </c:pt>
                <c:pt idx="18">
                  <c:v>0.74019999999999997</c:v>
                </c:pt>
                <c:pt idx="19">
                  <c:v>0.85099999999999998</c:v>
                </c:pt>
                <c:pt idx="20">
                  <c:v>0.92630000000000001</c:v>
                </c:pt>
                <c:pt idx="21">
                  <c:v>0.96819999999999995</c:v>
                </c:pt>
                <c:pt idx="22">
                  <c:v>0.99129999999999996</c:v>
                </c:pt>
                <c:pt idx="23">
                  <c:v>0.99299999999999999</c:v>
                </c:pt>
                <c:pt idx="24">
                  <c:v>0.96899999999999997</c:v>
                </c:pt>
                <c:pt idx="25">
                  <c:v>0.91949999999999998</c:v>
                </c:pt>
                <c:pt idx="26">
                  <c:v>0.85089999999999999</c:v>
                </c:pt>
                <c:pt idx="27">
                  <c:v>0.77529999999999999</c:v>
                </c:pt>
                <c:pt idx="28">
                  <c:v>0.68820000000000003</c:v>
                </c:pt>
                <c:pt idx="29">
                  <c:v>0.58860000000000001</c:v>
                </c:pt>
                <c:pt idx="30">
                  <c:v>0.49959999999999999</c:v>
                </c:pt>
                <c:pt idx="31">
                  <c:v>0.42109999999999997</c:v>
                </c:pt>
                <c:pt idx="32">
                  <c:v>0.35649999999999998</c:v>
                </c:pt>
                <c:pt idx="33">
                  <c:v>0.30780000000000002</c:v>
                </c:pt>
                <c:pt idx="34">
                  <c:v>0.27029999999999998</c:v>
                </c:pt>
                <c:pt idx="35">
                  <c:v>0.23749999999999999</c:v>
                </c:pt>
                <c:pt idx="36">
                  <c:v>0.2092</c:v>
                </c:pt>
                <c:pt idx="37">
                  <c:v>0.188</c:v>
                </c:pt>
                <c:pt idx="38">
                  <c:v>0.16869999999999999</c:v>
                </c:pt>
                <c:pt idx="39">
                  <c:v>0.15079999999999999</c:v>
                </c:pt>
                <c:pt idx="40">
                  <c:v>0.13689999999999999</c:v>
                </c:pt>
                <c:pt idx="41">
                  <c:v>0.1263</c:v>
                </c:pt>
                <c:pt idx="42">
                  <c:v>0.11840000000000001</c:v>
                </c:pt>
                <c:pt idx="43">
                  <c:v>0.1132</c:v>
                </c:pt>
                <c:pt idx="44">
                  <c:v>0.10929999999999999</c:v>
                </c:pt>
                <c:pt idx="45">
                  <c:v>0.10580000000000001</c:v>
                </c:pt>
                <c:pt idx="46">
                  <c:v>0.1024</c:v>
                </c:pt>
                <c:pt idx="47">
                  <c:v>0.1003</c:v>
                </c:pt>
                <c:pt idx="48">
                  <c:v>9.9699999999999997E-2</c:v>
                </c:pt>
                <c:pt idx="49">
                  <c:v>0.10009999999999999</c:v>
                </c:pt>
                <c:pt idx="50">
                  <c:v>0.10100000000000001</c:v>
                </c:pt>
                <c:pt idx="51">
                  <c:v>0.1023</c:v>
                </c:pt>
                <c:pt idx="52">
                  <c:v>0.1048</c:v>
                </c:pt>
                <c:pt idx="53">
                  <c:v>0.1081</c:v>
                </c:pt>
                <c:pt idx="54">
                  <c:v>0.1119</c:v>
                </c:pt>
                <c:pt idx="55">
                  <c:v>0.11600000000000001</c:v>
                </c:pt>
                <c:pt idx="56">
                  <c:v>0.1206</c:v>
                </c:pt>
                <c:pt idx="57">
                  <c:v>0.12529999999999999</c:v>
                </c:pt>
                <c:pt idx="58">
                  <c:v>0.1303</c:v>
                </c:pt>
                <c:pt idx="59">
                  <c:v>0.1353</c:v>
                </c:pt>
                <c:pt idx="60">
                  <c:v>0.13780000000000001</c:v>
                </c:pt>
                <c:pt idx="61">
                  <c:v>0.13850000000000001</c:v>
                </c:pt>
                <c:pt idx="62">
                  <c:v>0.13869999999999999</c:v>
                </c:pt>
                <c:pt idx="63">
                  <c:v>0.13869999999999999</c:v>
                </c:pt>
                <c:pt idx="64">
                  <c:v>0.13830000000000001</c:v>
                </c:pt>
                <c:pt idx="65">
                  <c:v>0.13689999999999999</c:v>
                </c:pt>
                <c:pt idx="66">
                  <c:v>0.13439999999999999</c:v>
                </c:pt>
                <c:pt idx="67">
                  <c:v>0.13109999999999999</c:v>
                </c:pt>
                <c:pt idx="68">
                  <c:v>0.12740000000000001</c:v>
                </c:pt>
                <c:pt idx="69">
                  <c:v>0.1235</c:v>
                </c:pt>
                <c:pt idx="70">
                  <c:v>0.1188</c:v>
                </c:pt>
                <c:pt idx="71">
                  <c:v>0.1135</c:v>
                </c:pt>
                <c:pt idx="72">
                  <c:v>0.1076</c:v>
                </c:pt>
                <c:pt idx="73">
                  <c:v>0.1014</c:v>
                </c:pt>
                <c:pt idx="74">
                  <c:v>9.5100000000000004E-2</c:v>
                </c:pt>
                <c:pt idx="75">
                  <c:v>8.8400000000000006E-2</c:v>
                </c:pt>
                <c:pt idx="76">
                  <c:v>8.1500000000000003E-2</c:v>
                </c:pt>
                <c:pt idx="77">
                  <c:v>7.4300000000000005E-2</c:v>
                </c:pt>
                <c:pt idx="78">
                  <c:v>6.7400000000000002E-2</c:v>
                </c:pt>
                <c:pt idx="79">
                  <c:v>6.13E-2</c:v>
                </c:pt>
                <c:pt idx="80">
                  <c:v>5.5399999999999998E-2</c:v>
                </c:pt>
                <c:pt idx="81">
                  <c:v>5.0599999999999999E-2</c:v>
                </c:pt>
                <c:pt idx="82">
                  <c:v>4.7399999999999998E-2</c:v>
                </c:pt>
                <c:pt idx="83">
                  <c:v>4.5199999999999997E-2</c:v>
                </c:pt>
                <c:pt idx="84">
                  <c:v>4.3099999999999999E-2</c:v>
                </c:pt>
                <c:pt idx="85">
                  <c:v>4.1099999999999998E-2</c:v>
                </c:pt>
                <c:pt idx="86">
                  <c:v>0.04</c:v>
                </c:pt>
                <c:pt idx="87">
                  <c:v>3.9800000000000002E-2</c:v>
                </c:pt>
                <c:pt idx="88">
                  <c:v>4.0500000000000001E-2</c:v>
                </c:pt>
                <c:pt idx="89">
                  <c:v>4.1399999999999999E-2</c:v>
                </c:pt>
                <c:pt idx="90">
                  <c:v>4.2500000000000003E-2</c:v>
                </c:pt>
                <c:pt idx="91">
                  <c:v>4.3499999999999997E-2</c:v>
                </c:pt>
                <c:pt idx="92">
                  <c:v>4.4499999999999998E-2</c:v>
                </c:pt>
                <c:pt idx="93">
                  <c:v>4.5600000000000002E-2</c:v>
                </c:pt>
                <c:pt idx="94">
                  <c:v>4.6600000000000003E-2</c:v>
                </c:pt>
                <c:pt idx="95">
                  <c:v>4.7800000000000002E-2</c:v>
                </c:pt>
                <c:pt idx="96">
                  <c:v>4.9200000000000001E-2</c:v>
                </c:pt>
                <c:pt idx="97">
                  <c:v>5.0999999999999997E-2</c:v>
                </c:pt>
                <c:pt idx="98">
                  <c:v>5.2900000000000003E-2</c:v>
                </c:pt>
                <c:pt idx="99">
                  <c:v>5.4600000000000003E-2</c:v>
                </c:pt>
                <c:pt idx="100">
                  <c:v>5.5899999999999998E-2</c:v>
                </c:pt>
                <c:pt idx="101">
                  <c:v>5.67E-2</c:v>
                </c:pt>
                <c:pt idx="102">
                  <c:v>5.7299999999999997E-2</c:v>
                </c:pt>
                <c:pt idx="103">
                  <c:v>5.7799999999999997E-2</c:v>
                </c:pt>
                <c:pt idx="104">
                  <c:v>5.8299999999999998E-2</c:v>
                </c:pt>
                <c:pt idx="105">
                  <c:v>5.8900000000000001E-2</c:v>
                </c:pt>
                <c:pt idx="106">
                  <c:v>5.9299999999999999E-2</c:v>
                </c:pt>
                <c:pt idx="107">
                  <c:v>5.96E-2</c:v>
                </c:pt>
                <c:pt idx="108">
                  <c:v>5.9299999999999999E-2</c:v>
                </c:pt>
                <c:pt idx="109">
                  <c:v>5.8599999999999999E-2</c:v>
                </c:pt>
                <c:pt idx="110">
                  <c:v>5.7799999999999997E-2</c:v>
                </c:pt>
                <c:pt idx="111">
                  <c:v>5.67E-2</c:v>
                </c:pt>
                <c:pt idx="112">
                  <c:v>5.5399999999999998E-2</c:v>
                </c:pt>
                <c:pt idx="113">
                  <c:v>5.3800000000000001E-2</c:v>
                </c:pt>
                <c:pt idx="114">
                  <c:v>5.1900000000000002E-2</c:v>
                </c:pt>
                <c:pt idx="115">
                  <c:v>4.9799999999999997E-2</c:v>
                </c:pt>
                <c:pt idx="116">
                  <c:v>4.7100000000000003E-2</c:v>
                </c:pt>
                <c:pt idx="117">
                  <c:v>4.4200000000000003E-2</c:v>
                </c:pt>
                <c:pt idx="118">
                  <c:v>4.1700000000000001E-2</c:v>
                </c:pt>
                <c:pt idx="119">
                  <c:v>3.95E-2</c:v>
                </c:pt>
                <c:pt idx="120">
                  <c:v>3.6999999999999998E-2</c:v>
                </c:pt>
                <c:pt idx="121">
                  <c:v>3.4500000000000003E-2</c:v>
                </c:pt>
                <c:pt idx="122">
                  <c:v>3.2099999999999997E-2</c:v>
                </c:pt>
                <c:pt idx="123">
                  <c:v>2.9700000000000001E-2</c:v>
                </c:pt>
                <c:pt idx="124">
                  <c:v>2.7699999999999999E-2</c:v>
                </c:pt>
                <c:pt idx="125">
                  <c:v>2.5999999999999999E-2</c:v>
                </c:pt>
                <c:pt idx="126">
                  <c:v>2.4799999999999999E-2</c:v>
                </c:pt>
                <c:pt idx="127">
                  <c:v>2.3699999999999999E-2</c:v>
                </c:pt>
                <c:pt idx="128">
                  <c:v>2.2800000000000001E-2</c:v>
                </c:pt>
                <c:pt idx="129">
                  <c:v>2.1899999999999999E-2</c:v>
                </c:pt>
                <c:pt idx="130">
                  <c:v>2.1000000000000001E-2</c:v>
                </c:pt>
                <c:pt idx="131">
                  <c:v>2.0400000000000001E-2</c:v>
                </c:pt>
                <c:pt idx="132">
                  <c:v>2.01E-2</c:v>
                </c:pt>
                <c:pt idx="133">
                  <c:v>2.01E-2</c:v>
                </c:pt>
                <c:pt idx="134">
                  <c:v>2.0299999999999999E-2</c:v>
                </c:pt>
                <c:pt idx="135">
                  <c:v>2.0400000000000001E-2</c:v>
                </c:pt>
                <c:pt idx="136">
                  <c:v>2.06E-2</c:v>
                </c:pt>
                <c:pt idx="137">
                  <c:v>2.07E-2</c:v>
                </c:pt>
                <c:pt idx="138">
                  <c:v>2.1100000000000001E-2</c:v>
                </c:pt>
                <c:pt idx="139">
                  <c:v>2.1600000000000001E-2</c:v>
                </c:pt>
                <c:pt idx="140">
                  <c:v>2.23E-2</c:v>
                </c:pt>
                <c:pt idx="141">
                  <c:v>2.3400000000000001E-2</c:v>
                </c:pt>
                <c:pt idx="142">
                  <c:v>2.4400000000000002E-2</c:v>
                </c:pt>
                <c:pt idx="143">
                  <c:v>2.5499999999999998E-2</c:v>
                </c:pt>
                <c:pt idx="144">
                  <c:v>2.6499999999999999E-2</c:v>
                </c:pt>
                <c:pt idx="145">
                  <c:v>2.75E-2</c:v>
                </c:pt>
                <c:pt idx="146">
                  <c:v>2.8799999999999999E-2</c:v>
                </c:pt>
                <c:pt idx="147">
                  <c:v>0.03</c:v>
                </c:pt>
                <c:pt idx="148">
                  <c:v>3.1199999999999999E-2</c:v>
                </c:pt>
                <c:pt idx="149">
                  <c:v>3.2000000000000001E-2</c:v>
                </c:pt>
                <c:pt idx="150">
                  <c:v>3.2599999999999997E-2</c:v>
                </c:pt>
                <c:pt idx="151">
                  <c:v>3.3000000000000002E-2</c:v>
                </c:pt>
                <c:pt idx="152">
                  <c:v>3.3300000000000003E-2</c:v>
                </c:pt>
                <c:pt idx="153">
                  <c:v>3.3700000000000001E-2</c:v>
                </c:pt>
                <c:pt idx="154">
                  <c:v>3.4000000000000002E-2</c:v>
                </c:pt>
                <c:pt idx="155">
                  <c:v>3.4299999999999997E-2</c:v>
                </c:pt>
                <c:pt idx="156">
                  <c:v>3.4299999999999997E-2</c:v>
                </c:pt>
                <c:pt idx="157">
                  <c:v>3.39E-2</c:v>
                </c:pt>
                <c:pt idx="158">
                  <c:v>3.3300000000000003E-2</c:v>
                </c:pt>
                <c:pt idx="159">
                  <c:v>3.2599999999999997E-2</c:v>
                </c:pt>
                <c:pt idx="160">
                  <c:v>3.2000000000000001E-2</c:v>
                </c:pt>
                <c:pt idx="161">
                  <c:v>3.1199999999999999E-2</c:v>
                </c:pt>
                <c:pt idx="162">
                  <c:v>3.0300000000000001E-2</c:v>
                </c:pt>
                <c:pt idx="163">
                  <c:v>2.92E-2</c:v>
                </c:pt>
                <c:pt idx="164">
                  <c:v>2.7900000000000001E-2</c:v>
                </c:pt>
                <c:pt idx="165">
                  <c:v>2.6599999999999999E-2</c:v>
                </c:pt>
                <c:pt idx="166">
                  <c:v>2.53E-2</c:v>
                </c:pt>
                <c:pt idx="167">
                  <c:v>2.4199999999999999E-2</c:v>
                </c:pt>
                <c:pt idx="168">
                  <c:v>2.3E-2</c:v>
                </c:pt>
                <c:pt idx="169">
                  <c:v>2.12E-2</c:v>
                </c:pt>
                <c:pt idx="170">
                  <c:v>1.89E-2</c:v>
                </c:pt>
                <c:pt idx="171">
                  <c:v>1.7399999999999999E-2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ether'!$L$20:$L$191</c:f>
              <c:numCache>
                <c:formatCode>General</c:formatCode>
                <c:ptCount val="1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1.2324566431526091E-3</c:v>
                </c:pt>
                <c:pt idx="14">
                  <c:v>3.4312063767312218E-3</c:v>
                </c:pt>
                <c:pt idx="15">
                  <c:v>5.7409426040388439E-3</c:v>
                </c:pt>
                <c:pt idx="16">
                  <c:v>6.7356032090585315E-3</c:v>
                </c:pt>
                <c:pt idx="17">
                  <c:v>5.3374266694533089E-3</c:v>
                </c:pt>
                <c:pt idx="18">
                  <c:v>3.1726377476166902E-3</c:v>
                </c:pt>
                <c:pt idx="19">
                  <c:v>2.5878673252534359E-3</c:v>
                </c:pt>
                <c:pt idx="20">
                  <c:v>2.5875401701372174E-3</c:v>
                </c:pt>
                <c:pt idx="21">
                  <c:v>3.7556703782873333E-3</c:v>
                </c:pt>
                <c:pt idx="22">
                  <c:v>5.6866770683094113E-3</c:v>
                </c:pt>
                <c:pt idx="23">
                  <c:v>6.7447987302822312E-3</c:v>
                </c:pt>
                <c:pt idx="24">
                  <c:v>6.6794310273829444E-3</c:v>
                </c:pt>
                <c:pt idx="25">
                  <c:v>5.4364209933844779E-3</c:v>
                </c:pt>
                <c:pt idx="26">
                  <c:v>3.8158774730629851E-3</c:v>
                </c:pt>
                <c:pt idx="27">
                  <c:v>2.8069310946349487E-3</c:v>
                </c:pt>
                <c:pt idx="28">
                  <c:v>1.4608214676662765E-3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1.0276892005702955E-4</c:v>
                </c:pt>
                <c:pt idx="34">
                  <c:v>6.765884405192284E-4</c:v>
                </c:pt>
                <c:pt idx="35">
                  <c:v>9.716893909451921E-4</c:v>
                </c:pt>
                <c:pt idx="36">
                  <c:v>1.2630861011842568E-3</c:v>
                </c:pt>
                <c:pt idx="37">
                  <c:v>1.8268623113581403E-3</c:v>
                </c:pt>
                <c:pt idx="38">
                  <c:v>2.2419869758741203E-3</c:v>
                </c:pt>
                <c:pt idx="39">
                  <c:v>2.519607993262383E-3</c:v>
                </c:pt>
                <c:pt idx="40">
                  <c:v>2.9289071860314491E-3</c:v>
                </c:pt>
                <c:pt idx="41">
                  <c:v>3.5351854189385771E-3</c:v>
                </c:pt>
                <c:pt idx="42">
                  <c:v>4.0177673577413264E-3</c:v>
                </c:pt>
                <c:pt idx="43">
                  <c:v>4.5215932723168002E-3</c:v>
                </c:pt>
                <c:pt idx="44">
                  <c:v>5.253185985924674E-3</c:v>
                </c:pt>
                <c:pt idx="45">
                  <c:v>6.0973341307006415E-3</c:v>
                </c:pt>
                <c:pt idx="46">
                  <c:v>6.9627192156554371E-3</c:v>
                </c:pt>
                <c:pt idx="47">
                  <c:v>8.2008113695197365E-3</c:v>
                </c:pt>
                <c:pt idx="48">
                  <c:v>9.5434981800574005E-3</c:v>
                </c:pt>
                <c:pt idx="49">
                  <c:v>1.0808673852629137E-2</c:v>
                </c:pt>
                <c:pt idx="50">
                  <c:v>1.2601051200499942E-2</c:v>
                </c:pt>
                <c:pt idx="51">
                  <c:v>1.492700095394376E-2</c:v>
                </c:pt>
                <c:pt idx="52">
                  <c:v>1.7480186319080736E-2</c:v>
                </c:pt>
                <c:pt idx="53">
                  <c:v>2.0279188299393489E-2</c:v>
                </c:pt>
                <c:pt idx="54">
                  <c:v>2.3205080733439971E-2</c:v>
                </c:pt>
                <c:pt idx="55">
                  <c:v>2.5766765096004819E-2</c:v>
                </c:pt>
                <c:pt idx="56">
                  <c:v>2.7882480750408167E-2</c:v>
                </c:pt>
                <c:pt idx="57">
                  <c:v>2.9584612535359035E-2</c:v>
                </c:pt>
                <c:pt idx="58">
                  <c:v>3.0894928578375478E-2</c:v>
                </c:pt>
                <c:pt idx="59">
                  <c:v>3.1908462164024522E-2</c:v>
                </c:pt>
                <c:pt idx="60">
                  <c:v>3.2542914432693158E-2</c:v>
                </c:pt>
                <c:pt idx="61">
                  <c:v>3.2843415201435258E-2</c:v>
                </c:pt>
                <c:pt idx="62">
                  <c:v>3.2761654564755396E-2</c:v>
                </c:pt>
                <c:pt idx="63">
                  <c:v>3.2195697320473365E-2</c:v>
                </c:pt>
                <c:pt idx="64">
                  <c:v>3.1282519446174606E-2</c:v>
                </c:pt>
                <c:pt idx="65">
                  <c:v>3.0101756829181984E-2</c:v>
                </c:pt>
                <c:pt idx="66">
                  <c:v>2.8859935810552146E-2</c:v>
                </c:pt>
                <c:pt idx="67">
                  <c:v>2.7703590222179914E-2</c:v>
                </c:pt>
                <c:pt idx="68">
                  <c:v>2.6565825637290302E-2</c:v>
                </c:pt>
                <c:pt idx="69">
                  <c:v>2.5371783336816639E-2</c:v>
                </c:pt>
                <c:pt idx="70">
                  <c:v>2.4145883867176261E-2</c:v>
                </c:pt>
                <c:pt idx="71">
                  <c:v>2.2930601108726828E-2</c:v>
                </c:pt>
                <c:pt idx="72">
                  <c:v>2.1719033143855131E-2</c:v>
                </c:pt>
                <c:pt idx="73">
                  <c:v>2.065771380445601E-2</c:v>
                </c:pt>
                <c:pt idx="74">
                  <c:v>1.9733901629981558E-2</c:v>
                </c:pt>
                <c:pt idx="75">
                  <c:v>1.8918395387961272E-2</c:v>
                </c:pt>
                <c:pt idx="76">
                  <c:v>1.8205355535460429E-2</c:v>
                </c:pt>
                <c:pt idx="77">
                  <c:v>1.7608054720366181E-2</c:v>
                </c:pt>
                <c:pt idx="78">
                  <c:v>1.7184895407619548E-2</c:v>
                </c:pt>
                <c:pt idx="79">
                  <c:v>1.6952337369143127E-2</c:v>
                </c:pt>
                <c:pt idx="80">
                  <c:v>1.6858880057609098E-2</c:v>
                </c:pt>
                <c:pt idx="81">
                  <c:v>1.7005931005655374E-2</c:v>
                </c:pt>
                <c:pt idx="82">
                  <c:v>1.7444459573270534E-2</c:v>
                </c:pt>
                <c:pt idx="83">
                  <c:v>1.815747480119274E-2</c:v>
                </c:pt>
                <c:pt idx="84">
                  <c:v>1.9195411344274368E-2</c:v>
                </c:pt>
                <c:pt idx="85">
                  <c:v>2.0544465367289041E-2</c:v>
                </c:pt>
                <c:pt idx="86">
                  <c:v>2.2022534593394406E-2</c:v>
                </c:pt>
                <c:pt idx="87">
                  <c:v>2.3767657374854371E-2</c:v>
                </c:pt>
                <c:pt idx="88">
                  <c:v>2.5848852887800897E-2</c:v>
                </c:pt>
                <c:pt idx="89">
                  <c:v>2.7979424198718274E-2</c:v>
                </c:pt>
                <c:pt idx="90">
                  <c:v>3.0407840341681543E-2</c:v>
                </c:pt>
                <c:pt idx="91">
                  <c:v>3.3291251859776473E-2</c:v>
                </c:pt>
                <c:pt idx="92">
                  <c:v>3.6367917071040881E-2</c:v>
                </c:pt>
                <c:pt idx="93">
                  <c:v>3.943821155203131E-2</c:v>
                </c:pt>
                <c:pt idx="94">
                  <c:v>4.2473465257616548E-2</c:v>
                </c:pt>
                <c:pt idx="95">
                  <c:v>4.534413531516357E-2</c:v>
                </c:pt>
                <c:pt idx="96">
                  <c:v>4.7981202548540422E-2</c:v>
                </c:pt>
                <c:pt idx="97">
                  <c:v>5.044784659094436E-2</c:v>
                </c:pt>
                <c:pt idx="98">
                  <c:v>5.2583729775254148E-2</c:v>
                </c:pt>
                <c:pt idx="99">
                  <c:v>5.4311337445706938E-2</c:v>
                </c:pt>
                <c:pt idx="100">
                  <c:v>5.5657214898077005E-2</c:v>
                </c:pt>
                <c:pt idx="101">
                  <c:v>5.6586321356959138E-2</c:v>
                </c:pt>
                <c:pt idx="102">
                  <c:v>5.7272798324700933E-2</c:v>
                </c:pt>
                <c:pt idx="103">
                  <c:v>5.7799999999999997E-2</c:v>
                </c:pt>
                <c:pt idx="104">
                  <c:v>5.8078732641224019E-2</c:v>
                </c:pt>
                <c:pt idx="105">
                  <c:v>5.8005998671514333E-2</c:v>
                </c:pt>
                <c:pt idx="106">
                  <c:v>5.7635419869758744E-2</c:v>
                </c:pt>
                <c:pt idx="107">
                  <c:v>5.7057252352268044E-2</c:v>
                </c:pt>
                <c:pt idx="108">
                  <c:v>5.6227428676666857E-2</c:v>
                </c:pt>
                <c:pt idx="109">
                  <c:v>5.5181520805699658E-2</c:v>
                </c:pt>
                <c:pt idx="110">
                  <c:v>5.3948729971836931E-2</c:v>
                </c:pt>
                <c:pt idx="111">
                  <c:v>5.2431366953815457E-2</c:v>
                </c:pt>
                <c:pt idx="112">
                  <c:v>5.045051308103142E-2</c:v>
                </c:pt>
                <c:pt idx="113">
                  <c:v>4.794351990762679E-2</c:v>
                </c:pt>
                <c:pt idx="114">
                  <c:v>4.4986308527346724E-2</c:v>
                </c:pt>
                <c:pt idx="115">
                  <c:v>4.1765761903086764E-2</c:v>
                </c:pt>
                <c:pt idx="116">
                  <c:v>3.8548930072404536E-2</c:v>
                </c:pt>
                <c:pt idx="117">
                  <c:v>3.566922983009041E-2</c:v>
                </c:pt>
                <c:pt idx="118">
                  <c:v>3.3033221453595073E-2</c:v>
                </c:pt>
                <c:pt idx="119">
                  <c:v>3.0419512391957074E-2</c:v>
                </c:pt>
                <c:pt idx="120">
                  <c:v>2.75557407342263E-2</c:v>
                </c:pt>
                <c:pt idx="121">
                  <c:v>2.4595342229910791E-2</c:v>
                </c:pt>
                <c:pt idx="122">
                  <c:v>2.1890845864622758E-2</c:v>
                </c:pt>
                <c:pt idx="123">
                  <c:v>1.954524921522088E-2</c:v>
                </c:pt>
                <c:pt idx="124">
                  <c:v>1.7374325255505866E-2</c:v>
                </c:pt>
                <c:pt idx="125">
                  <c:v>1.5729540596411431E-2</c:v>
                </c:pt>
                <c:pt idx="126">
                  <c:v>1.4701682541587598E-2</c:v>
                </c:pt>
                <c:pt idx="127">
                  <c:v>1.3695061426942597E-2</c:v>
                </c:pt>
                <c:pt idx="128">
                  <c:v>1.2848246792079576E-2</c:v>
                </c:pt>
                <c:pt idx="129">
                  <c:v>1.2153274344706855E-2</c:v>
                </c:pt>
                <c:pt idx="130">
                  <c:v>1.1403086556428566E-2</c:v>
                </c:pt>
                <c:pt idx="131">
                  <c:v>1.0647590412554808E-2</c:v>
                </c:pt>
                <c:pt idx="132">
                  <c:v>1.0031726182962688E-2</c:v>
                </c:pt>
                <c:pt idx="133">
                  <c:v>9.5485919500390062E-3</c:v>
                </c:pt>
                <c:pt idx="134">
                  <c:v>9.176950773604935E-3</c:v>
                </c:pt>
                <c:pt idx="135">
                  <c:v>8.8806995035767711E-3</c:v>
                </c:pt>
                <c:pt idx="136">
                  <c:v>8.6125870913406309E-3</c:v>
                </c:pt>
                <c:pt idx="137">
                  <c:v>8.3439434917652513E-3</c:v>
                </c:pt>
                <c:pt idx="138">
                  <c:v>8.0492857837548143E-3</c:v>
                </c:pt>
                <c:pt idx="139">
                  <c:v>7.6999439221780543E-3</c:v>
                </c:pt>
                <c:pt idx="140">
                  <c:v>7.3240567648269967E-3</c:v>
                </c:pt>
                <c:pt idx="141">
                  <c:v>6.9226866863801246E-3</c:v>
                </c:pt>
                <c:pt idx="142">
                  <c:v>6.5690988438863798E-3</c:v>
                </c:pt>
                <c:pt idx="143">
                  <c:v>6.3471786233825888E-3</c:v>
                </c:pt>
                <c:pt idx="144">
                  <c:v>6.2351578973506841E-3</c:v>
                </c:pt>
                <c:pt idx="145">
                  <c:v>6.1783525122243435E-3</c:v>
                </c:pt>
                <c:pt idx="146">
                  <c:v>6.1576502771817062E-3</c:v>
                </c:pt>
                <c:pt idx="147">
                  <c:v>6.136416854799826E-3</c:v>
                </c:pt>
                <c:pt idx="148">
                  <c:v>6.108281514804751E-3</c:v>
                </c:pt>
                <c:pt idx="149">
                  <c:v>6.0366099197735361E-3</c:v>
                </c:pt>
                <c:pt idx="150">
                  <c:v>5.9017586915450773E-3</c:v>
                </c:pt>
                <c:pt idx="151">
                  <c:v>5.6554144068270088E-3</c:v>
                </c:pt>
                <c:pt idx="152">
                  <c:v>5.3119120881849613E-3</c:v>
                </c:pt>
                <c:pt idx="153">
                  <c:v>4.9068236983633952E-3</c:v>
                </c:pt>
                <c:pt idx="154">
                  <c:v>4.4874002859761992E-3</c:v>
                </c:pt>
                <c:pt idx="155">
                  <c:v>4.1438979673341508E-3</c:v>
                </c:pt>
                <c:pt idx="156">
                  <c:v>3.8747231804195275E-3</c:v>
                </c:pt>
                <c:pt idx="157">
                  <c:v>3.6655409026666967E-3</c:v>
                </c:pt>
                <c:pt idx="158">
                  <c:v>3.4967077559145553E-3</c:v>
                </c:pt>
                <c:pt idx="159">
                  <c:v>3.3342453394363662E-3</c:v>
                </c:pt>
                <c:pt idx="160">
                  <c:v>3.1792160279106151E-3</c:v>
                </c:pt>
                <c:pt idx="161">
                  <c:v>3.0093205064799884E-3</c:v>
                </c:pt>
                <c:pt idx="162">
                  <c:v>2.8457957153233166E-3</c:v>
                </c:pt>
                <c:pt idx="163">
                  <c:v>2.6881104671013559E-3</c:v>
                </c:pt>
                <c:pt idx="164">
                  <c:v>2.5914801027196706E-3</c:v>
                </c:pt>
                <c:pt idx="165">
                  <c:v>2.550065079243549E-3</c:v>
                </c:pt>
                <c:pt idx="166">
                  <c:v>2.5224538909938191E-3</c:v>
                </c:pt>
                <c:pt idx="167">
                  <c:v>2.5097089126489627E-3</c:v>
                </c:pt>
                <c:pt idx="168">
                  <c:v>2.5033346645780608E-3</c:v>
                </c:pt>
                <c:pt idx="169">
                  <c:v>2.4592637044057297E-3</c:v>
                </c:pt>
                <c:pt idx="170">
                  <c:v>2.405634889923995E-3</c:v>
                </c:pt>
                <c:pt idx="171">
                  <c:v>2.4321766679013443E-3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ether'!$M$20:$M$191</c:f>
              <c:numCache>
                <c:formatCode>General</c:formatCode>
                <c:ptCount val="172"/>
                <c:pt idx="0">
                  <c:v>1.17E-2</c:v>
                </c:pt>
                <c:pt idx="1">
                  <c:v>1.43E-2</c:v>
                </c:pt>
                <c:pt idx="2">
                  <c:v>1.7399999999999999E-2</c:v>
                </c:pt>
                <c:pt idx="3">
                  <c:v>2.0899999999999998E-2</c:v>
                </c:pt>
                <c:pt idx="4">
                  <c:v>2.58E-2</c:v>
                </c:pt>
                <c:pt idx="5">
                  <c:v>3.2599999999999997E-2</c:v>
                </c:pt>
                <c:pt idx="6">
                  <c:v>4.2200000000000001E-2</c:v>
                </c:pt>
                <c:pt idx="7">
                  <c:v>5.4600000000000003E-2</c:v>
                </c:pt>
                <c:pt idx="8">
                  <c:v>6.9500000000000006E-2</c:v>
                </c:pt>
                <c:pt idx="9">
                  <c:v>8.7900000000000006E-2</c:v>
                </c:pt>
                <c:pt idx="10">
                  <c:v>0.1132</c:v>
                </c:pt>
                <c:pt idx="11">
                  <c:v>0.15049999999999999</c:v>
                </c:pt>
                <c:pt idx="12">
                  <c:v>0.20269999999999999</c:v>
                </c:pt>
                <c:pt idx="13">
                  <c:v>0.26846754335684736</c:v>
                </c:pt>
                <c:pt idx="14">
                  <c:v>0.34886879362326878</c:v>
                </c:pt>
                <c:pt idx="15">
                  <c:v>0.43835905739596115</c:v>
                </c:pt>
                <c:pt idx="16">
                  <c:v>0.53106439679094142</c:v>
                </c:pt>
                <c:pt idx="17">
                  <c:v>0.62786257333054662</c:v>
                </c:pt>
                <c:pt idx="18">
                  <c:v>0.7370273622523833</c:v>
                </c:pt>
                <c:pt idx="19">
                  <c:v>0.84841213267474658</c:v>
                </c:pt>
                <c:pt idx="20">
                  <c:v>0.92371245982986272</c:v>
                </c:pt>
                <c:pt idx="21">
                  <c:v>0.96444432962171256</c:v>
                </c:pt>
                <c:pt idx="22">
                  <c:v>0.98561332293169057</c:v>
                </c:pt>
                <c:pt idx="23">
                  <c:v>0.98625520126971777</c:v>
                </c:pt>
                <c:pt idx="24">
                  <c:v>0.96232056897261709</c:v>
                </c:pt>
                <c:pt idx="25">
                  <c:v>0.9140635790066155</c:v>
                </c:pt>
                <c:pt idx="26">
                  <c:v>0.84708412252693699</c:v>
                </c:pt>
                <c:pt idx="27">
                  <c:v>0.77249306890536507</c:v>
                </c:pt>
                <c:pt idx="28">
                  <c:v>0.68673917853233379</c:v>
                </c:pt>
                <c:pt idx="29">
                  <c:v>0.58860000000000001</c:v>
                </c:pt>
                <c:pt idx="30">
                  <c:v>0.49959999999999999</c:v>
                </c:pt>
                <c:pt idx="31">
                  <c:v>0.42109999999999997</c:v>
                </c:pt>
                <c:pt idx="32">
                  <c:v>0.35649999999999998</c:v>
                </c:pt>
                <c:pt idx="33">
                  <c:v>0.30769723107994296</c:v>
                </c:pt>
                <c:pt idx="34">
                  <c:v>0.26962341155948077</c:v>
                </c:pt>
                <c:pt idx="35">
                  <c:v>0.2365283106090548</c:v>
                </c:pt>
                <c:pt idx="36">
                  <c:v>0.20793691389881572</c:v>
                </c:pt>
                <c:pt idx="37">
                  <c:v>0.18617313768864185</c:v>
                </c:pt>
                <c:pt idx="38">
                  <c:v>0.16645801302412586</c:v>
                </c:pt>
                <c:pt idx="39">
                  <c:v>0.14828039200673762</c:v>
                </c:pt>
                <c:pt idx="40">
                  <c:v>0.13397109281396855</c:v>
                </c:pt>
                <c:pt idx="41">
                  <c:v>0.12276481458106142</c:v>
                </c:pt>
                <c:pt idx="42">
                  <c:v>0.11438223264225868</c:v>
                </c:pt>
                <c:pt idx="43">
                  <c:v>0.1086784067276832</c:v>
                </c:pt>
                <c:pt idx="44">
                  <c:v>0.10404681401407533</c:v>
                </c:pt>
                <c:pt idx="45">
                  <c:v>9.9702665869299364E-2</c:v>
                </c:pt>
                <c:pt idx="46">
                  <c:v>9.5437280784344561E-2</c:v>
                </c:pt>
                <c:pt idx="47">
                  <c:v>9.2099188630480264E-2</c:v>
                </c:pt>
                <c:pt idx="48">
                  <c:v>9.01565018199426E-2</c:v>
                </c:pt>
                <c:pt idx="49">
                  <c:v>8.9291326147370856E-2</c:v>
                </c:pt>
                <c:pt idx="50">
                  <c:v>8.8398948799500054E-2</c:v>
                </c:pt>
                <c:pt idx="51">
                  <c:v>8.7372999046056249E-2</c:v>
                </c:pt>
                <c:pt idx="52">
                  <c:v>8.7319813680919262E-2</c:v>
                </c:pt>
                <c:pt idx="53">
                  <c:v>8.7820811700606502E-2</c:v>
                </c:pt>
                <c:pt idx="54">
                  <c:v>8.8694919266560035E-2</c:v>
                </c:pt>
                <c:pt idx="55">
                  <c:v>9.023323490399518E-2</c:v>
                </c:pt>
                <c:pt idx="56">
                  <c:v>9.2717519249591832E-2</c:v>
                </c:pt>
                <c:pt idx="57">
                  <c:v>9.571538746464095E-2</c:v>
                </c:pt>
                <c:pt idx="58">
                  <c:v>9.9405071421624511E-2</c:v>
                </c:pt>
                <c:pt idx="59">
                  <c:v>0.10339153783597547</c:v>
                </c:pt>
                <c:pt idx="60">
                  <c:v>0.10525708556730685</c:v>
                </c:pt>
                <c:pt idx="61">
                  <c:v>0.10565658479856474</c:v>
                </c:pt>
                <c:pt idx="62">
                  <c:v>0.10593834543524459</c:v>
                </c:pt>
                <c:pt idx="63">
                  <c:v>0.10650430267952662</c:v>
                </c:pt>
                <c:pt idx="64">
                  <c:v>0.1070174805538254</c:v>
                </c:pt>
                <c:pt idx="65">
                  <c:v>0.10679824317081801</c:v>
                </c:pt>
                <c:pt idx="66">
                  <c:v>0.10554006418944785</c:v>
                </c:pt>
                <c:pt idx="67">
                  <c:v>0.10339640977782008</c:v>
                </c:pt>
                <c:pt idx="68">
                  <c:v>0.10083417436270972</c:v>
                </c:pt>
                <c:pt idx="69">
                  <c:v>9.812821666318336E-2</c:v>
                </c:pt>
                <c:pt idx="70">
                  <c:v>9.4654116132823748E-2</c:v>
                </c:pt>
                <c:pt idx="71">
                  <c:v>9.0569398891273176E-2</c:v>
                </c:pt>
                <c:pt idx="72">
                  <c:v>8.5880966856144866E-2</c:v>
                </c:pt>
                <c:pt idx="73">
                  <c:v>8.0742286195543994E-2</c:v>
                </c:pt>
                <c:pt idx="74">
                  <c:v>7.5366098370018439E-2</c:v>
                </c:pt>
                <c:pt idx="75">
                  <c:v>6.9481604612038741E-2</c:v>
                </c:pt>
                <c:pt idx="76">
                  <c:v>6.3294644464539571E-2</c:v>
                </c:pt>
                <c:pt idx="77">
                  <c:v>5.6691945279633824E-2</c:v>
                </c:pt>
                <c:pt idx="78">
                  <c:v>5.0215104592380454E-2</c:v>
                </c:pt>
                <c:pt idx="79">
                  <c:v>4.4347662630856877E-2</c:v>
                </c:pt>
                <c:pt idx="80">
                  <c:v>3.85411199423909E-2</c:v>
                </c:pt>
                <c:pt idx="81">
                  <c:v>3.3594068994344625E-2</c:v>
                </c:pt>
                <c:pt idx="82">
                  <c:v>2.995554042672946E-2</c:v>
                </c:pt>
                <c:pt idx="83">
                  <c:v>2.7042525198807257E-2</c:v>
                </c:pt>
                <c:pt idx="84">
                  <c:v>2.3904588655725634E-2</c:v>
                </c:pt>
                <c:pt idx="85">
                  <c:v>2.0555534632710953E-2</c:v>
                </c:pt>
                <c:pt idx="86">
                  <c:v>1.7977465406605594E-2</c:v>
                </c:pt>
                <c:pt idx="87">
                  <c:v>1.6032342625145631E-2</c:v>
                </c:pt>
                <c:pt idx="88">
                  <c:v>1.4651147112199102E-2</c:v>
                </c:pt>
                <c:pt idx="89">
                  <c:v>1.3420575801281724E-2</c:v>
                </c:pt>
                <c:pt idx="90">
                  <c:v>1.209215965831846E-2</c:v>
                </c:pt>
                <c:pt idx="91">
                  <c:v>1.0208748140223526E-2</c:v>
                </c:pt>
                <c:pt idx="92">
                  <c:v>8.1320829289591202E-3</c:v>
                </c:pt>
                <c:pt idx="93">
                  <c:v>6.1617884479686878E-3</c:v>
                </c:pt>
                <c:pt idx="94">
                  <c:v>4.1265347423834553E-3</c:v>
                </c:pt>
                <c:pt idx="95">
                  <c:v>2.455864684836434E-3</c:v>
                </c:pt>
                <c:pt idx="96">
                  <c:v>1.2187974514595783E-3</c:v>
                </c:pt>
                <c:pt idx="97">
                  <c:v>5.5215340905563452E-4</c:v>
                </c:pt>
                <c:pt idx="98">
                  <c:v>3.1627022474585339E-4</c:v>
                </c:pt>
                <c:pt idx="99">
                  <c:v>2.8866255429306514E-4</c:v>
                </c:pt>
                <c:pt idx="100">
                  <c:v>2.4278510192299305E-4</c:v>
                </c:pt>
                <c:pt idx="101">
                  <c:v>1.1367864304086268E-4</c:v>
                </c:pt>
                <c:pt idx="102">
                  <c:v>2.7201675299064907E-5</c:v>
                </c:pt>
                <c:pt idx="103">
                  <c:v>0</c:v>
                </c:pt>
                <c:pt idx="104">
                  <c:v>2.2126735877597885E-4</c:v>
                </c:pt>
                <c:pt idx="105">
                  <c:v>8.9400132848566592E-4</c:v>
                </c:pt>
                <c:pt idx="106">
                  <c:v>1.6645801302412569E-3</c:v>
                </c:pt>
                <c:pt idx="107">
                  <c:v>2.5427476477319594E-3</c:v>
                </c:pt>
                <c:pt idx="108">
                  <c:v>3.0725713233331381E-3</c:v>
                </c:pt>
                <c:pt idx="109">
                  <c:v>3.4184791943003409E-3</c:v>
                </c:pt>
                <c:pt idx="110">
                  <c:v>3.8512700281630691E-3</c:v>
                </c:pt>
                <c:pt idx="111">
                  <c:v>4.2686330461845423E-3</c:v>
                </c:pt>
                <c:pt idx="112">
                  <c:v>4.9494869189685813E-3</c:v>
                </c:pt>
                <c:pt idx="113">
                  <c:v>5.8564800923732079E-3</c:v>
                </c:pt>
                <c:pt idx="114">
                  <c:v>6.9136914726532755E-3</c:v>
                </c:pt>
                <c:pt idx="115">
                  <c:v>8.0342380969132335E-3</c:v>
                </c:pt>
                <c:pt idx="116">
                  <c:v>8.5510699275954689E-3</c:v>
                </c:pt>
                <c:pt idx="117">
                  <c:v>8.5307701699095951E-3</c:v>
                </c:pt>
                <c:pt idx="118">
                  <c:v>8.6667785464049265E-3</c:v>
                </c:pt>
                <c:pt idx="119">
                  <c:v>9.0804876080429267E-3</c:v>
                </c:pt>
                <c:pt idx="120">
                  <c:v>9.4442592657736999E-3</c:v>
                </c:pt>
                <c:pt idx="121">
                  <c:v>9.9046577700892136E-3</c:v>
                </c:pt>
                <c:pt idx="122">
                  <c:v>1.0209154135377239E-2</c:v>
                </c:pt>
                <c:pt idx="123">
                  <c:v>1.0154750784779121E-2</c:v>
                </c:pt>
                <c:pt idx="124">
                  <c:v>1.0325674744494133E-2</c:v>
                </c:pt>
                <c:pt idx="125">
                  <c:v>1.0270459403588568E-2</c:v>
                </c:pt>
                <c:pt idx="126">
                  <c:v>1.0098317458412401E-2</c:v>
                </c:pt>
                <c:pt idx="127">
                  <c:v>1.0004938573057402E-2</c:v>
                </c:pt>
                <c:pt idx="128">
                  <c:v>9.9517532079204246E-3</c:v>
                </c:pt>
                <c:pt idx="129">
                  <c:v>9.7467256552931439E-3</c:v>
                </c:pt>
                <c:pt idx="130">
                  <c:v>9.5969134435714351E-3</c:v>
                </c:pt>
                <c:pt idx="131">
                  <c:v>9.7524095874451933E-3</c:v>
                </c:pt>
                <c:pt idx="132">
                  <c:v>1.0068273817037312E-2</c:v>
                </c:pt>
                <c:pt idx="133">
                  <c:v>1.0551408049960994E-2</c:v>
                </c:pt>
                <c:pt idx="134">
                  <c:v>1.1123049226395064E-2</c:v>
                </c:pt>
                <c:pt idx="135">
                  <c:v>1.151930049642323E-2</c:v>
                </c:pt>
                <c:pt idx="136">
                  <c:v>1.1987412908659369E-2</c:v>
                </c:pt>
                <c:pt idx="137">
                  <c:v>1.235605650823475E-2</c:v>
                </c:pt>
                <c:pt idx="138">
                  <c:v>1.3050714216245186E-2</c:v>
                </c:pt>
                <c:pt idx="139">
                  <c:v>1.3900056077821948E-2</c:v>
                </c:pt>
                <c:pt idx="140">
                  <c:v>1.4975943235173003E-2</c:v>
                </c:pt>
                <c:pt idx="141">
                  <c:v>1.6477313313619877E-2</c:v>
                </c:pt>
                <c:pt idx="142">
                  <c:v>1.7830901156113622E-2</c:v>
                </c:pt>
                <c:pt idx="143">
                  <c:v>1.9152821376617408E-2</c:v>
                </c:pt>
                <c:pt idx="144">
                  <c:v>2.0264842102649314E-2</c:v>
                </c:pt>
                <c:pt idx="145">
                  <c:v>2.1321647487775659E-2</c:v>
                </c:pt>
                <c:pt idx="146">
                  <c:v>2.264234972281829E-2</c:v>
                </c:pt>
                <c:pt idx="147">
                  <c:v>2.3863583145200172E-2</c:v>
                </c:pt>
                <c:pt idx="148">
                  <c:v>2.5091718485195244E-2</c:v>
                </c:pt>
                <c:pt idx="149">
                  <c:v>2.5963390080226464E-2</c:v>
                </c:pt>
                <c:pt idx="150">
                  <c:v>2.6698241308454919E-2</c:v>
                </c:pt>
                <c:pt idx="151">
                  <c:v>2.7344585593172991E-2</c:v>
                </c:pt>
                <c:pt idx="152">
                  <c:v>2.7988087911815042E-2</c:v>
                </c:pt>
                <c:pt idx="153">
                  <c:v>2.8793176301636605E-2</c:v>
                </c:pt>
                <c:pt idx="154">
                  <c:v>2.9512599714023802E-2</c:v>
                </c:pt>
                <c:pt idx="155">
                  <c:v>3.0156102032665846E-2</c:v>
                </c:pt>
                <c:pt idx="156">
                  <c:v>3.0425276819580467E-2</c:v>
                </c:pt>
                <c:pt idx="157">
                  <c:v>3.0234459097333303E-2</c:v>
                </c:pt>
                <c:pt idx="158">
                  <c:v>2.9803292244085448E-2</c:v>
                </c:pt>
                <c:pt idx="159">
                  <c:v>2.9265754660563633E-2</c:v>
                </c:pt>
                <c:pt idx="160">
                  <c:v>2.8820783972089384E-2</c:v>
                </c:pt>
                <c:pt idx="161">
                  <c:v>2.8190679493520009E-2</c:v>
                </c:pt>
                <c:pt idx="162">
                  <c:v>2.7454204284676684E-2</c:v>
                </c:pt>
                <c:pt idx="163">
                  <c:v>2.6511889532898642E-2</c:v>
                </c:pt>
                <c:pt idx="164">
                  <c:v>2.5308519897280331E-2</c:v>
                </c:pt>
                <c:pt idx="165">
                  <c:v>2.4049934920756452E-2</c:v>
                </c:pt>
                <c:pt idx="166">
                  <c:v>2.2777546109006182E-2</c:v>
                </c:pt>
                <c:pt idx="167">
                  <c:v>2.1690291087351037E-2</c:v>
                </c:pt>
                <c:pt idx="168">
                  <c:v>2.0496665335421941E-2</c:v>
                </c:pt>
                <c:pt idx="169">
                  <c:v>1.8740736295594272E-2</c:v>
                </c:pt>
                <c:pt idx="170">
                  <c:v>1.6494365110076004E-2</c:v>
                </c:pt>
                <c:pt idx="171">
                  <c:v>1.4967823332098656E-2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13792"/>
        <c:axId val="176515712"/>
      </c:scatterChart>
      <c:valAx>
        <c:axId val="17651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515712"/>
        <c:crosses val="autoZero"/>
        <c:crossBetween val="midCat"/>
      </c:valAx>
      <c:valAx>
        <c:axId val="17651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513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'Zn(II)-Chl-a ether'!$A$16:$D$16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ether'!$C$20:$C$191</c:f>
              <c:numCache>
                <c:formatCode>General</c:formatCode>
                <c:ptCount val="172"/>
                <c:pt idx="0">
                  <c:v>2.6200000000000001E-2</c:v>
                </c:pt>
                <c:pt idx="1">
                  <c:v>2.7699999999999999E-2</c:v>
                </c:pt>
                <c:pt idx="2">
                  <c:v>2.9399999999999999E-2</c:v>
                </c:pt>
                <c:pt idx="3">
                  <c:v>3.1899999999999998E-2</c:v>
                </c:pt>
                <c:pt idx="4">
                  <c:v>3.6499999999999998E-2</c:v>
                </c:pt>
                <c:pt idx="5">
                  <c:v>4.3999999999999997E-2</c:v>
                </c:pt>
                <c:pt idx="6">
                  <c:v>5.3600000000000002E-2</c:v>
                </c:pt>
                <c:pt idx="7">
                  <c:v>6.5600000000000006E-2</c:v>
                </c:pt>
                <c:pt idx="8">
                  <c:v>8.3900000000000002E-2</c:v>
                </c:pt>
                <c:pt idx="9">
                  <c:v>0.1086</c:v>
                </c:pt>
                <c:pt idx="10">
                  <c:v>0.1384</c:v>
                </c:pt>
                <c:pt idx="11">
                  <c:v>0.17699999999999999</c:v>
                </c:pt>
                <c:pt idx="12">
                  <c:v>0.22239999999999999</c:v>
                </c:pt>
                <c:pt idx="13">
                  <c:v>0.27260000000000001</c:v>
                </c:pt>
                <c:pt idx="14">
                  <c:v>0.32969999999999999</c:v>
                </c:pt>
                <c:pt idx="15">
                  <c:v>0.39510000000000001</c:v>
                </c:pt>
                <c:pt idx="16">
                  <c:v>0.48159999999999997</c:v>
                </c:pt>
                <c:pt idx="17">
                  <c:v>0.60460000000000003</c:v>
                </c:pt>
                <c:pt idx="18">
                  <c:v>0.75119999999999998</c:v>
                </c:pt>
                <c:pt idx="19">
                  <c:v>0.879</c:v>
                </c:pt>
                <c:pt idx="20">
                  <c:v>0.96009999999999995</c:v>
                </c:pt>
                <c:pt idx="21">
                  <c:v>0.98829999999999996</c:v>
                </c:pt>
                <c:pt idx="22">
                  <c:v>0.98519999999999996</c:v>
                </c:pt>
                <c:pt idx="23">
                  <c:v>0.97170000000000001</c:v>
                </c:pt>
                <c:pt idx="24">
                  <c:v>0.94679999999999997</c:v>
                </c:pt>
                <c:pt idx="25">
                  <c:v>0.91149999999999998</c:v>
                </c:pt>
                <c:pt idx="26">
                  <c:v>0.86109999999999998</c:v>
                </c:pt>
                <c:pt idx="27">
                  <c:v>0.79430000000000001</c:v>
                </c:pt>
                <c:pt idx="28">
                  <c:v>0.72</c:v>
                </c:pt>
                <c:pt idx="29">
                  <c:v>0.63390000000000002</c:v>
                </c:pt>
                <c:pt idx="30">
                  <c:v>0.53959999999999997</c:v>
                </c:pt>
                <c:pt idx="31">
                  <c:v>0.45519999999999999</c:v>
                </c:pt>
                <c:pt idx="32">
                  <c:v>0.3876</c:v>
                </c:pt>
                <c:pt idx="33">
                  <c:v>0.33</c:v>
                </c:pt>
                <c:pt idx="34">
                  <c:v>0.28129999999999999</c:v>
                </c:pt>
                <c:pt idx="35">
                  <c:v>0.2417</c:v>
                </c:pt>
                <c:pt idx="36">
                  <c:v>0.20699999999999999</c:v>
                </c:pt>
                <c:pt idx="37">
                  <c:v>0.17599999999999999</c:v>
                </c:pt>
                <c:pt idx="38">
                  <c:v>0.1492</c:v>
                </c:pt>
                <c:pt idx="39">
                  <c:v>0.12590000000000001</c:v>
                </c:pt>
                <c:pt idx="40">
                  <c:v>0.105</c:v>
                </c:pt>
                <c:pt idx="41">
                  <c:v>8.48E-2</c:v>
                </c:pt>
                <c:pt idx="42">
                  <c:v>6.93E-2</c:v>
                </c:pt>
                <c:pt idx="43">
                  <c:v>5.6399999999999999E-2</c:v>
                </c:pt>
                <c:pt idx="44">
                  <c:v>4.1599999999999998E-2</c:v>
                </c:pt>
                <c:pt idx="45">
                  <c:v>2.5600000000000001E-2</c:v>
                </c:pt>
                <c:pt idx="46">
                  <c:v>9.4000000000000004E-3</c:v>
                </c:pt>
                <c:pt idx="47">
                  <c:v>-1.0800000000000001E-2</c:v>
                </c:pt>
                <c:pt idx="48">
                  <c:v>-3.09E-2</c:v>
                </c:pt>
                <c:pt idx="49">
                  <c:v>-4.8800000000000003E-2</c:v>
                </c:pt>
                <c:pt idx="50">
                  <c:v>-7.3800000000000004E-2</c:v>
                </c:pt>
                <c:pt idx="51">
                  <c:v>-0.1061</c:v>
                </c:pt>
                <c:pt idx="52">
                  <c:v>-0.1404</c:v>
                </c:pt>
                <c:pt idx="53">
                  <c:v>-0.1774</c:v>
                </c:pt>
                <c:pt idx="54">
                  <c:v>-0.2157</c:v>
                </c:pt>
                <c:pt idx="55">
                  <c:v>-0.24840000000000001</c:v>
                </c:pt>
                <c:pt idx="56">
                  <c:v>-0.27410000000000001</c:v>
                </c:pt>
                <c:pt idx="57">
                  <c:v>-0.29370000000000002</c:v>
                </c:pt>
                <c:pt idx="58">
                  <c:v>-0.30730000000000002</c:v>
                </c:pt>
                <c:pt idx="59">
                  <c:v>-0.31659999999999999</c:v>
                </c:pt>
                <c:pt idx="60">
                  <c:v>-0.3231</c:v>
                </c:pt>
                <c:pt idx="61">
                  <c:v>-0.32669999999999999</c:v>
                </c:pt>
                <c:pt idx="62">
                  <c:v>-0.32529999999999998</c:v>
                </c:pt>
                <c:pt idx="63">
                  <c:v>-0.31709999999999999</c:v>
                </c:pt>
                <c:pt idx="64">
                  <c:v>-0.30430000000000001</c:v>
                </c:pt>
                <c:pt idx="65">
                  <c:v>-0.28870000000000001</c:v>
                </c:pt>
                <c:pt idx="66">
                  <c:v>-0.27339999999999998</c:v>
                </c:pt>
                <c:pt idx="67">
                  <c:v>-0.26019999999999999</c:v>
                </c:pt>
                <c:pt idx="68">
                  <c:v>-0.2477</c:v>
                </c:pt>
                <c:pt idx="69">
                  <c:v>-0.2346</c:v>
                </c:pt>
                <c:pt idx="70">
                  <c:v>-0.22189999999999999</c:v>
                </c:pt>
                <c:pt idx="71">
                  <c:v>-0.21</c:v>
                </c:pt>
                <c:pt idx="72">
                  <c:v>-0.1988</c:v>
                </c:pt>
                <c:pt idx="73">
                  <c:v>-0.19009999999999999</c:v>
                </c:pt>
                <c:pt idx="74">
                  <c:v>-0.1835</c:v>
                </c:pt>
                <c:pt idx="75">
                  <c:v>-0.1789</c:v>
                </c:pt>
                <c:pt idx="76">
                  <c:v>-0.17599999999999999</c:v>
                </c:pt>
                <c:pt idx="77">
                  <c:v>-0.17510000000000001</c:v>
                </c:pt>
                <c:pt idx="78">
                  <c:v>-0.1764</c:v>
                </c:pt>
                <c:pt idx="79">
                  <c:v>-0.17960000000000001</c:v>
                </c:pt>
                <c:pt idx="80">
                  <c:v>-0.18459999999999999</c:v>
                </c:pt>
                <c:pt idx="81">
                  <c:v>-0.19189999999999999</c:v>
                </c:pt>
                <c:pt idx="82">
                  <c:v>-0.20169999999999999</c:v>
                </c:pt>
                <c:pt idx="83">
                  <c:v>-0.21440000000000001</c:v>
                </c:pt>
                <c:pt idx="84">
                  <c:v>-0.23169999999999999</c:v>
                </c:pt>
                <c:pt idx="85">
                  <c:v>-0.25340000000000001</c:v>
                </c:pt>
                <c:pt idx="86">
                  <c:v>-0.27600000000000002</c:v>
                </c:pt>
                <c:pt idx="87">
                  <c:v>-0.30149999999999999</c:v>
                </c:pt>
                <c:pt idx="88">
                  <c:v>-0.33090000000000003</c:v>
                </c:pt>
                <c:pt idx="89">
                  <c:v>-0.36080000000000001</c:v>
                </c:pt>
                <c:pt idx="90">
                  <c:v>-0.39479999999999998</c:v>
                </c:pt>
                <c:pt idx="91">
                  <c:v>-0.4355</c:v>
                </c:pt>
                <c:pt idx="92">
                  <c:v>-0.47899999999999998</c:v>
                </c:pt>
                <c:pt idx="93">
                  <c:v>-0.52229999999999999</c:v>
                </c:pt>
                <c:pt idx="94">
                  <c:v>-0.56520000000000004</c:v>
                </c:pt>
                <c:pt idx="95">
                  <c:v>-0.60550000000000004</c:v>
                </c:pt>
                <c:pt idx="96">
                  <c:v>-0.64219999999999999</c:v>
                </c:pt>
                <c:pt idx="97">
                  <c:v>-0.67600000000000005</c:v>
                </c:pt>
                <c:pt idx="98">
                  <c:v>-0.70489999999999997</c:v>
                </c:pt>
                <c:pt idx="99">
                  <c:v>-0.72809999999999997</c:v>
                </c:pt>
                <c:pt idx="100">
                  <c:v>-0.74619999999999997</c:v>
                </c:pt>
                <c:pt idx="101">
                  <c:v>-0.75880000000000003</c:v>
                </c:pt>
                <c:pt idx="102">
                  <c:v>-0.7681</c:v>
                </c:pt>
                <c:pt idx="103">
                  <c:v>-0.7752</c:v>
                </c:pt>
                <c:pt idx="104">
                  <c:v>-0.77869999999999995</c:v>
                </c:pt>
                <c:pt idx="105">
                  <c:v>-0.77700000000000002</c:v>
                </c:pt>
                <c:pt idx="106">
                  <c:v>-0.7712</c:v>
                </c:pt>
                <c:pt idx="107">
                  <c:v>-0.76249999999999996</c:v>
                </c:pt>
                <c:pt idx="108">
                  <c:v>-0.75080000000000002</c:v>
                </c:pt>
                <c:pt idx="109">
                  <c:v>-0.73640000000000005</c:v>
                </c:pt>
                <c:pt idx="110">
                  <c:v>-0.71940000000000004</c:v>
                </c:pt>
                <c:pt idx="111">
                  <c:v>-0.6986</c:v>
                </c:pt>
                <c:pt idx="112">
                  <c:v>-0.67130000000000001</c:v>
                </c:pt>
                <c:pt idx="113">
                  <c:v>-0.63670000000000004</c:v>
                </c:pt>
                <c:pt idx="114">
                  <c:v>-0.59589999999999999</c:v>
                </c:pt>
                <c:pt idx="115">
                  <c:v>-0.55149999999999999</c:v>
                </c:pt>
                <c:pt idx="116">
                  <c:v>-0.50780000000000003</c:v>
                </c:pt>
                <c:pt idx="117">
                  <c:v>-0.46920000000000001</c:v>
                </c:pt>
                <c:pt idx="118">
                  <c:v>-0.43369999999999997</c:v>
                </c:pt>
                <c:pt idx="119">
                  <c:v>-0.3982</c:v>
                </c:pt>
                <c:pt idx="120">
                  <c:v>-0.3594</c:v>
                </c:pt>
                <c:pt idx="121">
                  <c:v>-0.31919999999999998</c:v>
                </c:pt>
                <c:pt idx="122">
                  <c:v>-0.28260000000000002</c:v>
                </c:pt>
                <c:pt idx="123">
                  <c:v>-0.25119999999999998</c:v>
                </c:pt>
                <c:pt idx="124">
                  <c:v>-0.22189999999999999</c:v>
                </c:pt>
                <c:pt idx="125">
                  <c:v>-0.19989999999999999</c:v>
                </c:pt>
                <c:pt idx="126">
                  <c:v>-0.18629999999999999</c:v>
                </c:pt>
                <c:pt idx="127">
                  <c:v>-0.1729</c:v>
                </c:pt>
                <c:pt idx="128">
                  <c:v>-0.16159999999999999</c:v>
                </c:pt>
                <c:pt idx="129">
                  <c:v>-0.1525</c:v>
                </c:pt>
                <c:pt idx="130">
                  <c:v>-0.1426</c:v>
                </c:pt>
                <c:pt idx="131">
                  <c:v>-0.1323</c:v>
                </c:pt>
                <c:pt idx="132">
                  <c:v>-0.1237</c:v>
                </c:pt>
                <c:pt idx="133">
                  <c:v>-0.1167</c:v>
                </c:pt>
                <c:pt idx="134">
                  <c:v>-0.1111</c:v>
                </c:pt>
                <c:pt idx="135">
                  <c:v>-0.1067</c:v>
                </c:pt>
                <c:pt idx="136">
                  <c:v>-0.1026</c:v>
                </c:pt>
                <c:pt idx="137">
                  <c:v>-9.8599999999999993E-2</c:v>
                </c:pt>
                <c:pt idx="138">
                  <c:v>-9.3899999999999997E-2</c:v>
                </c:pt>
                <c:pt idx="139">
                  <c:v>-8.8300000000000003E-2</c:v>
                </c:pt>
                <c:pt idx="140">
                  <c:v>-8.2100000000000006E-2</c:v>
                </c:pt>
                <c:pt idx="141">
                  <c:v>-7.51E-2</c:v>
                </c:pt>
                <c:pt idx="142">
                  <c:v>-6.8900000000000003E-2</c:v>
                </c:pt>
                <c:pt idx="143">
                  <c:v>-6.4500000000000002E-2</c:v>
                </c:pt>
                <c:pt idx="144">
                  <c:v>-6.1800000000000001E-2</c:v>
                </c:pt>
                <c:pt idx="145">
                  <c:v>-5.9900000000000002E-2</c:v>
                </c:pt>
                <c:pt idx="146">
                  <c:v>-5.8200000000000002E-2</c:v>
                </c:pt>
                <c:pt idx="147">
                  <c:v>-5.6599999999999998E-2</c:v>
                </c:pt>
                <c:pt idx="148">
                  <c:v>-5.4899999999999997E-2</c:v>
                </c:pt>
                <c:pt idx="149">
                  <c:v>-5.2999999999999999E-2</c:v>
                </c:pt>
                <c:pt idx="150">
                  <c:v>-5.04E-2</c:v>
                </c:pt>
                <c:pt idx="151">
                  <c:v>-4.6399999999999997E-2</c:v>
                </c:pt>
                <c:pt idx="152">
                  <c:v>-4.1099999999999998E-2</c:v>
                </c:pt>
                <c:pt idx="153">
                  <c:v>-3.4799999999999998E-2</c:v>
                </c:pt>
                <c:pt idx="154">
                  <c:v>-2.8400000000000002E-2</c:v>
                </c:pt>
                <c:pt idx="155">
                  <c:v>-2.3099999999999999E-2</c:v>
                </c:pt>
                <c:pt idx="156">
                  <c:v>-1.9199999999999998E-2</c:v>
                </c:pt>
                <c:pt idx="157">
                  <c:v>-1.66E-2</c:v>
                </c:pt>
                <c:pt idx="158">
                  <c:v>-1.4800000000000001E-2</c:v>
                </c:pt>
                <c:pt idx="159">
                  <c:v>-1.32E-2</c:v>
                </c:pt>
                <c:pt idx="160">
                  <c:v>-1.1599999999999999E-2</c:v>
                </c:pt>
                <c:pt idx="161">
                  <c:v>-0.01</c:v>
                </c:pt>
                <c:pt idx="162">
                  <c:v>-8.6E-3</c:v>
                </c:pt>
                <c:pt idx="163">
                  <c:v>-7.4999999999999997E-3</c:v>
                </c:pt>
                <c:pt idx="164">
                  <c:v>-7.4999999999999997E-3</c:v>
                </c:pt>
                <c:pt idx="165">
                  <c:v>-8.3000000000000001E-3</c:v>
                </c:pt>
                <c:pt idx="166">
                  <c:v>-9.2999999999999992E-3</c:v>
                </c:pt>
                <c:pt idx="167">
                  <c:v>-1.03E-2</c:v>
                </c:pt>
                <c:pt idx="168">
                  <c:v>-1.15E-2</c:v>
                </c:pt>
                <c:pt idx="169">
                  <c:v>-1.2800000000000001E-2</c:v>
                </c:pt>
                <c:pt idx="170">
                  <c:v>-1.4500000000000001E-2</c:v>
                </c:pt>
                <c:pt idx="171">
                  <c:v>-1.6500000000000001E-2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ether'!$N$20:$N$191</c:f>
              <c:numCache>
                <c:formatCode>General</c:formatCode>
                <c:ptCount val="1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-1.6529418508164404E-2</c:v>
                </c:pt>
                <c:pt idx="14">
                  <c:v>-4.6018532582042269E-2</c:v>
                </c:pt>
                <c:pt idx="15">
                  <c:v>-7.6996171395344495E-2</c:v>
                </c:pt>
                <c:pt idx="16">
                  <c:v>-9.0336325392079128E-2</c:v>
                </c:pt>
                <c:pt idx="17">
                  <c:v>-7.1584310625609091E-2</c:v>
                </c:pt>
                <c:pt idx="18">
                  <c:v>-4.2550670968035609E-2</c:v>
                </c:pt>
                <c:pt idx="19">
                  <c:v>-3.4707867656340201E-2</c:v>
                </c:pt>
                <c:pt idx="20">
                  <c:v>-3.4703479928899154E-2</c:v>
                </c:pt>
                <c:pt idx="21">
                  <c:v>-5.0370167426441882E-2</c:v>
                </c:pt>
                <c:pt idx="22">
                  <c:v>-7.6268374798502694E-2</c:v>
                </c:pt>
                <c:pt idx="23">
                  <c:v>-9.0459653559079339E-2</c:v>
                </c:pt>
                <c:pt idx="24">
                  <c:v>-8.9582957308430078E-2</c:v>
                </c:pt>
                <c:pt idx="25">
                  <c:v>-7.291199920539182E-2</c:v>
                </c:pt>
                <c:pt idx="26">
                  <c:v>-5.1177650815197685E-2</c:v>
                </c:pt>
                <c:pt idx="27">
                  <c:v>-3.7645899386868721E-2</c:v>
                </c:pt>
                <c:pt idx="28">
                  <c:v>-1.9592193801641827E-2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-1.378312574882514E-3</c:v>
                </c:pt>
                <c:pt idx="34">
                  <c:v>-9.0742449669637699E-3</c:v>
                </c:pt>
                <c:pt idx="35">
                  <c:v>-1.3032069478559047E-2</c:v>
                </c:pt>
                <c:pt idx="36">
                  <c:v>-1.6940213592353561E-2</c:v>
                </c:pt>
                <c:pt idx="37">
                  <c:v>-2.4501447469979766E-2</c:v>
                </c:pt>
                <c:pt idx="38">
                  <c:v>-3.0069001794076438E-2</c:v>
                </c:pt>
                <c:pt idx="39">
                  <c:v>-3.3792389556695487E-2</c:v>
                </c:pt>
                <c:pt idx="40">
                  <c:v>-3.9281814024421789E-2</c:v>
                </c:pt>
                <c:pt idx="41">
                  <c:v>-4.7413075030470327E-2</c:v>
                </c:pt>
                <c:pt idx="42">
                  <c:v>-5.3885350445001319E-2</c:v>
                </c:pt>
                <c:pt idx="43">
                  <c:v>-6.0642545064013557E-2</c:v>
                </c:pt>
                <c:pt idx="44">
                  <c:v>-7.0454494399460332E-2</c:v>
                </c:pt>
                <c:pt idx="45">
                  <c:v>-8.177601069410273E-2</c:v>
                </c:pt>
                <c:pt idx="46">
                  <c:v>-9.3382351833496455E-2</c:v>
                </c:pt>
                <c:pt idx="47">
                  <c:v>-0.10998735248532353</c:v>
                </c:pt>
                <c:pt idx="48">
                  <c:v>-0.12799515206194631</c:v>
                </c:pt>
                <c:pt idx="49">
                  <c:v>-0.14496339049408491</c:v>
                </c:pt>
                <c:pt idx="50">
                  <c:v>-0.16900233374788157</c:v>
                </c:pt>
                <c:pt idx="51">
                  <c:v>-0.20019742455877515</c:v>
                </c:pt>
                <c:pt idx="52">
                  <c:v>-0.23444014592649459</c:v>
                </c:pt>
                <c:pt idx="53">
                  <c:v>-0.27197970189774801</c:v>
                </c:pt>
                <c:pt idx="54">
                  <c:v>-0.31122108277790078</c:v>
                </c:pt>
                <c:pt idx="55">
                  <c:v>-0.34557779069935873</c:v>
                </c:pt>
                <c:pt idx="56">
                  <c:v>-0.37395327124076838</c:v>
                </c:pt>
                <c:pt idx="57">
                  <c:v>-0.39678186223893297</c:v>
                </c:pt>
                <c:pt idx="58">
                  <c:v>-0.4143555126982123</c:v>
                </c:pt>
                <c:pt idx="59">
                  <c:v>-0.42794878667044656</c:v>
                </c:pt>
                <c:pt idx="60">
                  <c:v>-0.43645791121494354</c:v>
                </c:pt>
                <c:pt idx="61">
                  <c:v>-0.44048815681924935</c:v>
                </c:pt>
                <c:pt idx="62">
                  <c:v>-0.43939160239789593</c:v>
                </c:pt>
                <c:pt idx="63">
                  <c:v>-0.43180111700399576</c:v>
                </c:pt>
                <c:pt idx="64">
                  <c:v>-0.41955379021928296</c:v>
                </c:pt>
                <c:pt idx="65">
                  <c:v>-0.403717679826676</c:v>
                </c:pt>
                <c:pt idx="66">
                  <c:v>-0.38706266851799348</c:v>
                </c:pt>
                <c:pt idx="67">
                  <c:v>-0.37155403356806005</c:v>
                </c:pt>
                <c:pt idx="68">
                  <c:v>-0.35629460266483465</c:v>
                </c:pt>
                <c:pt idx="69">
                  <c:v>-0.3402803882820114</c:v>
                </c:pt>
                <c:pt idx="70">
                  <c:v>-0.3238389130421287</c:v>
                </c:pt>
                <c:pt idx="71">
                  <c:v>-0.30753982663468921</c:v>
                </c:pt>
                <c:pt idx="72">
                  <c:v>-0.29129056216464527</c:v>
                </c:pt>
                <c:pt idx="73">
                  <c:v>-0.27705639690682177</c:v>
                </c:pt>
                <c:pt idx="74">
                  <c:v>-0.2646664453903409</c:v>
                </c:pt>
                <c:pt idx="75">
                  <c:v>-0.25372906755618646</c:v>
                </c:pt>
                <c:pt idx="76">
                  <c:v>-0.2441659448285281</c:v>
                </c:pt>
                <c:pt idx="77">
                  <c:v>-0.23615508683785233</c:v>
                </c:pt>
                <c:pt idx="78">
                  <c:v>-0.23047977370219158</c:v>
                </c:pt>
                <c:pt idx="79">
                  <c:v>-0.2273607600096843</c:v>
                </c:pt>
                <c:pt idx="80">
                  <c:v>-0.22610733253734555</c:v>
                </c:pt>
                <c:pt idx="81">
                  <c:v>-0.22807954525231913</c:v>
                </c:pt>
                <c:pt idx="82">
                  <c:v>-0.23396098721798128</c:v>
                </c:pt>
                <c:pt idx="83">
                  <c:v>-0.24352377968658501</c:v>
                </c:pt>
                <c:pt idx="84">
                  <c:v>-0.25744434038203273</c:v>
                </c:pt>
                <c:pt idx="85">
                  <c:v>-0.27553753551422949</c:v>
                </c:pt>
                <c:pt idx="86">
                  <c:v>-0.2953610521937603</c:v>
                </c:pt>
                <c:pt idx="87">
                  <c:v>-0.31876622832157625</c:v>
                </c:pt>
                <c:pt idx="88">
                  <c:v>-0.3466787328481532</c:v>
                </c:pt>
                <c:pt idx="89">
                  <c:v>-0.37525345395928039</c:v>
                </c:pt>
                <c:pt idx="90">
                  <c:v>-0.40782279987667008</c:v>
                </c:pt>
                <c:pt idx="91">
                  <c:v>-0.44649443670759037</c:v>
                </c:pt>
                <c:pt idx="92">
                  <c:v>-0.4877579465998424</c:v>
                </c:pt>
                <c:pt idx="93">
                  <c:v>-0.52893601375665522</c:v>
                </c:pt>
                <c:pt idx="94">
                  <c:v>-0.56964412227862193</c:v>
                </c:pt>
                <c:pt idx="95">
                  <c:v>-0.60814487363866432</c:v>
                </c:pt>
                <c:pt idx="96">
                  <c:v>-0.64351259888630685</c:v>
                </c:pt>
                <c:pt idx="97">
                  <c:v>-0.67659464839619499</c:v>
                </c:pt>
                <c:pt idx="98">
                  <c:v>-0.70524061110340863</c:v>
                </c:pt>
                <c:pt idx="99">
                  <c:v>-0.72841087868359899</c:v>
                </c:pt>
                <c:pt idx="100">
                  <c:v>-0.74646147039773869</c:v>
                </c:pt>
                <c:pt idx="101">
                  <c:v>-0.75892242761098139</c:v>
                </c:pt>
                <c:pt idx="102">
                  <c:v>-0.76812929517834194</c:v>
                </c:pt>
                <c:pt idx="103">
                  <c:v>-0.7752</c:v>
                </c:pt>
                <c:pt idx="104">
                  <c:v>-0.77893829659994573</c:v>
                </c:pt>
                <c:pt idx="105">
                  <c:v>-0.77796280571207466</c:v>
                </c:pt>
                <c:pt idx="106">
                  <c:v>-0.7729926900179408</c:v>
                </c:pt>
                <c:pt idx="107">
                  <c:v>-0.76523844331277147</c:v>
                </c:pt>
                <c:pt idx="108">
                  <c:v>-0.75410904342823792</c:v>
                </c:pt>
                <c:pt idx="109">
                  <c:v>-0.74008157315879541</c:v>
                </c:pt>
                <c:pt idx="110">
                  <c:v>-0.72354767256346009</c:v>
                </c:pt>
                <c:pt idx="111">
                  <c:v>-0.70319715679234851</c:v>
                </c:pt>
                <c:pt idx="112">
                  <c:v>-0.67663041073383323</c:v>
                </c:pt>
                <c:pt idx="113">
                  <c:v>-0.64300720817287693</c:v>
                </c:pt>
                <c:pt idx="114">
                  <c:v>-0.60334578495500313</c:v>
                </c:pt>
                <c:pt idx="115">
                  <c:v>-0.56015257140610486</c:v>
                </c:pt>
                <c:pt idx="116">
                  <c:v>-0.51700917979460204</c:v>
                </c:pt>
                <c:pt idx="117">
                  <c:v>-0.47838731772121257</c:v>
                </c:pt>
                <c:pt idx="118">
                  <c:v>-0.44303379361292217</c:v>
                </c:pt>
                <c:pt idx="119">
                  <c:v>-0.40797934266860075</c:v>
                </c:pt>
                <c:pt idx="120">
                  <c:v>-0.36957111102374096</c:v>
                </c:pt>
                <c:pt idx="121">
                  <c:v>-0.32986694284821533</c:v>
                </c:pt>
                <c:pt idx="122">
                  <c:v>-0.29359487394905814</c:v>
                </c:pt>
                <c:pt idx="123">
                  <c:v>-0.26213628359237418</c:v>
                </c:pt>
                <c:pt idx="124">
                  <c:v>-0.23302036225031397</c:v>
                </c:pt>
                <c:pt idx="125">
                  <c:v>-0.21096089741069449</c:v>
                </c:pt>
                <c:pt idx="126">
                  <c:v>-0.19717550702835132</c:v>
                </c:pt>
                <c:pt idx="127">
                  <c:v>-0.18367494149075955</c:v>
                </c:pt>
                <c:pt idx="128">
                  <c:v>-0.17231766285847902</c:v>
                </c:pt>
                <c:pt idx="129">
                  <c:v>-0.16299685591724489</c:v>
                </c:pt>
                <c:pt idx="130">
                  <c:v>-0.1529355138156302</c:v>
                </c:pt>
                <c:pt idx="131">
                  <c:v>-0.1428029772977939</c:v>
                </c:pt>
                <c:pt idx="132">
                  <c:v>-0.13454315115973486</c:v>
                </c:pt>
                <c:pt idx="133">
                  <c:v>-0.12806346850640549</c:v>
                </c:pt>
                <c:pt idx="134">
                  <c:v>-0.12307910449305443</c:v>
                </c:pt>
                <c:pt idx="135">
                  <c:v>-0.11910585216561788</c:v>
                </c:pt>
                <c:pt idx="136">
                  <c:v>-0.11550999157798023</c:v>
                </c:pt>
                <c:pt idx="137">
                  <c:v>-0.11190700683073396</c:v>
                </c:pt>
                <c:pt idx="138">
                  <c:v>-0.10795512698212339</c:v>
                </c:pt>
                <c:pt idx="139">
                  <c:v>-0.10326983613274096</c:v>
                </c:pt>
                <c:pt idx="140">
                  <c:v>-9.8228526022385604E-2</c:v>
                </c:pt>
                <c:pt idx="141">
                  <c:v>-9.284544497027461E-2</c:v>
                </c:pt>
                <c:pt idx="142">
                  <c:v>-8.8103208023887922E-2</c:v>
                </c:pt>
                <c:pt idx="143">
                  <c:v>-8.5126866243013549E-2</c:v>
                </c:pt>
                <c:pt idx="144">
                  <c:v>-8.3624470623291536E-2</c:v>
                </c:pt>
                <c:pt idx="145">
                  <c:v>-8.2862610163950023E-2</c:v>
                </c:pt>
                <c:pt idx="146">
                  <c:v>-8.2584956658672298E-2</c:v>
                </c:pt>
                <c:pt idx="147">
                  <c:v>-8.2300178993785902E-2</c:v>
                </c:pt>
                <c:pt idx="148">
                  <c:v>-8.1922834433851954E-2</c:v>
                </c:pt>
                <c:pt idx="149">
                  <c:v>-8.096159186519801E-2</c:v>
                </c:pt>
                <c:pt idx="150">
                  <c:v>-7.9152998921898685E-2</c:v>
                </c:pt>
                <c:pt idx="151">
                  <c:v>-7.5849087338621057E-2</c:v>
                </c:pt>
                <c:pt idx="152">
                  <c:v>-7.1242115065068889E-2</c:v>
                </c:pt>
                <c:pt idx="153">
                  <c:v>-6.5809164895697297E-2</c:v>
                </c:pt>
                <c:pt idx="154">
                  <c:v>-6.0183956776621965E-2</c:v>
                </c:pt>
                <c:pt idx="155">
                  <c:v>-5.557698450306979E-2</c:v>
                </c:pt>
                <c:pt idx="156">
                  <c:v>-5.1966875596214837E-2</c:v>
                </c:pt>
                <c:pt idx="157">
                  <c:v>-4.9161372106353345E-2</c:v>
                </c:pt>
                <c:pt idx="158">
                  <c:v>-4.6897021667559921E-2</c:v>
                </c:pt>
                <c:pt idx="159">
                  <c:v>-4.4718113964205386E-2</c:v>
                </c:pt>
                <c:pt idx="160">
                  <c:v>-4.2638897315507074E-2</c:v>
                </c:pt>
                <c:pt idx="161">
                  <c:v>-4.0360298557496316E-2</c:v>
                </c:pt>
                <c:pt idx="162">
                  <c:v>-3.8167142534924481E-2</c:v>
                </c:pt>
                <c:pt idx="163">
                  <c:v>-3.6052305088182891E-2</c:v>
                </c:pt>
                <c:pt idx="164">
                  <c:v>-3.4756321377652055E-2</c:v>
                </c:pt>
                <c:pt idx="165">
                  <c:v>-3.420087282750172E-2</c:v>
                </c:pt>
                <c:pt idx="166">
                  <c:v>-3.3830558067446517E-2</c:v>
                </c:pt>
                <c:pt idx="167">
                  <c:v>-3.365962541670374E-2</c:v>
                </c:pt>
                <c:pt idx="168">
                  <c:v>-3.3574135501399878E-2</c:v>
                </c:pt>
                <c:pt idx="169">
                  <c:v>-3.2983066153206259E-2</c:v>
                </c:pt>
                <c:pt idx="170">
                  <c:v>-3.2263809111921816E-2</c:v>
                </c:pt>
                <c:pt idx="171">
                  <c:v>-3.2619781193029794E-2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ether'!$O$20:$O$191</c:f>
              <c:numCache>
                <c:formatCode>General</c:formatCode>
                <c:ptCount val="172"/>
                <c:pt idx="0">
                  <c:v>1.2600458715596331E-2</c:v>
                </c:pt>
                <c:pt idx="1">
                  <c:v>1.5400560652395515E-2</c:v>
                </c:pt>
                <c:pt idx="2">
                  <c:v>1.8739143730886851E-2</c:v>
                </c:pt>
                <c:pt idx="3">
                  <c:v>2.2508511722731904E-2</c:v>
                </c:pt>
                <c:pt idx="4">
                  <c:v>2.7785626911314986E-2</c:v>
                </c:pt>
                <c:pt idx="5">
                  <c:v>3.5108970438328238E-2</c:v>
                </c:pt>
                <c:pt idx="6">
                  <c:v>4.5447808358817537E-2</c:v>
                </c:pt>
                <c:pt idx="7">
                  <c:v>5.8802140672782881E-2</c:v>
                </c:pt>
                <c:pt idx="8">
                  <c:v>7.4848878695208981E-2</c:v>
                </c:pt>
                <c:pt idx="9">
                  <c:v>9.4664984709480135E-2</c:v>
                </c:pt>
                <c:pt idx="10">
                  <c:v>0.12191213047910296</c:v>
                </c:pt>
                <c:pt idx="11">
                  <c:v>0.1620828236493374</c:v>
                </c:pt>
                <c:pt idx="12">
                  <c:v>0.21830025484199797</c:v>
                </c:pt>
                <c:pt idx="13">
                  <c:v>0.28912941850816437</c:v>
                </c:pt>
                <c:pt idx="14">
                  <c:v>0.3757185325820423</c:v>
                </c:pt>
                <c:pt idx="15">
                  <c:v>0.47209617139534454</c:v>
                </c:pt>
                <c:pt idx="16">
                  <c:v>0.57193632539207917</c:v>
                </c:pt>
                <c:pt idx="17">
                  <c:v>0.67618431062560913</c:v>
                </c:pt>
                <c:pt idx="18">
                  <c:v>0.79375067096803564</c:v>
                </c:pt>
                <c:pt idx="19">
                  <c:v>0.91370786765634027</c:v>
                </c:pt>
                <c:pt idx="20">
                  <c:v>0.99480347992889906</c:v>
                </c:pt>
                <c:pt idx="21">
                  <c:v>1.0386701674264418</c:v>
                </c:pt>
                <c:pt idx="22">
                  <c:v>1.0614683747985028</c:v>
                </c:pt>
                <c:pt idx="23">
                  <c:v>1.0621596535590794</c:v>
                </c:pt>
                <c:pt idx="24">
                  <c:v>1.0363829573084302</c:v>
                </c:pt>
                <c:pt idx="25">
                  <c:v>0.9844119992053918</c:v>
                </c:pt>
                <c:pt idx="26">
                  <c:v>0.91227765081519774</c:v>
                </c:pt>
                <c:pt idx="27">
                  <c:v>0.83194589938686869</c:v>
                </c:pt>
                <c:pt idx="28">
                  <c:v>0.73959219380164187</c:v>
                </c:pt>
                <c:pt idx="29">
                  <c:v>0.63390000000000002</c:v>
                </c:pt>
                <c:pt idx="30">
                  <c:v>0.5380503567787972</c:v>
                </c:pt>
                <c:pt idx="31">
                  <c:v>0.45350881753312944</c:v>
                </c:pt>
                <c:pt idx="32">
                  <c:v>0.38393705402650358</c:v>
                </c:pt>
                <c:pt idx="33">
                  <c:v>0.33137831257488254</c:v>
                </c:pt>
                <c:pt idx="34">
                  <c:v>0.29037424496696373</c:v>
                </c:pt>
                <c:pt idx="35">
                  <c:v>0.25473206947855903</c:v>
                </c:pt>
                <c:pt idx="36">
                  <c:v>0.22394021359235353</c:v>
                </c:pt>
                <c:pt idx="37">
                  <c:v>0.20050144746997975</c:v>
                </c:pt>
                <c:pt idx="38">
                  <c:v>0.17926900179407643</c:v>
                </c:pt>
                <c:pt idx="39">
                  <c:v>0.15969238955669551</c:v>
                </c:pt>
                <c:pt idx="40">
                  <c:v>0.14428181402442178</c:v>
                </c:pt>
                <c:pt idx="41">
                  <c:v>0.13221307503047033</c:v>
                </c:pt>
                <c:pt idx="42">
                  <c:v>0.12318535044500133</c:v>
                </c:pt>
                <c:pt idx="43">
                  <c:v>0.11704254506401356</c:v>
                </c:pt>
                <c:pt idx="44">
                  <c:v>0.11205449439946033</c:v>
                </c:pt>
                <c:pt idx="45">
                  <c:v>0.10737601069410274</c:v>
                </c:pt>
                <c:pt idx="46">
                  <c:v>0.10278235183349646</c:v>
                </c:pt>
                <c:pt idx="47">
                  <c:v>9.9187352485323552E-2</c:v>
                </c:pt>
                <c:pt idx="48">
                  <c:v>9.7095152061946341E-2</c:v>
                </c:pt>
                <c:pt idx="49">
                  <c:v>9.6163390494084927E-2</c:v>
                </c:pt>
                <c:pt idx="50">
                  <c:v>9.5202333747881562E-2</c:v>
                </c:pt>
                <c:pt idx="51">
                  <c:v>9.4097424558775164E-2</c:v>
                </c:pt>
                <c:pt idx="52">
                  <c:v>9.4040145926494595E-2</c:v>
                </c:pt>
                <c:pt idx="53">
                  <c:v>9.4579701897747989E-2</c:v>
                </c:pt>
                <c:pt idx="54">
                  <c:v>9.5521082777900793E-2</c:v>
                </c:pt>
                <c:pt idx="55">
                  <c:v>9.7177790699358724E-2</c:v>
                </c:pt>
                <c:pt idx="56">
                  <c:v>9.9853271240768371E-2</c:v>
                </c:pt>
                <c:pt idx="57">
                  <c:v>0.1030818622389329</c:v>
                </c:pt>
                <c:pt idx="58">
                  <c:v>0.10705551269821234</c:v>
                </c:pt>
                <c:pt idx="59">
                  <c:v>0.11134878667044658</c:v>
                </c:pt>
                <c:pt idx="60">
                  <c:v>0.11335791121494362</c:v>
                </c:pt>
                <c:pt idx="61">
                  <c:v>0.11378815681924939</c:v>
                </c:pt>
                <c:pt idx="62">
                  <c:v>0.11409160239789594</c:v>
                </c:pt>
                <c:pt idx="63">
                  <c:v>0.11470111700399581</c:v>
                </c:pt>
                <c:pt idx="64">
                  <c:v>0.11525379021928292</c:v>
                </c:pt>
                <c:pt idx="65">
                  <c:v>0.11501767982667609</c:v>
                </c:pt>
                <c:pt idx="66">
                  <c:v>0.11366266851799353</c:v>
                </c:pt>
                <c:pt idx="67">
                  <c:v>0.11135403356806006</c:v>
                </c:pt>
                <c:pt idx="68">
                  <c:v>0.10859460266483469</c:v>
                </c:pt>
                <c:pt idx="69">
                  <c:v>0.10568038828201144</c:v>
                </c:pt>
                <c:pt idx="70">
                  <c:v>0.10193891304212874</c:v>
                </c:pt>
                <c:pt idx="71">
                  <c:v>9.7539826634689214E-2</c:v>
                </c:pt>
                <c:pt idx="72">
                  <c:v>9.249056216464531E-2</c:v>
                </c:pt>
                <c:pt idx="73">
                  <c:v>8.6956396906821845E-2</c:v>
                </c:pt>
                <c:pt idx="74">
                  <c:v>8.1166445390340958E-2</c:v>
                </c:pt>
                <c:pt idx="75">
                  <c:v>7.4829067556186471E-2</c:v>
                </c:pt>
                <c:pt idx="76">
                  <c:v>6.8165944828528099E-2</c:v>
                </c:pt>
                <c:pt idx="77">
                  <c:v>6.1055086837852331E-2</c:v>
                </c:pt>
                <c:pt idx="78">
                  <c:v>5.4079773702191594E-2</c:v>
                </c:pt>
                <c:pt idx="79">
                  <c:v>4.7760760009684294E-2</c:v>
                </c:pt>
                <c:pt idx="80">
                  <c:v>4.1507332537345551E-2</c:v>
                </c:pt>
                <c:pt idx="81">
                  <c:v>3.6179545252319159E-2</c:v>
                </c:pt>
                <c:pt idx="82">
                  <c:v>3.2260987217981318E-2</c:v>
                </c:pt>
                <c:pt idx="83">
                  <c:v>2.9123779686584982E-2</c:v>
                </c:pt>
                <c:pt idx="84">
                  <c:v>2.5744340382032757E-2</c:v>
                </c:pt>
                <c:pt idx="85">
                  <c:v>2.2137535514229482E-2</c:v>
                </c:pt>
                <c:pt idx="86">
                  <c:v>1.9361052193760254E-2</c:v>
                </c:pt>
                <c:pt idx="87">
                  <c:v>1.7266228321576309E-2</c:v>
                </c:pt>
                <c:pt idx="88">
                  <c:v>1.5778732848153263E-2</c:v>
                </c:pt>
                <c:pt idx="89">
                  <c:v>1.4453453959280471E-2</c:v>
                </c:pt>
                <c:pt idx="90">
                  <c:v>1.3022799876670188E-2</c:v>
                </c:pt>
                <c:pt idx="91">
                  <c:v>1.0994436707590372E-2</c:v>
                </c:pt>
                <c:pt idx="92">
                  <c:v>8.7579465998423155E-3</c:v>
                </c:pt>
                <c:pt idx="93">
                  <c:v>6.6360137566553708E-3</c:v>
                </c:pt>
                <c:pt idx="94">
                  <c:v>4.4441222786219372E-3</c:v>
                </c:pt>
                <c:pt idx="95">
                  <c:v>2.6448736386643144E-3</c:v>
                </c:pt>
                <c:pt idx="96">
                  <c:v>1.312598886306875E-3</c:v>
                </c:pt>
                <c:pt idx="97">
                  <c:v>5.9464839619498256E-4</c:v>
                </c:pt>
                <c:pt idx="98">
                  <c:v>3.4061110340876055E-4</c:v>
                </c:pt>
                <c:pt idx="99">
                  <c:v>3.1087868359900439E-4</c:v>
                </c:pt>
                <c:pt idx="100">
                  <c:v>2.6147039773867704E-4</c:v>
                </c:pt>
                <c:pt idx="101">
                  <c:v>1.2242761098131644E-4</c:v>
                </c:pt>
                <c:pt idx="102">
                  <c:v>2.9295178341959303E-5</c:v>
                </c:pt>
                <c:pt idx="103">
                  <c:v>0</c:v>
                </c:pt>
                <c:pt idx="104">
                  <c:v>2.3829659994579171E-4</c:v>
                </c:pt>
                <c:pt idx="105">
                  <c:v>9.6280571207452202E-4</c:v>
                </c:pt>
                <c:pt idx="106">
                  <c:v>1.7926900179407626E-3</c:v>
                </c:pt>
                <c:pt idx="107">
                  <c:v>2.7384433127714733E-3</c:v>
                </c:pt>
                <c:pt idx="108">
                  <c:v>3.3090434282379822E-3</c:v>
                </c:pt>
                <c:pt idx="109">
                  <c:v>3.6815731587954235E-3</c:v>
                </c:pt>
                <c:pt idx="110">
                  <c:v>4.1476725634600232E-3</c:v>
                </c:pt>
                <c:pt idx="111">
                  <c:v>4.5971567923485919E-3</c:v>
                </c:pt>
                <c:pt idx="112">
                  <c:v>5.3304107338331356E-3</c:v>
                </c:pt>
                <c:pt idx="113">
                  <c:v>6.3072081728769566E-3</c:v>
                </c:pt>
                <c:pt idx="114">
                  <c:v>7.4457849550032479E-3</c:v>
                </c:pt>
                <c:pt idx="115">
                  <c:v>8.6525714061048229E-3</c:v>
                </c:pt>
                <c:pt idx="116">
                  <c:v>9.2091797946020522E-3</c:v>
                </c:pt>
                <c:pt idx="117">
                  <c:v>9.1873177212125259E-3</c:v>
                </c:pt>
                <c:pt idx="118">
                  <c:v>9.3337936129223292E-3</c:v>
                </c:pt>
                <c:pt idx="119">
                  <c:v>9.7793426686007667E-3</c:v>
                </c:pt>
                <c:pt idx="120">
                  <c:v>1.0171111023740994E-2</c:v>
                </c:pt>
                <c:pt idx="121">
                  <c:v>1.0666942848215346E-2</c:v>
                </c:pt>
                <c:pt idx="122">
                  <c:v>1.0994873949058159E-2</c:v>
                </c:pt>
                <c:pt idx="123">
                  <c:v>1.0936283592374252E-2</c:v>
                </c:pt>
                <c:pt idx="124">
                  <c:v>1.1120362250314018E-2</c:v>
                </c:pt>
                <c:pt idx="125">
                  <c:v>1.1060897410694518E-2</c:v>
                </c:pt>
                <c:pt idx="126">
                  <c:v>1.0875507028351378E-2</c:v>
                </c:pt>
                <c:pt idx="127">
                  <c:v>1.0774941490759577E-2</c:v>
                </c:pt>
                <c:pt idx="128">
                  <c:v>1.071766285847903E-2</c:v>
                </c:pt>
                <c:pt idx="129">
                  <c:v>1.0496855917244859E-2</c:v>
                </c:pt>
                <c:pt idx="130">
                  <c:v>1.0335513815630195E-2</c:v>
                </c:pt>
                <c:pt idx="131">
                  <c:v>1.0502977297793932E-2</c:v>
                </c:pt>
                <c:pt idx="132">
                  <c:v>1.0843151159734884E-2</c:v>
                </c:pt>
                <c:pt idx="133">
                  <c:v>1.1363468506405495E-2</c:v>
                </c:pt>
                <c:pt idx="134">
                  <c:v>1.1979104493054419E-2</c:v>
                </c:pt>
                <c:pt idx="135">
                  <c:v>1.2405852165617882E-2</c:v>
                </c:pt>
                <c:pt idx="136">
                  <c:v>1.290999157798025E-2</c:v>
                </c:pt>
                <c:pt idx="137">
                  <c:v>1.3307006830733959E-2</c:v>
                </c:pt>
                <c:pt idx="138">
                  <c:v>1.4055126982123384E-2</c:v>
                </c:pt>
                <c:pt idx="139">
                  <c:v>1.4969836132740966E-2</c:v>
                </c:pt>
                <c:pt idx="140">
                  <c:v>1.6128526022385604E-2</c:v>
                </c:pt>
                <c:pt idx="141">
                  <c:v>1.774544497027462E-2</c:v>
                </c:pt>
                <c:pt idx="142">
                  <c:v>1.9203208023887912E-2</c:v>
                </c:pt>
                <c:pt idx="143">
                  <c:v>2.0626866243013551E-2</c:v>
                </c:pt>
                <c:pt idx="144">
                  <c:v>2.1824470623291542E-2</c:v>
                </c:pt>
                <c:pt idx="145">
                  <c:v>2.2962610163950035E-2</c:v>
                </c:pt>
                <c:pt idx="146">
                  <c:v>2.43849566586723E-2</c:v>
                </c:pt>
                <c:pt idx="147">
                  <c:v>2.5700178993785915E-2</c:v>
                </c:pt>
                <c:pt idx="148">
                  <c:v>2.7022834433851964E-2</c:v>
                </c:pt>
                <c:pt idx="149">
                  <c:v>2.7961591865198022E-2</c:v>
                </c:pt>
                <c:pt idx="150">
                  <c:v>2.8752998921898698E-2</c:v>
                </c:pt>
                <c:pt idx="151">
                  <c:v>2.9449087338621067E-2</c:v>
                </c:pt>
                <c:pt idx="152">
                  <c:v>3.0142115065068902E-2</c:v>
                </c:pt>
                <c:pt idx="153">
                  <c:v>3.1009164895697324E-2</c:v>
                </c:pt>
                <c:pt idx="154">
                  <c:v>3.1783956776621963E-2</c:v>
                </c:pt>
                <c:pt idx="155">
                  <c:v>3.2476984503069795E-2</c:v>
                </c:pt>
                <c:pt idx="156">
                  <c:v>3.2766875596214849E-2</c:v>
                </c:pt>
                <c:pt idx="157">
                  <c:v>3.2561372106353348E-2</c:v>
                </c:pt>
                <c:pt idx="158">
                  <c:v>3.2097021667559913E-2</c:v>
                </c:pt>
                <c:pt idx="159">
                  <c:v>3.1518113964205383E-2</c:v>
                </c:pt>
                <c:pt idx="160">
                  <c:v>3.1038897315507071E-2</c:v>
                </c:pt>
                <c:pt idx="161">
                  <c:v>3.0360298557496321E-2</c:v>
                </c:pt>
                <c:pt idx="162">
                  <c:v>2.9567142534924484E-2</c:v>
                </c:pt>
                <c:pt idx="163">
                  <c:v>2.8552305088182892E-2</c:v>
                </c:pt>
                <c:pt idx="164">
                  <c:v>2.7256321377652059E-2</c:v>
                </c:pt>
                <c:pt idx="165">
                  <c:v>2.5900872827501725E-2</c:v>
                </c:pt>
                <c:pt idx="166">
                  <c:v>2.4530558067446515E-2</c:v>
                </c:pt>
                <c:pt idx="167">
                  <c:v>2.3359625416703743E-2</c:v>
                </c:pt>
                <c:pt idx="168">
                  <c:v>2.2074135501399878E-2</c:v>
                </c:pt>
                <c:pt idx="169">
                  <c:v>2.018306615320627E-2</c:v>
                </c:pt>
                <c:pt idx="170">
                  <c:v>1.7763809111921814E-2</c:v>
                </c:pt>
                <c:pt idx="171">
                  <c:v>1.6119781193029797E-2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51360"/>
        <c:axId val="176753280"/>
      </c:scatterChart>
      <c:valAx>
        <c:axId val="17675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53280"/>
        <c:crosses val="autoZero"/>
        <c:crossBetween val="midCat"/>
      </c:valAx>
      <c:valAx>
        <c:axId val="17675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5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707638004135401"/>
          <c:y val="0.23238862355320336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'Zn(II)-Chl-a ether'!$A$16:$D$16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'Zn(II)-Chl-a ether'!$A$20:$A$191</c:f>
              <c:numCache>
                <c:formatCode>General</c:formatCode>
                <c:ptCount val="172"/>
                <c:pt idx="0">
                  <c:v>-757</c:v>
                </c:pt>
                <c:pt idx="1">
                  <c:v>-727</c:v>
                </c:pt>
                <c:pt idx="2">
                  <c:v>-697</c:v>
                </c:pt>
                <c:pt idx="3">
                  <c:v>-667</c:v>
                </c:pt>
                <c:pt idx="4">
                  <c:v>-637</c:v>
                </c:pt>
                <c:pt idx="5">
                  <c:v>-607</c:v>
                </c:pt>
                <c:pt idx="6">
                  <c:v>-577</c:v>
                </c:pt>
                <c:pt idx="7">
                  <c:v>-547</c:v>
                </c:pt>
                <c:pt idx="8">
                  <c:v>-517</c:v>
                </c:pt>
                <c:pt idx="9">
                  <c:v>-487</c:v>
                </c:pt>
                <c:pt idx="10">
                  <c:v>-457</c:v>
                </c:pt>
                <c:pt idx="11">
                  <c:v>-427</c:v>
                </c:pt>
                <c:pt idx="12">
                  <c:v>-397</c:v>
                </c:pt>
                <c:pt idx="13">
                  <c:v>-367</c:v>
                </c:pt>
                <c:pt idx="14">
                  <c:v>-337</c:v>
                </c:pt>
                <c:pt idx="15">
                  <c:v>-307</c:v>
                </c:pt>
                <c:pt idx="16">
                  <c:v>-277</c:v>
                </c:pt>
                <c:pt idx="17">
                  <c:v>-247</c:v>
                </c:pt>
                <c:pt idx="18">
                  <c:v>-217</c:v>
                </c:pt>
                <c:pt idx="19">
                  <c:v>-187</c:v>
                </c:pt>
                <c:pt idx="20">
                  <c:v>-157</c:v>
                </c:pt>
                <c:pt idx="21">
                  <c:v>-127</c:v>
                </c:pt>
                <c:pt idx="22">
                  <c:v>-97</c:v>
                </c:pt>
                <c:pt idx="23">
                  <c:v>-67</c:v>
                </c:pt>
                <c:pt idx="24">
                  <c:v>-37</c:v>
                </c:pt>
                <c:pt idx="25">
                  <c:v>-7</c:v>
                </c:pt>
                <c:pt idx="26">
                  <c:v>23</c:v>
                </c:pt>
                <c:pt idx="27">
                  <c:v>53</c:v>
                </c:pt>
                <c:pt idx="28">
                  <c:v>83</c:v>
                </c:pt>
                <c:pt idx="29">
                  <c:v>113</c:v>
                </c:pt>
                <c:pt idx="30">
                  <c:v>143</c:v>
                </c:pt>
                <c:pt idx="31">
                  <c:v>173</c:v>
                </c:pt>
                <c:pt idx="32">
                  <c:v>203</c:v>
                </c:pt>
                <c:pt idx="33">
                  <c:v>233</c:v>
                </c:pt>
                <c:pt idx="34">
                  <c:v>263</c:v>
                </c:pt>
                <c:pt idx="35">
                  <c:v>293</c:v>
                </c:pt>
                <c:pt idx="36">
                  <c:v>323</c:v>
                </c:pt>
                <c:pt idx="37">
                  <c:v>353</c:v>
                </c:pt>
                <c:pt idx="38">
                  <c:v>383</c:v>
                </c:pt>
                <c:pt idx="39">
                  <c:v>413</c:v>
                </c:pt>
                <c:pt idx="40">
                  <c:v>443</c:v>
                </c:pt>
                <c:pt idx="41">
                  <c:v>473</c:v>
                </c:pt>
                <c:pt idx="42">
                  <c:v>503</c:v>
                </c:pt>
                <c:pt idx="43">
                  <c:v>533</c:v>
                </c:pt>
                <c:pt idx="44">
                  <c:v>563</c:v>
                </c:pt>
                <c:pt idx="45">
                  <c:v>593</c:v>
                </c:pt>
                <c:pt idx="46">
                  <c:v>623</c:v>
                </c:pt>
                <c:pt idx="47">
                  <c:v>653</c:v>
                </c:pt>
                <c:pt idx="48">
                  <c:v>683</c:v>
                </c:pt>
                <c:pt idx="49">
                  <c:v>713</c:v>
                </c:pt>
                <c:pt idx="50">
                  <c:v>743</c:v>
                </c:pt>
                <c:pt idx="51">
                  <c:v>773</c:v>
                </c:pt>
                <c:pt idx="52">
                  <c:v>803</c:v>
                </c:pt>
                <c:pt idx="53">
                  <c:v>833</c:v>
                </c:pt>
                <c:pt idx="54">
                  <c:v>863</c:v>
                </c:pt>
                <c:pt idx="55">
                  <c:v>893</c:v>
                </c:pt>
                <c:pt idx="56">
                  <c:v>923</c:v>
                </c:pt>
                <c:pt idx="57">
                  <c:v>953</c:v>
                </c:pt>
                <c:pt idx="58">
                  <c:v>983</c:v>
                </c:pt>
                <c:pt idx="59">
                  <c:v>1013</c:v>
                </c:pt>
                <c:pt idx="60">
                  <c:v>1043</c:v>
                </c:pt>
                <c:pt idx="61">
                  <c:v>1073</c:v>
                </c:pt>
                <c:pt idx="62">
                  <c:v>1103</c:v>
                </c:pt>
                <c:pt idx="63">
                  <c:v>1133</c:v>
                </c:pt>
                <c:pt idx="64">
                  <c:v>1163</c:v>
                </c:pt>
                <c:pt idx="65">
                  <c:v>1193</c:v>
                </c:pt>
                <c:pt idx="66">
                  <c:v>1223</c:v>
                </c:pt>
                <c:pt idx="67">
                  <c:v>1253</c:v>
                </c:pt>
                <c:pt idx="68">
                  <c:v>1283</c:v>
                </c:pt>
                <c:pt idx="69">
                  <c:v>1313</c:v>
                </c:pt>
                <c:pt idx="70">
                  <c:v>1343</c:v>
                </c:pt>
                <c:pt idx="71">
                  <c:v>1373</c:v>
                </c:pt>
                <c:pt idx="72">
                  <c:v>1403</c:v>
                </c:pt>
                <c:pt idx="73">
                  <c:v>1433</c:v>
                </c:pt>
                <c:pt idx="74">
                  <c:v>1463</c:v>
                </c:pt>
                <c:pt idx="75">
                  <c:v>1493</c:v>
                </c:pt>
                <c:pt idx="76">
                  <c:v>1523</c:v>
                </c:pt>
                <c:pt idx="77">
                  <c:v>1553</c:v>
                </c:pt>
                <c:pt idx="78">
                  <c:v>1583</c:v>
                </c:pt>
                <c:pt idx="79">
                  <c:v>1613</c:v>
                </c:pt>
                <c:pt idx="80">
                  <c:v>1643</c:v>
                </c:pt>
                <c:pt idx="81">
                  <c:v>1673</c:v>
                </c:pt>
                <c:pt idx="82">
                  <c:v>1703</c:v>
                </c:pt>
                <c:pt idx="83">
                  <c:v>1733</c:v>
                </c:pt>
                <c:pt idx="84">
                  <c:v>1763</c:v>
                </c:pt>
                <c:pt idx="85">
                  <c:v>1793</c:v>
                </c:pt>
                <c:pt idx="86">
                  <c:v>1823</c:v>
                </c:pt>
                <c:pt idx="87">
                  <c:v>1853</c:v>
                </c:pt>
                <c:pt idx="88">
                  <c:v>1883</c:v>
                </c:pt>
                <c:pt idx="89">
                  <c:v>1913</c:v>
                </c:pt>
                <c:pt idx="90">
                  <c:v>1943</c:v>
                </c:pt>
                <c:pt idx="91">
                  <c:v>1973</c:v>
                </c:pt>
                <c:pt idx="92">
                  <c:v>2003</c:v>
                </c:pt>
                <c:pt idx="93">
                  <c:v>2033</c:v>
                </c:pt>
                <c:pt idx="94">
                  <c:v>2063</c:v>
                </c:pt>
                <c:pt idx="95">
                  <c:v>2093</c:v>
                </c:pt>
                <c:pt idx="96">
                  <c:v>2123</c:v>
                </c:pt>
                <c:pt idx="97">
                  <c:v>2153</c:v>
                </c:pt>
                <c:pt idx="98">
                  <c:v>2183</c:v>
                </c:pt>
                <c:pt idx="99">
                  <c:v>2213</c:v>
                </c:pt>
                <c:pt idx="100">
                  <c:v>2243</c:v>
                </c:pt>
                <c:pt idx="101">
                  <c:v>2273</c:v>
                </c:pt>
                <c:pt idx="102">
                  <c:v>2303</c:v>
                </c:pt>
                <c:pt idx="103">
                  <c:v>2333</c:v>
                </c:pt>
                <c:pt idx="104">
                  <c:v>2363</c:v>
                </c:pt>
                <c:pt idx="105">
                  <c:v>2393</c:v>
                </c:pt>
                <c:pt idx="106">
                  <c:v>2423</c:v>
                </c:pt>
                <c:pt idx="107">
                  <c:v>2453</c:v>
                </c:pt>
                <c:pt idx="108">
                  <c:v>2483</c:v>
                </c:pt>
                <c:pt idx="109">
                  <c:v>2513</c:v>
                </c:pt>
                <c:pt idx="110">
                  <c:v>2543</c:v>
                </c:pt>
                <c:pt idx="111">
                  <c:v>2573</c:v>
                </c:pt>
                <c:pt idx="112">
                  <c:v>2603</c:v>
                </c:pt>
                <c:pt idx="113">
                  <c:v>2633</c:v>
                </c:pt>
                <c:pt idx="114">
                  <c:v>2663</c:v>
                </c:pt>
                <c:pt idx="115">
                  <c:v>2693</c:v>
                </c:pt>
                <c:pt idx="116">
                  <c:v>2723</c:v>
                </c:pt>
                <c:pt idx="117">
                  <c:v>2753</c:v>
                </c:pt>
                <c:pt idx="118">
                  <c:v>2783</c:v>
                </c:pt>
                <c:pt idx="119">
                  <c:v>2813</c:v>
                </c:pt>
                <c:pt idx="120">
                  <c:v>2843</c:v>
                </c:pt>
                <c:pt idx="121">
                  <c:v>2873</c:v>
                </c:pt>
                <c:pt idx="122">
                  <c:v>2903</c:v>
                </c:pt>
                <c:pt idx="123">
                  <c:v>2933</c:v>
                </c:pt>
                <c:pt idx="124">
                  <c:v>2963</c:v>
                </c:pt>
                <c:pt idx="125">
                  <c:v>2993</c:v>
                </c:pt>
                <c:pt idx="126">
                  <c:v>3023</c:v>
                </c:pt>
                <c:pt idx="127">
                  <c:v>3053</c:v>
                </c:pt>
                <c:pt idx="128">
                  <c:v>3083</c:v>
                </c:pt>
                <c:pt idx="129">
                  <c:v>3113</c:v>
                </c:pt>
                <c:pt idx="130">
                  <c:v>3143</c:v>
                </c:pt>
                <c:pt idx="131">
                  <c:v>3173</c:v>
                </c:pt>
                <c:pt idx="132">
                  <c:v>3203</c:v>
                </c:pt>
                <c:pt idx="133">
                  <c:v>3233</c:v>
                </c:pt>
                <c:pt idx="134">
                  <c:v>3263</c:v>
                </c:pt>
                <c:pt idx="135">
                  <c:v>3293</c:v>
                </c:pt>
                <c:pt idx="136">
                  <c:v>3323</c:v>
                </c:pt>
                <c:pt idx="137">
                  <c:v>3353</c:v>
                </c:pt>
                <c:pt idx="138">
                  <c:v>3383</c:v>
                </c:pt>
                <c:pt idx="139">
                  <c:v>3413</c:v>
                </c:pt>
                <c:pt idx="140">
                  <c:v>3443</c:v>
                </c:pt>
                <c:pt idx="141">
                  <c:v>3473</c:v>
                </c:pt>
                <c:pt idx="142">
                  <c:v>3503</c:v>
                </c:pt>
                <c:pt idx="143">
                  <c:v>3533</c:v>
                </c:pt>
                <c:pt idx="144">
                  <c:v>3563</c:v>
                </c:pt>
                <c:pt idx="145">
                  <c:v>3593</c:v>
                </c:pt>
                <c:pt idx="146">
                  <c:v>3623</c:v>
                </c:pt>
                <c:pt idx="147">
                  <c:v>3653</c:v>
                </c:pt>
                <c:pt idx="148">
                  <c:v>3683</c:v>
                </c:pt>
                <c:pt idx="149">
                  <c:v>3713</c:v>
                </c:pt>
                <c:pt idx="150">
                  <c:v>3743</c:v>
                </c:pt>
                <c:pt idx="151">
                  <c:v>3773</c:v>
                </c:pt>
                <c:pt idx="152">
                  <c:v>3803</c:v>
                </c:pt>
                <c:pt idx="153">
                  <c:v>3833</c:v>
                </c:pt>
                <c:pt idx="154">
                  <c:v>3863</c:v>
                </c:pt>
                <c:pt idx="155">
                  <c:v>3893</c:v>
                </c:pt>
                <c:pt idx="156">
                  <c:v>3923</c:v>
                </c:pt>
                <c:pt idx="157">
                  <c:v>3953</c:v>
                </c:pt>
                <c:pt idx="158">
                  <c:v>3983</c:v>
                </c:pt>
                <c:pt idx="159">
                  <c:v>4013</c:v>
                </c:pt>
                <c:pt idx="160">
                  <c:v>4043</c:v>
                </c:pt>
                <c:pt idx="161">
                  <c:v>4073</c:v>
                </c:pt>
                <c:pt idx="162">
                  <c:v>4103</c:v>
                </c:pt>
                <c:pt idx="163">
                  <c:v>4133</c:v>
                </c:pt>
                <c:pt idx="164">
                  <c:v>4163</c:v>
                </c:pt>
                <c:pt idx="165">
                  <c:v>4193</c:v>
                </c:pt>
                <c:pt idx="166">
                  <c:v>4223</c:v>
                </c:pt>
                <c:pt idx="167">
                  <c:v>4253</c:v>
                </c:pt>
                <c:pt idx="168">
                  <c:v>4283</c:v>
                </c:pt>
                <c:pt idx="169">
                  <c:v>4313</c:v>
                </c:pt>
                <c:pt idx="170">
                  <c:v>4343</c:v>
                </c:pt>
                <c:pt idx="171">
                  <c:v>4373</c:v>
                </c:pt>
              </c:numCache>
            </c:numRef>
          </c:xVal>
          <c:yVal>
            <c:numRef>
              <c:f>'Zn(II)-Chl-a ether'!$J$20:$J$191</c:f>
              <c:numCache>
                <c:formatCode>0.000</c:formatCode>
                <c:ptCount val="1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0.99086053657283935</c:v>
                </c:pt>
                <c:pt idx="14">
                  <c:v>0.98052111054935442</c:v>
                </c:pt>
                <c:pt idx="15">
                  <c:v>0.97414572121576737</c:v>
                </c:pt>
                <c:pt idx="16">
                  <c:v>0.97495127107081248</c:v>
                </c:pt>
                <c:pt idx="17">
                  <c:v>0.98314141923735532</c:v>
                </c:pt>
                <c:pt idx="18">
                  <c:v>0.99142762024421316</c:v>
                </c:pt>
                <c:pt idx="19">
                  <c:v>0.99391805563982738</c:v>
                </c:pt>
                <c:pt idx="20">
                  <c:v>0.99441317031169774</c:v>
                </c:pt>
                <c:pt idx="21">
                  <c:v>0.99224195336028231</c:v>
                </c:pt>
                <c:pt idx="22">
                  <c:v>0.98852682927810065</c:v>
                </c:pt>
                <c:pt idx="23">
                  <c:v>0.98641530970738722</c:v>
                </c:pt>
                <c:pt idx="24">
                  <c:v>0.98621376464936439</c:v>
                </c:pt>
                <c:pt idx="25">
                  <c:v>0.98817526700732028</c:v>
                </c:pt>
                <c:pt idx="26">
                  <c:v>0.99103096139837121</c:v>
                </c:pt>
                <c:pt idx="27">
                  <c:v>0.99275910977780224</c:v>
                </c:pt>
                <c:pt idx="28">
                  <c:v>0.99575466007652924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0.99933223573712127</c:v>
                </c:pt>
                <c:pt idx="34">
                  <c:v>0.99499379622257322</c:v>
                </c:pt>
                <c:pt idx="35">
                  <c:v>0.99181735249730363</c:v>
                </c:pt>
                <c:pt idx="36">
                  <c:v>0.98792460706324803</c:v>
                </c:pt>
                <c:pt idx="37">
                  <c:v>0.98056529456001984</c:v>
                </c:pt>
                <c:pt idx="38">
                  <c:v>0.973420427079145</c:v>
                </c:pt>
                <c:pt idx="39">
                  <c:v>0.96658344836522037</c:v>
                </c:pt>
                <c:pt idx="40">
                  <c:v>0.95721099801268883</c:v>
                </c:pt>
                <c:pt idx="41">
                  <c:v>0.94401923327096471</c:v>
                </c:pt>
                <c:pt idx="42">
                  <c:v>0.93213230814626136</c:v>
                </c:pt>
                <c:pt idx="43">
                  <c:v>0.92011319306860773</c:v>
                </c:pt>
                <c:pt idx="44">
                  <c:v>0.90387582825389434</c:v>
                </c:pt>
                <c:pt idx="45">
                  <c:v>0.88473848524195386</c:v>
                </c:pt>
                <c:pt idx="46">
                  <c:v>0.86400939031922974</c:v>
                </c:pt>
                <c:pt idx="47">
                  <c:v>0.83647434956092248</c:v>
                </c:pt>
                <c:pt idx="48">
                  <c:v>0.80855570350938011</c:v>
                </c:pt>
                <c:pt idx="49">
                  <c:v>0.78404248046695035</c:v>
                </c:pt>
                <c:pt idx="50">
                  <c:v>0.75047423365346655</c:v>
                </c:pt>
                <c:pt idx="51">
                  <c:v>0.70817202436082582</c:v>
                </c:pt>
                <c:pt idx="52">
                  <c:v>0.66640865803281035</c:v>
                </c:pt>
                <c:pt idx="53">
                  <c:v>0.62480687697699366</c:v>
                </c:pt>
                <c:pt idx="54">
                  <c:v>0.58525324873208273</c:v>
                </c:pt>
                <c:pt idx="55">
                  <c:v>0.55574542937922722</c:v>
                </c:pt>
                <c:pt idx="56">
                  <c:v>0.53760396765492258</c:v>
                </c:pt>
                <c:pt idx="57">
                  <c:v>0.52777952856569776</c:v>
                </c:pt>
                <c:pt idx="58">
                  <c:v>0.5257877424654569</c:v>
                </c:pt>
                <c:pt idx="59">
                  <c:v>0.52833019713193607</c:v>
                </c:pt>
                <c:pt idx="60">
                  <c:v>0.52767903580996867</c:v>
                </c:pt>
                <c:pt idx="61">
                  <c:v>0.52572685629696381</c:v>
                </c:pt>
                <c:pt idx="62">
                  <c:v>0.52758969625442831</c:v>
                </c:pt>
                <c:pt idx="63">
                  <c:v>0.53575057937313098</c:v>
                </c:pt>
                <c:pt idx="64">
                  <c:v>0.5476136016460651</c:v>
                </c:pt>
                <c:pt idx="65">
                  <c:v>0.56023729979281245</c:v>
                </c:pt>
                <c:pt idx="66">
                  <c:v>0.57053666948583115</c:v>
                </c:pt>
                <c:pt idx="67">
                  <c:v>0.57736704466544753</c:v>
                </c:pt>
                <c:pt idx="68">
                  <c:v>0.58295407162809576</c:v>
                </c:pt>
                <c:pt idx="69">
                  <c:v>0.5891209176224026</c:v>
                </c:pt>
                <c:pt idx="70">
                  <c:v>0.59350363859972632</c:v>
                </c:pt>
                <c:pt idx="71">
                  <c:v>0.5959365443396154</c:v>
                </c:pt>
                <c:pt idx="72">
                  <c:v>0.59630049918484884</c:v>
                </c:pt>
                <c:pt idx="73">
                  <c:v>0.59255002358074926</c:v>
                </c:pt>
                <c:pt idx="74">
                  <c:v>0.5849862958994414</c:v>
                </c:pt>
                <c:pt idx="75">
                  <c:v>0.57198200479725636</c:v>
                </c:pt>
                <c:pt idx="76">
                  <c:v>0.55324280894575639</c:v>
                </c:pt>
                <c:pt idx="77">
                  <c:v>0.52602813673307725</c:v>
                </c:pt>
                <c:pt idx="78">
                  <c:v>0.49006245081247635</c:v>
                </c:pt>
                <c:pt idx="79">
                  <c:v>0.44690579546025688</c:v>
                </c:pt>
                <c:pt idx="80">
                  <c:v>0.39137617120544776</c:v>
                </c:pt>
                <c:pt idx="81">
                  <c:v>0.3278288140057164</c:v>
                </c:pt>
                <c:pt idx="82">
                  <c:v>0.26394685344850066</c:v>
                </c:pt>
                <c:pt idx="83">
                  <c:v>0.19657191145164865</c:v>
                </c:pt>
                <c:pt idx="84">
                  <c:v>0.10926165455803394</c:v>
                </c:pt>
                <c:pt idx="85">
                  <c:v>2.6932519274736055E-4</c:v>
                </c:pt>
                <c:pt idx="86">
                  <c:v>-0.10112672966972025</c:v>
                </c:pt>
                <c:pt idx="87">
                  <c:v>-0.19435464195248087</c:v>
                </c:pt>
                <c:pt idx="88">
                  <c:v>-0.27648656236053815</c:v>
                </c:pt>
                <c:pt idx="89">
                  <c:v>-0.35166300476899881</c:v>
                </c:pt>
                <c:pt idx="90">
                  <c:v>-0.43095719254971954</c:v>
                </c:pt>
                <c:pt idx="91">
                  <c:v>-0.53063226941501029</c:v>
                </c:pt>
                <c:pt idx="92">
                  <c:v>-0.63451312678835414</c:v>
                </c:pt>
                <c:pt idx="93">
                  <c:v>-0.72974612070312772</c:v>
                </c:pt>
                <c:pt idx="94">
                  <c:v>-0.82289550461873584</c:v>
                </c:pt>
                <c:pt idx="95">
                  <c:v>-0.89724415544617431</c:v>
                </c:pt>
                <c:pt idx="96">
                  <c:v>-0.95045538815204966</c:v>
                </c:pt>
                <c:pt idx="97">
                  <c:v>-0.97834692513507315</c:v>
                </c:pt>
                <c:pt idx="98">
                  <c:v>-0.98804271362019458</c:v>
                </c:pt>
                <c:pt idx="99">
                  <c:v>-0.98942628006252509</c:v>
                </c:pt>
                <c:pt idx="100">
                  <c:v>-0.99131359206000025</c:v>
                </c:pt>
                <c:pt idx="101">
                  <c:v>-0.99599017132130996</c:v>
                </c:pt>
                <c:pt idx="102">
                  <c:v>-0.99905055234558238</c:v>
                </c:pt>
                <c:pt idx="103">
                  <c:v>-1</c:v>
                </c:pt>
                <c:pt idx="104">
                  <c:v>-0.9924093530437057</c:v>
                </c:pt>
                <c:pt idx="105">
                  <c:v>-0.9696434183875835</c:v>
                </c:pt>
                <c:pt idx="106">
                  <c:v>-0.94385901752980583</c:v>
                </c:pt>
                <c:pt idx="107">
                  <c:v>-0.91467289772711546</c:v>
                </c:pt>
                <c:pt idx="108">
                  <c:v>-0.89637196211355352</c:v>
                </c:pt>
                <c:pt idx="109">
                  <c:v>-0.88332835514333308</c:v>
                </c:pt>
                <c:pt idx="110">
                  <c:v>-0.86673806130923636</c:v>
                </c:pt>
                <c:pt idx="111">
                  <c:v>-0.8494309331151837</c:v>
                </c:pt>
                <c:pt idx="112">
                  <c:v>-0.82131816177008732</c:v>
                </c:pt>
                <c:pt idx="113">
                  <c:v>-0.78228698541363539</c:v>
                </c:pt>
                <c:pt idx="114">
                  <c:v>-0.73357643650661752</c:v>
                </c:pt>
                <c:pt idx="115">
                  <c:v>-0.67733983546533194</c:v>
                </c:pt>
                <c:pt idx="116">
                  <c:v>-0.63689724298957673</c:v>
                </c:pt>
                <c:pt idx="117">
                  <c:v>-0.61399230000409077</c:v>
                </c:pt>
                <c:pt idx="118">
                  <c:v>-0.584327168038133</c:v>
                </c:pt>
                <c:pt idx="119">
                  <c:v>-0.54022847554213027</c:v>
                </c:pt>
                <c:pt idx="120">
                  <c:v>-0.48949949914736757</c:v>
                </c:pt>
                <c:pt idx="121">
                  <c:v>-0.42581694086439348</c:v>
                </c:pt>
                <c:pt idx="122">
                  <c:v>-0.36391563019456452</c:v>
                </c:pt>
                <c:pt idx="123">
                  <c:v>-0.3161783983313724</c:v>
                </c:pt>
                <c:pt idx="124">
                  <c:v>-0.25446391736504448</c:v>
                </c:pt>
                <c:pt idx="125">
                  <c:v>-0.20996466126241775</c:v>
                </c:pt>
                <c:pt idx="126">
                  <c:v>-0.18561955980545153</c:v>
                </c:pt>
                <c:pt idx="127">
                  <c:v>-0.15570138623988172</c:v>
                </c:pt>
                <c:pt idx="128">
                  <c:v>-0.12703919228768212</c:v>
                </c:pt>
                <c:pt idx="129">
                  <c:v>-0.10988806800975848</c:v>
                </c:pt>
                <c:pt idx="130">
                  <c:v>-8.600824346938718E-2</c:v>
                </c:pt>
                <c:pt idx="131">
                  <c:v>-4.3881412995569358E-2</c:v>
                </c:pt>
                <c:pt idx="132">
                  <c:v>1.8182902524688238E-3</c:v>
                </c:pt>
                <c:pt idx="133">
                  <c:v>4.989134825482533E-2</c:v>
                </c:pt>
                <c:pt idx="134">
                  <c:v>9.5866918856656658E-2</c:v>
                </c:pt>
                <c:pt idx="135">
                  <c:v>0.12934318592384597</c:v>
                </c:pt>
                <c:pt idx="136">
                  <c:v>0.16382649598634647</c:v>
                </c:pt>
                <c:pt idx="137">
                  <c:v>0.19382188485359897</c:v>
                </c:pt>
                <c:pt idx="138">
                  <c:v>0.23703452286684235</c:v>
                </c:pt>
                <c:pt idx="139">
                  <c:v>0.28704222942795798</c:v>
                </c:pt>
                <c:pt idx="140">
                  <c:v>0.34313392243704066</c:v>
                </c:pt>
                <c:pt idx="141">
                  <c:v>0.40831737723246797</c:v>
                </c:pt>
                <c:pt idx="142">
                  <c:v>0.46154927509128041</c:v>
                </c:pt>
                <c:pt idx="143">
                  <c:v>0.50218206875430671</c:v>
                </c:pt>
                <c:pt idx="144">
                  <c:v>0.52942204548296723</c:v>
                </c:pt>
                <c:pt idx="145">
                  <c:v>0.55066527183822955</c:v>
                </c:pt>
                <c:pt idx="146">
                  <c:v>0.57238539741793704</c:v>
                </c:pt>
                <c:pt idx="147">
                  <c:v>0.59090554301334497</c:v>
                </c:pt>
                <c:pt idx="148">
                  <c:v>0.60844349264072106</c:v>
                </c:pt>
                <c:pt idx="149">
                  <c:v>0.62271188001415401</c:v>
                </c:pt>
                <c:pt idx="150">
                  <c:v>0.63792891462913626</c:v>
                </c:pt>
                <c:pt idx="151">
                  <c:v>0.65724761170745405</c:v>
                </c:pt>
                <c:pt idx="152">
                  <c:v>0.68096624094985225</c:v>
                </c:pt>
                <c:pt idx="153">
                  <c:v>0.70879384579445726</c:v>
                </c:pt>
                <c:pt idx="154">
                  <c:v>0.73603527729551765</c:v>
                </c:pt>
                <c:pt idx="155">
                  <c:v>0.75837329636535555</c:v>
                </c:pt>
                <c:pt idx="156">
                  <c:v>0.77406861921752024</c:v>
                </c:pt>
                <c:pt idx="157">
                  <c:v>0.78374389954768753</c:v>
                </c:pt>
                <c:pt idx="158">
                  <c:v>0.78998752216729407</c:v>
                </c:pt>
                <c:pt idx="159">
                  <c:v>0.7954450712002229</c:v>
                </c:pt>
                <c:pt idx="160">
                  <c:v>0.80129899825558659</c:v>
                </c:pt>
                <c:pt idx="161">
                  <c:v>0.8070948393282058</c:v>
                </c:pt>
                <c:pt idx="162">
                  <c:v>0.81215869865852697</c:v>
                </c:pt>
                <c:pt idx="163">
                  <c:v>0.81588284471908523</c:v>
                </c:pt>
                <c:pt idx="164">
                  <c:v>0.81423081700934263</c:v>
                </c:pt>
                <c:pt idx="165">
                  <c:v>0.80826578351552258</c:v>
                </c:pt>
                <c:pt idx="166">
                  <c:v>0.8005965303562198</c:v>
                </c:pt>
                <c:pt idx="167">
                  <c:v>0.79258604027694524</c:v>
                </c:pt>
                <c:pt idx="168">
                  <c:v>0.78231872481929909</c:v>
                </c:pt>
                <c:pt idx="169">
                  <c:v>0.76799399015040282</c:v>
                </c:pt>
                <c:pt idx="170">
                  <c:v>0.7454354613837042</c:v>
                </c:pt>
                <c:pt idx="171">
                  <c:v>0.72043946345961563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86432"/>
        <c:axId val="176792704"/>
      </c:scatterChart>
      <c:valAx>
        <c:axId val="17678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792704"/>
        <c:crosses val="autoZero"/>
        <c:crossBetween val="midCat"/>
      </c:valAx>
      <c:valAx>
        <c:axId val="176792704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6786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ether'!$A$16:$D$16</c:f>
          <c:strCache>
            <c:ptCount val="1"/>
            <c:pt idx="0">
              <c:v>Chl-a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ether'!$B$20:$B$177</c:f>
              <c:numCache>
                <c:formatCode>General</c:formatCode>
                <c:ptCount val="158"/>
                <c:pt idx="0">
                  <c:v>1.1599999999999999E-2</c:v>
                </c:pt>
                <c:pt idx="1">
                  <c:v>1.4500000000000001E-2</c:v>
                </c:pt>
                <c:pt idx="2">
                  <c:v>1.8800000000000001E-2</c:v>
                </c:pt>
                <c:pt idx="3">
                  <c:v>2.3800000000000002E-2</c:v>
                </c:pt>
                <c:pt idx="4">
                  <c:v>3.0700000000000002E-2</c:v>
                </c:pt>
                <c:pt idx="5">
                  <c:v>4.07E-2</c:v>
                </c:pt>
                <c:pt idx="6">
                  <c:v>5.5500000000000001E-2</c:v>
                </c:pt>
                <c:pt idx="7">
                  <c:v>7.7399999999999997E-2</c:v>
                </c:pt>
                <c:pt idx="8">
                  <c:v>0.10879999999999999</c:v>
                </c:pt>
                <c:pt idx="9">
                  <c:v>0.15279999999999999</c:v>
                </c:pt>
                <c:pt idx="10">
                  <c:v>0.21079999999999999</c:v>
                </c:pt>
                <c:pt idx="11">
                  <c:v>0.28310000000000002</c:v>
                </c:pt>
                <c:pt idx="12">
                  <c:v>0.3659</c:v>
                </c:pt>
                <c:pt idx="13">
                  <c:v>0.45760000000000001</c:v>
                </c:pt>
                <c:pt idx="14">
                  <c:v>0.55920000000000003</c:v>
                </c:pt>
                <c:pt idx="15">
                  <c:v>0.66439999999999999</c:v>
                </c:pt>
                <c:pt idx="16">
                  <c:v>0.76549999999999996</c:v>
                </c:pt>
                <c:pt idx="17">
                  <c:v>0.85650000000000004</c:v>
                </c:pt>
                <c:pt idx="18">
                  <c:v>0.92720000000000002</c:v>
                </c:pt>
                <c:pt idx="19">
                  <c:v>0.96870000000000001</c:v>
                </c:pt>
                <c:pt idx="20">
                  <c:v>0.97760000000000002</c:v>
                </c:pt>
                <c:pt idx="21">
                  <c:v>0.95389999999999997</c:v>
                </c:pt>
                <c:pt idx="22">
                  <c:v>0.89939999999999998</c:v>
                </c:pt>
                <c:pt idx="23">
                  <c:v>0.82099999999999995</c:v>
                </c:pt>
                <c:pt idx="24">
                  <c:v>0.72940000000000005</c:v>
                </c:pt>
                <c:pt idx="25">
                  <c:v>0.63639999999999997</c:v>
                </c:pt>
                <c:pt idx="26">
                  <c:v>0.54969999999999997</c:v>
                </c:pt>
                <c:pt idx="27">
                  <c:v>0.46829999999999999</c:v>
                </c:pt>
                <c:pt idx="28">
                  <c:v>0.39340000000000003</c:v>
                </c:pt>
                <c:pt idx="29">
                  <c:v>0.33069999999999999</c:v>
                </c:pt>
                <c:pt idx="30">
                  <c:v>0.28129999999999999</c:v>
                </c:pt>
                <c:pt idx="31">
                  <c:v>0.24129999999999999</c:v>
                </c:pt>
                <c:pt idx="32">
                  <c:v>0.20669999999999999</c:v>
                </c:pt>
                <c:pt idx="33">
                  <c:v>0.17630000000000001</c:v>
                </c:pt>
                <c:pt idx="34">
                  <c:v>0.15040000000000001</c:v>
                </c:pt>
                <c:pt idx="35">
                  <c:v>0.13020000000000001</c:v>
                </c:pt>
                <c:pt idx="36">
                  <c:v>0.11559999999999999</c:v>
                </c:pt>
                <c:pt idx="37">
                  <c:v>0.1053</c:v>
                </c:pt>
                <c:pt idx="38">
                  <c:v>9.8199999999999996E-2</c:v>
                </c:pt>
                <c:pt idx="39">
                  <c:v>9.3399999999999997E-2</c:v>
                </c:pt>
                <c:pt idx="40">
                  <c:v>9.0399999999999994E-2</c:v>
                </c:pt>
                <c:pt idx="41">
                  <c:v>8.8700000000000001E-2</c:v>
                </c:pt>
                <c:pt idx="42">
                  <c:v>8.8300000000000003E-2</c:v>
                </c:pt>
                <c:pt idx="43">
                  <c:v>8.8700000000000001E-2</c:v>
                </c:pt>
                <c:pt idx="44">
                  <c:v>8.9599999999999999E-2</c:v>
                </c:pt>
                <c:pt idx="45">
                  <c:v>9.11E-2</c:v>
                </c:pt>
                <c:pt idx="46">
                  <c:v>9.3600000000000003E-2</c:v>
                </c:pt>
                <c:pt idx="47">
                  <c:v>9.7199999999999995E-2</c:v>
                </c:pt>
                <c:pt idx="48">
                  <c:v>0.10199999999999999</c:v>
                </c:pt>
                <c:pt idx="49">
                  <c:v>0.1081</c:v>
                </c:pt>
                <c:pt idx="50">
                  <c:v>0.11459999999999999</c:v>
                </c:pt>
                <c:pt idx="51">
                  <c:v>0.1207</c:v>
                </c:pt>
                <c:pt idx="52">
                  <c:v>0.12609999999999999</c:v>
                </c:pt>
                <c:pt idx="53">
                  <c:v>0.1305</c:v>
                </c:pt>
                <c:pt idx="54">
                  <c:v>0.13339999999999999</c:v>
                </c:pt>
                <c:pt idx="55">
                  <c:v>0.1351</c:v>
                </c:pt>
                <c:pt idx="56">
                  <c:v>0.1361</c:v>
                </c:pt>
                <c:pt idx="57">
                  <c:v>0.1366</c:v>
                </c:pt>
                <c:pt idx="58">
                  <c:v>0.1368</c:v>
                </c:pt>
                <c:pt idx="59">
                  <c:v>0.1361</c:v>
                </c:pt>
                <c:pt idx="60">
                  <c:v>0.13469999999999999</c:v>
                </c:pt>
                <c:pt idx="61">
                  <c:v>0.1331</c:v>
                </c:pt>
                <c:pt idx="62">
                  <c:v>0.13109999999999999</c:v>
                </c:pt>
                <c:pt idx="63">
                  <c:v>0.12820000000000001</c:v>
                </c:pt>
                <c:pt idx="64">
                  <c:v>0.1244</c:v>
                </c:pt>
                <c:pt idx="65">
                  <c:v>0.11990000000000001</c:v>
                </c:pt>
                <c:pt idx="66">
                  <c:v>0.1147</c:v>
                </c:pt>
                <c:pt idx="67">
                  <c:v>0.1089</c:v>
                </c:pt>
                <c:pt idx="68">
                  <c:v>0.1028</c:v>
                </c:pt>
                <c:pt idx="69">
                  <c:v>9.6699999999999994E-2</c:v>
                </c:pt>
                <c:pt idx="70">
                  <c:v>9.0700000000000003E-2</c:v>
                </c:pt>
                <c:pt idx="71">
                  <c:v>8.4699999999999998E-2</c:v>
                </c:pt>
                <c:pt idx="72">
                  <c:v>7.8399999999999997E-2</c:v>
                </c:pt>
                <c:pt idx="73">
                  <c:v>7.1800000000000003E-2</c:v>
                </c:pt>
                <c:pt idx="74">
                  <c:v>6.5600000000000006E-2</c:v>
                </c:pt>
                <c:pt idx="75">
                  <c:v>6.0199999999999997E-2</c:v>
                </c:pt>
                <c:pt idx="76">
                  <c:v>5.5800000000000002E-2</c:v>
                </c:pt>
                <c:pt idx="77">
                  <c:v>5.28E-2</c:v>
                </c:pt>
                <c:pt idx="78">
                  <c:v>5.0700000000000002E-2</c:v>
                </c:pt>
                <c:pt idx="79">
                  <c:v>4.8899999999999999E-2</c:v>
                </c:pt>
                <c:pt idx="80">
                  <c:v>4.8000000000000001E-2</c:v>
                </c:pt>
                <c:pt idx="81">
                  <c:v>4.82E-2</c:v>
                </c:pt>
                <c:pt idx="82">
                  <c:v>4.9099999999999998E-2</c:v>
                </c:pt>
                <c:pt idx="83">
                  <c:v>5.0500000000000003E-2</c:v>
                </c:pt>
                <c:pt idx="84">
                  <c:v>5.21E-2</c:v>
                </c:pt>
                <c:pt idx="85">
                  <c:v>5.3800000000000001E-2</c:v>
                </c:pt>
                <c:pt idx="86">
                  <c:v>5.5500000000000001E-2</c:v>
                </c:pt>
                <c:pt idx="87">
                  <c:v>5.7799999999999997E-2</c:v>
                </c:pt>
                <c:pt idx="88">
                  <c:v>6.0199999999999997E-2</c:v>
                </c:pt>
                <c:pt idx="89">
                  <c:v>6.1899999999999997E-2</c:v>
                </c:pt>
                <c:pt idx="90">
                  <c:v>6.3200000000000006E-2</c:v>
                </c:pt>
                <c:pt idx="91">
                  <c:v>6.4100000000000004E-2</c:v>
                </c:pt>
                <c:pt idx="92">
                  <c:v>6.4799999999999996E-2</c:v>
                </c:pt>
                <c:pt idx="93">
                  <c:v>6.5299999999999997E-2</c:v>
                </c:pt>
                <c:pt idx="94">
                  <c:v>6.5600000000000006E-2</c:v>
                </c:pt>
                <c:pt idx="95">
                  <c:v>6.54E-2</c:v>
                </c:pt>
                <c:pt idx="96">
                  <c:v>6.4799999999999996E-2</c:v>
                </c:pt>
                <c:pt idx="97">
                  <c:v>6.3899999999999998E-2</c:v>
                </c:pt>
                <c:pt idx="98">
                  <c:v>6.3100000000000003E-2</c:v>
                </c:pt>
                <c:pt idx="99">
                  <c:v>6.1899999999999997E-2</c:v>
                </c:pt>
                <c:pt idx="100">
                  <c:v>6.0199999999999997E-2</c:v>
                </c:pt>
                <c:pt idx="101">
                  <c:v>5.8599999999999999E-2</c:v>
                </c:pt>
                <c:pt idx="102">
                  <c:v>5.7099999999999998E-2</c:v>
                </c:pt>
                <c:pt idx="103">
                  <c:v>5.4899999999999997E-2</c:v>
                </c:pt>
                <c:pt idx="104">
                  <c:v>5.2299999999999999E-2</c:v>
                </c:pt>
                <c:pt idx="105">
                  <c:v>4.9799999999999997E-2</c:v>
                </c:pt>
                <c:pt idx="106">
                  <c:v>4.7100000000000003E-2</c:v>
                </c:pt>
                <c:pt idx="107">
                  <c:v>4.4600000000000001E-2</c:v>
                </c:pt>
                <c:pt idx="108">
                  <c:v>4.2599999999999999E-2</c:v>
                </c:pt>
                <c:pt idx="109">
                  <c:v>4.0300000000000002E-2</c:v>
                </c:pt>
                <c:pt idx="110">
                  <c:v>3.7999999999999999E-2</c:v>
                </c:pt>
                <c:pt idx="111">
                  <c:v>3.6400000000000002E-2</c:v>
                </c:pt>
                <c:pt idx="112">
                  <c:v>3.4299999999999997E-2</c:v>
                </c:pt>
                <c:pt idx="113">
                  <c:v>3.15E-2</c:v>
                </c:pt>
                <c:pt idx="114">
                  <c:v>2.9000000000000001E-2</c:v>
                </c:pt>
                <c:pt idx="115">
                  <c:v>2.69E-2</c:v>
                </c:pt>
                <c:pt idx="116">
                  <c:v>2.5100000000000001E-2</c:v>
                </c:pt>
                <c:pt idx="117">
                  <c:v>2.3699999999999999E-2</c:v>
                </c:pt>
                <c:pt idx="118">
                  <c:v>2.23E-2</c:v>
                </c:pt>
                <c:pt idx="119">
                  <c:v>2.12E-2</c:v>
                </c:pt>
                <c:pt idx="120">
                  <c:v>2.07E-2</c:v>
                </c:pt>
                <c:pt idx="121">
                  <c:v>2.0500000000000001E-2</c:v>
                </c:pt>
                <c:pt idx="122">
                  <c:v>2.0400000000000001E-2</c:v>
                </c:pt>
                <c:pt idx="123">
                  <c:v>2.0199999999999999E-2</c:v>
                </c:pt>
                <c:pt idx="124">
                  <c:v>2.0199999999999999E-2</c:v>
                </c:pt>
                <c:pt idx="125">
                  <c:v>2.0199999999999999E-2</c:v>
                </c:pt>
                <c:pt idx="126">
                  <c:v>2.01E-2</c:v>
                </c:pt>
                <c:pt idx="127">
                  <c:v>2.0199999999999999E-2</c:v>
                </c:pt>
                <c:pt idx="128">
                  <c:v>2.0299999999999999E-2</c:v>
                </c:pt>
                <c:pt idx="129">
                  <c:v>2.07E-2</c:v>
                </c:pt>
                <c:pt idx="130">
                  <c:v>2.1000000000000001E-2</c:v>
                </c:pt>
                <c:pt idx="131">
                  <c:v>2.1399999999999999E-2</c:v>
                </c:pt>
                <c:pt idx="132">
                  <c:v>2.18E-2</c:v>
                </c:pt>
                <c:pt idx="133">
                  <c:v>2.2100000000000002E-2</c:v>
                </c:pt>
                <c:pt idx="134">
                  <c:v>2.24E-2</c:v>
                </c:pt>
                <c:pt idx="135">
                  <c:v>2.2700000000000001E-2</c:v>
                </c:pt>
                <c:pt idx="136">
                  <c:v>2.29E-2</c:v>
                </c:pt>
                <c:pt idx="137">
                  <c:v>2.3199999999999998E-2</c:v>
                </c:pt>
                <c:pt idx="138">
                  <c:v>2.3400000000000001E-2</c:v>
                </c:pt>
                <c:pt idx="139">
                  <c:v>2.3599999999999999E-2</c:v>
                </c:pt>
                <c:pt idx="140">
                  <c:v>2.3900000000000001E-2</c:v>
                </c:pt>
                <c:pt idx="141">
                  <c:v>2.41E-2</c:v>
                </c:pt>
                <c:pt idx="142">
                  <c:v>2.4400000000000002E-2</c:v>
                </c:pt>
                <c:pt idx="143">
                  <c:v>2.4799999999999999E-2</c:v>
                </c:pt>
                <c:pt idx="144">
                  <c:v>2.53E-2</c:v>
                </c:pt>
                <c:pt idx="145">
                  <c:v>2.5899999999999999E-2</c:v>
                </c:pt>
                <c:pt idx="146">
                  <c:v>2.64E-2</c:v>
                </c:pt>
                <c:pt idx="147">
                  <c:v>2.6499999999999999E-2</c:v>
                </c:pt>
                <c:pt idx="148">
                  <c:v>2.6200000000000001E-2</c:v>
                </c:pt>
                <c:pt idx="149">
                  <c:v>2.5700000000000001E-2</c:v>
                </c:pt>
                <c:pt idx="150">
                  <c:v>2.5100000000000001E-2</c:v>
                </c:pt>
                <c:pt idx="151">
                  <c:v>2.4500000000000001E-2</c:v>
                </c:pt>
                <c:pt idx="152">
                  <c:v>2.3900000000000001E-2</c:v>
                </c:pt>
                <c:pt idx="153">
                  <c:v>2.3099999999999999E-2</c:v>
                </c:pt>
                <c:pt idx="154">
                  <c:v>2.24E-2</c:v>
                </c:pt>
                <c:pt idx="155">
                  <c:v>2.1600000000000001E-2</c:v>
                </c:pt>
                <c:pt idx="156">
                  <c:v>2.07E-2</c:v>
                </c:pt>
                <c:pt idx="157">
                  <c:v>1.9400000000000001E-2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ether'!$L$20:$L$177</c:f>
              <c:numCache>
                <c:formatCode>General</c:formatCode>
                <c:ptCount val="1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5.6501370699250833E-4</c:v>
                </c:pt>
                <c:pt idx="9">
                  <c:v>1.3964482672232494E-3</c:v>
                </c:pt>
                <c:pt idx="10">
                  <c:v>2.1378165130779897E-3</c:v>
                </c:pt>
                <c:pt idx="11">
                  <c:v>2.4570177916452369E-3</c:v>
                </c:pt>
                <c:pt idx="12">
                  <c:v>2.0747973913521453E-3</c:v>
                </c:pt>
                <c:pt idx="13">
                  <c:v>1.3320836407807242E-3</c:v>
                </c:pt>
                <c:pt idx="14">
                  <c:v>6.5431202814428583E-4</c:v>
                </c:pt>
                <c:pt idx="15">
                  <c:v>4.0683015473237407E-5</c:v>
                </c:pt>
                <c:pt idx="16">
                  <c:v>0</c:v>
                </c:pt>
                <c:pt idx="17">
                  <c:v>1.0631003836095517E-3</c:v>
                </c:pt>
                <c:pt idx="18">
                  <c:v>2.6148300865173348E-3</c:v>
                </c:pt>
                <c:pt idx="19">
                  <c:v>3.8640323353135732E-3</c:v>
                </c:pt>
                <c:pt idx="20">
                  <c:v>4.6366141067283838E-3</c:v>
                </c:pt>
                <c:pt idx="21">
                  <c:v>5.1090379197139485E-3</c:v>
                </c:pt>
                <c:pt idx="22">
                  <c:v>5.3691000802379091E-3</c:v>
                </c:pt>
                <c:pt idx="23">
                  <c:v>5.329223882290901E-3</c:v>
                </c:pt>
                <c:pt idx="24">
                  <c:v>4.9581873074968181E-3</c:v>
                </c:pt>
                <c:pt idx="25">
                  <c:v>4.8274161389776768E-3</c:v>
                </c:pt>
                <c:pt idx="26">
                  <c:v>5.3475695782520963E-3</c:v>
                </c:pt>
                <c:pt idx="27">
                  <c:v>5.8888871151620593E-3</c:v>
                </c:pt>
                <c:pt idx="28">
                  <c:v>6.0517162378100637E-3</c:v>
                </c:pt>
                <c:pt idx="29">
                  <c:v>5.9623827321345765E-3</c:v>
                </c:pt>
                <c:pt idx="30">
                  <c:v>5.6384218367922677E-3</c:v>
                </c:pt>
                <c:pt idx="31">
                  <c:v>5.0784540758021784E-3</c:v>
                </c:pt>
                <c:pt idx="32">
                  <c:v>4.4289501948104769E-3</c:v>
                </c:pt>
                <c:pt idx="33">
                  <c:v>3.8666626817750369E-3</c:v>
                </c:pt>
                <c:pt idx="34">
                  <c:v>3.4681409276736881E-3</c:v>
                </c:pt>
                <c:pt idx="35">
                  <c:v>3.2609574664932213E-3</c:v>
                </c:pt>
                <c:pt idx="36">
                  <c:v>3.3465250148733122E-3</c:v>
                </c:pt>
                <c:pt idx="37">
                  <c:v>3.6500837395071054E-3</c:v>
                </c:pt>
                <c:pt idx="38">
                  <c:v>4.1355233997429786E-3</c:v>
                </c:pt>
                <c:pt idx="39">
                  <c:v>4.8611083535694665E-3</c:v>
                </c:pt>
                <c:pt idx="40">
                  <c:v>5.8602396333132505E-3</c:v>
                </c:pt>
                <c:pt idx="41">
                  <c:v>7.2034682752909517E-3</c:v>
                </c:pt>
                <c:pt idx="42">
                  <c:v>9.0022442914723892E-3</c:v>
                </c:pt>
                <c:pt idx="43">
                  <c:v>1.1243531209196819E-2</c:v>
                </c:pt>
                <c:pt idx="44">
                  <c:v>1.388792964147635E-2</c:v>
                </c:pt>
                <c:pt idx="45">
                  <c:v>1.6936189382643633E-2</c:v>
                </c:pt>
                <c:pt idx="46">
                  <c:v>2.0270572097061967E-2</c:v>
                </c:pt>
                <c:pt idx="47">
                  <c:v>2.3798952569089163E-2</c:v>
                </c:pt>
                <c:pt idx="48">
                  <c:v>2.7429205583083024E-2</c:v>
                </c:pt>
                <c:pt idx="49">
                  <c:v>3.1059918422403864E-2</c:v>
                </c:pt>
                <c:pt idx="50">
                  <c:v>3.4572892926088013E-2</c:v>
                </c:pt>
                <c:pt idx="51">
                  <c:v>3.7813530723514489E-2</c:v>
                </c:pt>
                <c:pt idx="52">
                  <c:v>4.0380219888793506E-2</c:v>
                </c:pt>
                <c:pt idx="53">
                  <c:v>4.2084961018977428E-2</c:v>
                </c:pt>
                <c:pt idx="54">
                  <c:v>4.2933292643400449E-2</c:v>
                </c:pt>
                <c:pt idx="55">
                  <c:v>4.2862451638078163E-2</c:v>
                </c:pt>
                <c:pt idx="56">
                  <c:v>4.2089799497615966E-2</c:v>
                </c:pt>
                <c:pt idx="57">
                  <c:v>4.0914035842598652E-2</c:v>
                </c:pt>
                <c:pt idx="58">
                  <c:v>3.9253072752714183E-2</c:v>
                </c:pt>
                <c:pt idx="59">
                  <c:v>3.7046686455981748E-2</c:v>
                </c:pt>
                <c:pt idx="60">
                  <c:v>3.4435689056028888E-2</c:v>
                </c:pt>
                <c:pt idx="61">
                  <c:v>3.1776754562423321E-2</c:v>
                </c:pt>
                <c:pt idx="62">
                  <c:v>2.9532758436373957E-2</c:v>
                </c:pt>
                <c:pt idx="63">
                  <c:v>2.7764964213199933E-2</c:v>
                </c:pt>
                <c:pt idx="64">
                  <c:v>2.6334059377938986E-2</c:v>
                </c:pt>
                <c:pt idx="65">
                  <c:v>2.5037218497311754E-2</c:v>
                </c:pt>
                <c:pt idx="66">
                  <c:v>2.3818716565333325E-2</c:v>
                </c:pt>
                <c:pt idx="67">
                  <c:v>2.2725740881323772E-2</c:v>
                </c:pt>
                <c:pt idx="68">
                  <c:v>2.175125332728357E-2</c:v>
                </c:pt>
                <c:pt idx="69">
                  <c:v>2.0813915777233304E-2</c:v>
                </c:pt>
                <c:pt idx="70">
                  <c:v>1.9905190524508145E-2</c:v>
                </c:pt>
                <c:pt idx="71">
                  <c:v>1.9107915283752806E-2</c:v>
                </c:pt>
                <c:pt idx="72">
                  <c:v>1.8577728188926564E-2</c:v>
                </c:pt>
                <c:pt idx="73">
                  <c:v>1.8407504250004276E-2</c:v>
                </c:pt>
                <c:pt idx="74">
                  <c:v>1.8639642031304443E-2</c:v>
                </c:pt>
                <c:pt idx="75">
                  <c:v>1.923999070616772E-2</c:v>
                </c:pt>
                <c:pt idx="76">
                  <c:v>2.0321499875229236E-2</c:v>
                </c:pt>
                <c:pt idx="77">
                  <c:v>2.1961468723799463E-2</c:v>
                </c:pt>
                <c:pt idx="78">
                  <c:v>2.4026123266250372E-2</c:v>
                </c:pt>
                <c:pt idx="79">
                  <c:v>2.6427377227608684E-2</c:v>
                </c:pt>
                <c:pt idx="80">
                  <c:v>2.9206879377860248E-2</c:v>
                </c:pt>
                <c:pt idx="81">
                  <c:v>3.2412566810657788E-2</c:v>
                </c:pt>
                <c:pt idx="82">
                  <c:v>3.5995002843683288E-2</c:v>
                </c:pt>
                <c:pt idx="83">
                  <c:v>3.9739075365329266E-2</c:v>
                </c:pt>
                <c:pt idx="84">
                  <c:v>4.3475359974643066E-2</c:v>
                </c:pt>
                <c:pt idx="85">
                  <c:v>4.7221681879287013E-2</c:v>
                </c:pt>
                <c:pt idx="86">
                  <c:v>5.1033016290913349E-2</c:v>
                </c:pt>
                <c:pt idx="87">
                  <c:v>5.4932436977512954E-2</c:v>
                </c:pt>
                <c:pt idx="88">
                  <c:v>5.8535407426525694E-2</c:v>
                </c:pt>
                <c:pt idx="89">
                  <c:v>6.1269391722443799E-2</c:v>
                </c:pt>
                <c:pt idx="90">
                  <c:v>6.3071626741282832E-2</c:v>
                </c:pt>
                <c:pt idx="91">
                  <c:v>6.4100000000000004E-2</c:v>
                </c:pt>
                <c:pt idx="92">
                  <c:v>6.4523186105215388E-2</c:v>
                </c:pt>
                <c:pt idx="93">
                  <c:v>6.4359760058923909E-2</c:v>
                </c:pt>
                <c:pt idx="94">
                  <c:v>6.3572571857135662E-2</c:v>
                </c:pt>
                <c:pt idx="95">
                  <c:v>6.2224384623835075E-2</c:v>
                </c:pt>
                <c:pt idx="96">
                  <c:v>6.0418110664327125E-2</c:v>
                </c:pt>
                <c:pt idx="97">
                  <c:v>5.8247374782919317E-2</c:v>
                </c:pt>
                <c:pt idx="98">
                  <c:v>5.5854488671904519E-2</c:v>
                </c:pt>
                <c:pt idx="99">
                  <c:v>5.3300715866601886E-2</c:v>
                </c:pt>
                <c:pt idx="100">
                  <c:v>5.0696756584648561E-2</c:v>
                </c:pt>
                <c:pt idx="101">
                  <c:v>4.815855960401029E-2</c:v>
                </c:pt>
                <c:pt idx="102">
                  <c:v>4.5760424932666945E-2</c:v>
                </c:pt>
                <c:pt idx="103">
                  <c:v>4.3394191704984965E-2</c:v>
                </c:pt>
                <c:pt idx="104">
                  <c:v>4.0867071783015164E-2</c:v>
                </c:pt>
                <c:pt idx="105">
                  <c:v>3.8071364126450936E-2</c:v>
                </c:pt>
                <c:pt idx="106">
                  <c:v>3.5088406861271716E-2</c:v>
                </c:pt>
                <c:pt idx="107">
                  <c:v>3.2153386689745218E-2</c:v>
                </c:pt>
                <c:pt idx="108">
                  <c:v>2.9435728012824132E-2</c:v>
                </c:pt>
                <c:pt idx="109">
                  <c:v>2.6975869980834667E-2</c:v>
                </c:pt>
                <c:pt idx="110">
                  <c:v>2.4720336970789864E-2</c:v>
                </c:pt>
                <c:pt idx="111">
                  <c:v>2.2562927531048466E-2</c:v>
                </c:pt>
                <c:pt idx="112">
                  <c:v>2.0318181610666449E-2</c:v>
                </c:pt>
                <c:pt idx="113">
                  <c:v>1.7928874614993602E-2</c:v>
                </c:pt>
                <c:pt idx="114">
                  <c:v>1.566255451528601E-2</c:v>
                </c:pt>
                <c:pt idx="115">
                  <c:v>1.3807883636798354E-2</c:v>
                </c:pt>
                <c:pt idx="116">
                  <c:v>1.2206224668240739E-2</c:v>
                </c:pt>
                <c:pt idx="117">
                  <c:v>1.0960489914918147E-2</c:v>
                </c:pt>
                <c:pt idx="118">
                  <c:v>1.0123405205484888E-2</c:v>
                </c:pt>
                <c:pt idx="119">
                  <c:v>9.4836073999967612E-3</c:v>
                </c:pt>
                <c:pt idx="120">
                  <c:v>8.8947458654919653E-3</c:v>
                </c:pt>
                <c:pt idx="121">
                  <c:v>8.4010087239599698E-3</c:v>
                </c:pt>
                <c:pt idx="122">
                  <c:v>8.1123463987052922E-3</c:v>
                </c:pt>
                <c:pt idx="123">
                  <c:v>7.8972342870978398E-3</c:v>
                </c:pt>
                <c:pt idx="124">
                  <c:v>7.70219676615066E-3</c:v>
                </c:pt>
                <c:pt idx="125">
                  <c:v>7.5164467462009643E-3</c:v>
                </c:pt>
                <c:pt idx="126">
                  <c:v>7.3392344329161049E-3</c:v>
                </c:pt>
                <c:pt idx="127">
                  <c:v>7.1820967102915146E-3</c:v>
                </c:pt>
                <c:pt idx="128">
                  <c:v>7.0342464886644094E-3</c:v>
                </c:pt>
                <c:pt idx="129">
                  <c:v>6.9257956540251971E-3</c:v>
                </c:pt>
                <c:pt idx="130">
                  <c:v>6.8258825260508194E-3</c:v>
                </c:pt>
                <c:pt idx="131">
                  <c:v>6.7360066934065762E-3</c:v>
                </c:pt>
                <c:pt idx="132">
                  <c:v>6.6739933637547889E-3</c:v>
                </c:pt>
                <c:pt idx="133">
                  <c:v>6.5926552377753795E-3</c:v>
                </c:pt>
                <c:pt idx="134">
                  <c:v>6.520604612793455E-3</c:v>
                </c:pt>
                <c:pt idx="135">
                  <c:v>6.4578414888090173E-3</c:v>
                </c:pt>
                <c:pt idx="136">
                  <c:v>6.3757535684969575E-3</c:v>
                </c:pt>
                <c:pt idx="137">
                  <c:v>6.2851279415200639E-3</c:v>
                </c:pt>
                <c:pt idx="138">
                  <c:v>6.184465019213034E-3</c:v>
                </c:pt>
                <c:pt idx="139">
                  <c:v>6.0559395939135501E-3</c:v>
                </c:pt>
                <c:pt idx="140">
                  <c:v>5.9188764619492332E-3</c:v>
                </c:pt>
                <c:pt idx="141">
                  <c:v>5.7532010326598101E-3</c:v>
                </c:pt>
                <c:pt idx="142">
                  <c:v>5.5975628987005224E-3</c:v>
                </c:pt>
                <c:pt idx="143">
                  <c:v>5.4148120560814327E-3</c:v>
                </c:pt>
                <c:pt idx="144">
                  <c:v>5.2235235067975092E-3</c:v>
                </c:pt>
                <c:pt idx="145">
                  <c:v>5.0701347558361762E-3</c:v>
                </c:pt>
                <c:pt idx="146">
                  <c:v>4.8974212085472219E-3</c:v>
                </c:pt>
                <c:pt idx="147">
                  <c:v>4.7031334819326942E-3</c:v>
                </c:pt>
                <c:pt idx="148">
                  <c:v>4.4965590769900756E-3</c:v>
                </c:pt>
                <c:pt idx="149">
                  <c:v>4.2791975823846693E-3</c:v>
                </c:pt>
                <c:pt idx="150">
                  <c:v>4.0889487964390668E-3</c:v>
                </c:pt>
                <c:pt idx="151">
                  <c:v>3.9265625134859185E-3</c:v>
                </c:pt>
                <c:pt idx="152">
                  <c:v>3.7548887295352855E-3</c:v>
                </c:pt>
                <c:pt idx="153">
                  <c:v>3.553852853926895E-3</c:v>
                </c:pt>
                <c:pt idx="154">
                  <c:v>3.3907167766410963E-3</c:v>
                </c:pt>
                <c:pt idx="155">
                  <c:v>3.1989684020301903E-3</c:v>
                </c:pt>
                <c:pt idx="156">
                  <c:v>2.9693202290966949E-3</c:v>
                </c:pt>
                <c:pt idx="157">
                  <c:v>2.6345103678602618E-3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ether'!$M$20:$M$177</c:f>
              <c:numCache>
                <c:formatCode>General</c:formatCode>
                <c:ptCount val="158"/>
                <c:pt idx="0">
                  <c:v>1.1599999999999999E-2</c:v>
                </c:pt>
                <c:pt idx="1">
                  <c:v>1.4500000000000001E-2</c:v>
                </c:pt>
                <c:pt idx="2">
                  <c:v>1.8800000000000001E-2</c:v>
                </c:pt>
                <c:pt idx="3">
                  <c:v>2.3800000000000002E-2</c:v>
                </c:pt>
                <c:pt idx="4">
                  <c:v>3.0700000000000002E-2</c:v>
                </c:pt>
                <c:pt idx="5">
                  <c:v>4.07E-2</c:v>
                </c:pt>
                <c:pt idx="6">
                  <c:v>5.5500000000000001E-2</c:v>
                </c:pt>
                <c:pt idx="7">
                  <c:v>7.7399999999999997E-2</c:v>
                </c:pt>
                <c:pt idx="8">
                  <c:v>0.10823498629300748</c:v>
                </c:pt>
                <c:pt idx="9">
                  <c:v>0.15140355173277673</c:v>
                </c:pt>
                <c:pt idx="10">
                  <c:v>0.208662183486922</c:v>
                </c:pt>
                <c:pt idx="11">
                  <c:v>0.28064298220835476</c:v>
                </c:pt>
                <c:pt idx="12">
                  <c:v>0.36382520260864781</c:v>
                </c:pt>
                <c:pt idx="13">
                  <c:v>0.45626791635921926</c:v>
                </c:pt>
                <c:pt idx="14">
                  <c:v>0.55854568797185578</c:v>
                </c:pt>
                <c:pt idx="15">
                  <c:v>0.66435931698452677</c:v>
                </c:pt>
                <c:pt idx="16">
                  <c:v>0.76549999999999996</c:v>
                </c:pt>
                <c:pt idx="17">
                  <c:v>0.85543689961639047</c:v>
                </c:pt>
                <c:pt idx="18">
                  <c:v>0.92458516991348261</c:v>
                </c:pt>
                <c:pt idx="19">
                  <c:v>0.96483596766468649</c:v>
                </c:pt>
                <c:pt idx="20">
                  <c:v>0.97296338589327158</c:v>
                </c:pt>
                <c:pt idx="21">
                  <c:v>0.94879096208028602</c:v>
                </c:pt>
                <c:pt idx="22">
                  <c:v>0.89403089991976215</c:v>
                </c:pt>
                <c:pt idx="23">
                  <c:v>0.81567077611770911</c:v>
                </c:pt>
                <c:pt idx="24">
                  <c:v>0.7244418126925033</c:v>
                </c:pt>
                <c:pt idx="25">
                  <c:v>0.63157258386102222</c:v>
                </c:pt>
                <c:pt idx="26">
                  <c:v>0.54435243042174786</c:v>
                </c:pt>
                <c:pt idx="27">
                  <c:v>0.46241111288483794</c:v>
                </c:pt>
                <c:pt idx="28">
                  <c:v>0.38734828376218994</c:v>
                </c:pt>
                <c:pt idx="29">
                  <c:v>0.32473761726786543</c:v>
                </c:pt>
                <c:pt idx="30">
                  <c:v>0.27566157816320774</c:v>
                </c:pt>
                <c:pt idx="31">
                  <c:v>0.23622154592419781</c:v>
                </c:pt>
                <c:pt idx="32">
                  <c:v>0.20227104980518951</c:v>
                </c:pt>
                <c:pt idx="33">
                  <c:v>0.17243333731822497</c:v>
                </c:pt>
                <c:pt idx="34">
                  <c:v>0.14693185907232631</c:v>
                </c:pt>
                <c:pt idx="35">
                  <c:v>0.1269390425335068</c:v>
                </c:pt>
                <c:pt idx="36">
                  <c:v>0.11225347498512668</c:v>
                </c:pt>
                <c:pt idx="37">
                  <c:v>0.1016499162604929</c:v>
                </c:pt>
                <c:pt idx="38">
                  <c:v>9.4064476600257019E-2</c:v>
                </c:pt>
                <c:pt idx="39">
                  <c:v>8.8538891646430529E-2</c:v>
                </c:pt>
                <c:pt idx="40">
                  <c:v>8.4539760366686742E-2</c:v>
                </c:pt>
                <c:pt idx="41">
                  <c:v>8.149653172470904E-2</c:v>
                </c:pt>
                <c:pt idx="42">
                  <c:v>7.9297755708527609E-2</c:v>
                </c:pt>
                <c:pt idx="43">
                  <c:v>7.7456468790803187E-2</c:v>
                </c:pt>
                <c:pt idx="44">
                  <c:v>7.5712070358523648E-2</c:v>
                </c:pt>
                <c:pt idx="45">
                  <c:v>7.4163810617356371E-2</c:v>
                </c:pt>
                <c:pt idx="46">
                  <c:v>7.3329427902938032E-2</c:v>
                </c:pt>
                <c:pt idx="47">
                  <c:v>7.3401047430910832E-2</c:v>
                </c:pt>
                <c:pt idx="48">
                  <c:v>7.4570794416916969E-2</c:v>
                </c:pt>
                <c:pt idx="49">
                  <c:v>7.7040081577596148E-2</c:v>
                </c:pt>
                <c:pt idx="50">
                  <c:v>8.0027107073911988E-2</c:v>
                </c:pt>
                <c:pt idx="51">
                  <c:v>8.2886469276485505E-2</c:v>
                </c:pt>
                <c:pt idx="52">
                  <c:v>8.5719780111206484E-2</c:v>
                </c:pt>
                <c:pt idx="53">
                  <c:v>8.8415038981022584E-2</c:v>
                </c:pt>
                <c:pt idx="54">
                  <c:v>9.0466707356599535E-2</c:v>
                </c:pt>
                <c:pt idx="55">
                  <c:v>9.2237548361921828E-2</c:v>
                </c:pt>
                <c:pt idx="56">
                  <c:v>9.4010200502384039E-2</c:v>
                </c:pt>
                <c:pt idx="57">
                  <c:v>9.5685964157401354E-2</c:v>
                </c:pt>
                <c:pt idx="58">
                  <c:v>9.7546927247285822E-2</c:v>
                </c:pt>
                <c:pt idx="59">
                  <c:v>9.9053313544018251E-2</c:v>
                </c:pt>
                <c:pt idx="60">
                  <c:v>0.10026431094397109</c:v>
                </c:pt>
                <c:pt idx="61">
                  <c:v>0.10132324543757668</c:v>
                </c:pt>
                <c:pt idx="62">
                  <c:v>0.10156724156362602</c:v>
                </c:pt>
                <c:pt idx="63">
                  <c:v>0.10043503578680006</c:v>
                </c:pt>
                <c:pt idx="64">
                  <c:v>9.8065940622061004E-2</c:v>
                </c:pt>
                <c:pt idx="65">
                  <c:v>9.4862781502688245E-2</c:v>
                </c:pt>
                <c:pt idx="66">
                  <c:v>9.0881283434666671E-2</c:v>
                </c:pt>
                <c:pt idx="67">
                  <c:v>8.6174259118676225E-2</c:v>
                </c:pt>
                <c:pt idx="68">
                  <c:v>8.1048746672716443E-2</c:v>
                </c:pt>
                <c:pt idx="69">
                  <c:v>7.5886084222766687E-2</c:v>
                </c:pt>
                <c:pt idx="70">
                  <c:v>7.0794809475491854E-2</c:v>
                </c:pt>
                <c:pt idx="71">
                  <c:v>6.5592084716247195E-2</c:v>
                </c:pt>
                <c:pt idx="72">
                  <c:v>5.9822271811073434E-2</c:v>
                </c:pt>
                <c:pt idx="73">
                  <c:v>5.3392495749995723E-2</c:v>
                </c:pt>
                <c:pt idx="74">
                  <c:v>4.6960357968695562E-2</c:v>
                </c:pt>
                <c:pt idx="75">
                  <c:v>4.0960009293832277E-2</c:v>
                </c:pt>
                <c:pt idx="76">
                  <c:v>3.5478500124770759E-2</c:v>
                </c:pt>
                <c:pt idx="77">
                  <c:v>3.0838531276200537E-2</c:v>
                </c:pt>
                <c:pt idx="78">
                  <c:v>2.6673876733749626E-2</c:v>
                </c:pt>
                <c:pt idx="79">
                  <c:v>2.2472622772391315E-2</c:v>
                </c:pt>
                <c:pt idx="80">
                  <c:v>1.8793120622139753E-2</c:v>
                </c:pt>
                <c:pt idx="81">
                  <c:v>1.5787433189342212E-2</c:v>
                </c:pt>
                <c:pt idx="82">
                  <c:v>1.3104997156316713E-2</c:v>
                </c:pt>
                <c:pt idx="83">
                  <c:v>1.0760924634670734E-2</c:v>
                </c:pt>
                <c:pt idx="84">
                  <c:v>8.624640025356933E-3</c:v>
                </c:pt>
                <c:pt idx="85">
                  <c:v>6.5783181207129861E-3</c:v>
                </c:pt>
                <c:pt idx="86">
                  <c:v>4.466983709086653E-3</c:v>
                </c:pt>
                <c:pt idx="87">
                  <c:v>2.8675630224870431E-3</c:v>
                </c:pt>
                <c:pt idx="88">
                  <c:v>1.6645925734743001E-3</c:v>
                </c:pt>
                <c:pt idx="89">
                  <c:v>6.3060827755619954E-4</c:v>
                </c:pt>
                <c:pt idx="90">
                  <c:v>1.2837325871718007E-4</c:v>
                </c:pt>
                <c:pt idx="91">
                  <c:v>0</c:v>
                </c:pt>
                <c:pt idx="92">
                  <c:v>2.7681389478461049E-4</c:v>
                </c:pt>
                <c:pt idx="93">
                  <c:v>9.4023994107609221E-4</c:v>
                </c:pt>
                <c:pt idx="94">
                  <c:v>2.0274281428643414E-3</c:v>
                </c:pt>
                <c:pt idx="95">
                  <c:v>3.175615376164927E-3</c:v>
                </c:pt>
                <c:pt idx="96">
                  <c:v>4.3818893356728748E-3</c:v>
                </c:pt>
                <c:pt idx="97">
                  <c:v>5.6526252170806847E-3</c:v>
                </c:pt>
                <c:pt idx="98">
                  <c:v>7.245511328095481E-3</c:v>
                </c:pt>
                <c:pt idx="99">
                  <c:v>8.599284133398109E-3</c:v>
                </c:pt>
                <c:pt idx="100">
                  <c:v>9.503243415351437E-3</c:v>
                </c:pt>
                <c:pt idx="101">
                  <c:v>1.0441440395989708E-2</c:v>
                </c:pt>
                <c:pt idx="102">
                  <c:v>1.1339575067333053E-2</c:v>
                </c:pt>
                <c:pt idx="103">
                  <c:v>1.1505808295015029E-2</c:v>
                </c:pt>
                <c:pt idx="104">
                  <c:v>1.1432928216984835E-2</c:v>
                </c:pt>
                <c:pt idx="105">
                  <c:v>1.1728635873549059E-2</c:v>
                </c:pt>
                <c:pt idx="106">
                  <c:v>1.2011593138728287E-2</c:v>
                </c:pt>
                <c:pt idx="107">
                  <c:v>1.2446613310254779E-2</c:v>
                </c:pt>
                <c:pt idx="108">
                  <c:v>1.3164271987175869E-2</c:v>
                </c:pt>
                <c:pt idx="109">
                  <c:v>1.3324130019165334E-2</c:v>
                </c:pt>
                <c:pt idx="110">
                  <c:v>1.3279663029210133E-2</c:v>
                </c:pt>
                <c:pt idx="111">
                  <c:v>1.3837072468951536E-2</c:v>
                </c:pt>
                <c:pt idx="112">
                  <c:v>1.398181838933355E-2</c:v>
                </c:pt>
                <c:pt idx="113">
                  <c:v>1.3571125385006396E-2</c:v>
                </c:pt>
                <c:pt idx="114">
                  <c:v>1.3337445484713991E-2</c:v>
                </c:pt>
                <c:pt idx="115">
                  <c:v>1.3092116363201647E-2</c:v>
                </c:pt>
                <c:pt idx="116">
                  <c:v>1.2893775331759262E-2</c:v>
                </c:pt>
                <c:pt idx="117">
                  <c:v>1.273951008508185E-2</c:v>
                </c:pt>
                <c:pt idx="118">
                  <c:v>1.2176594794515112E-2</c:v>
                </c:pt>
                <c:pt idx="119">
                  <c:v>1.1716392600003239E-2</c:v>
                </c:pt>
                <c:pt idx="120">
                  <c:v>1.1805254134508034E-2</c:v>
                </c:pt>
                <c:pt idx="121">
                  <c:v>1.2098991276040031E-2</c:v>
                </c:pt>
                <c:pt idx="122">
                  <c:v>1.2287653601294709E-2</c:v>
                </c:pt>
                <c:pt idx="123">
                  <c:v>1.2302765712902161E-2</c:v>
                </c:pt>
                <c:pt idx="124">
                  <c:v>1.2497803233849339E-2</c:v>
                </c:pt>
                <c:pt idx="125">
                  <c:v>1.2683553253799034E-2</c:v>
                </c:pt>
                <c:pt idx="126">
                  <c:v>1.2760765567083894E-2</c:v>
                </c:pt>
                <c:pt idx="127">
                  <c:v>1.3017903289708485E-2</c:v>
                </c:pt>
                <c:pt idx="128">
                  <c:v>1.3265753511335588E-2</c:v>
                </c:pt>
                <c:pt idx="129">
                  <c:v>1.3774204345974801E-2</c:v>
                </c:pt>
                <c:pt idx="130">
                  <c:v>1.4174117473949182E-2</c:v>
                </c:pt>
                <c:pt idx="131">
                  <c:v>1.4663993306593424E-2</c:v>
                </c:pt>
                <c:pt idx="132">
                  <c:v>1.512600663624521E-2</c:v>
                </c:pt>
                <c:pt idx="133">
                  <c:v>1.5507344762224621E-2</c:v>
                </c:pt>
                <c:pt idx="134">
                  <c:v>1.5879395387206546E-2</c:v>
                </c:pt>
                <c:pt idx="135">
                  <c:v>1.6242158511190985E-2</c:v>
                </c:pt>
                <c:pt idx="136">
                  <c:v>1.6524246431503041E-2</c:v>
                </c:pt>
                <c:pt idx="137">
                  <c:v>1.6914872058479934E-2</c:v>
                </c:pt>
                <c:pt idx="138">
                  <c:v>1.7215534980786967E-2</c:v>
                </c:pt>
                <c:pt idx="139">
                  <c:v>1.7544060406086449E-2</c:v>
                </c:pt>
                <c:pt idx="140">
                  <c:v>1.7981123538050769E-2</c:v>
                </c:pt>
                <c:pt idx="141">
                  <c:v>1.8346798967340192E-2</c:v>
                </c:pt>
                <c:pt idx="142">
                  <c:v>1.8802437101299477E-2</c:v>
                </c:pt>
                <c:pt idx="143">
                  <c:v>1.9385187943918566E-2</c:v>
                </c:pt>
                <c:pt idx="144">
                  <c:v>2.0076476493202489E-2</c:v>
                </c:pt>
                <c:pt idx="145">
                  <c:v>2.0829865244163824E-2</c:v>
                </c:pt>
                <c:pt idx="146">
                  <c:v>2.1502578791452776E-2</c:v>
                </c:pt>
                <c:pt idx="147">
                  <c:v>2.1796866518067306E-2</c:v>
                </c:pt>
                <c:pt idx="148">
                  <c:v>2.1703440923009926E-2</c:v>
                </c:pt>
                <c:pt idx="149">
                  <c:v>2.142080241761533E-2</c:v>
                </c:pt>
                <c:pt idx="150">
                  <c:v>2.1011051203560931E-2</c:v>
                </c:pt>
                <c:pt idx="151">
                  <c:v>2.0573437486514082E-2</c:v>
                </c:pt>
                <c:pt idx="152">
                  <c:v>2.0145111270464717E-2</c:v>
                </c:pt>
                <c:pt idx="153">
                  <c:v>1.9546147146073105E-2</c:v>
                </c:pt>
                <c:pt idx="154">
                  <c:v>1.9009283223358903E-2</c:v>
                </c:pt>
                <c:pt idx="155">
                  <c:v>1.8401031597969811E-2</c:v>
                </c:pt>
                <c:pt idx="156">
                  <c:v>1.7730679770903302E-2</c:v>
                </c:pt>
                <c:pt idx="157">
                  <c:v>1.6765489632139738E-2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17824"/>
        <c:axId val="177132288"/>
      </c:scatterChart>
      <c:valAx>
        <c:axId val="17711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132288"/>
        <c:crosses val="autoZero"/>
        <c:crossBetween val="midCat"/>
      </c:valAx>
      <c:valAx>
        <c:axId val="17713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117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ether'!$A$16:$D$16</c:f>
          <c:strCache>
            <c:ptCount val="1"/>
            <c:pt idx="0">
              <c:v>Chl-a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ether'!$C$20:$C$177</c:f>
              <c:numCache>
                <c:formatCode>General</c:formatCode>
                <c:ptCount val="158"/>
                <c:pt idx="0">
                  <c:v>2.2800000000000001E-2</c:v>
                </c:pt>
                <c:pt idx="1">
                  <c:v>2.6599999999999999E-2</c:v>
                </c:pt>
                <c:pt idx="2">
                  <c:v>3.15E-2</c:v>
                </c:pt>
                <c:pt idx="3">
                  <c:v>3.6400000000000002E-2</c:v>
                </c:pt>
                <c:pt idx="4">
                  <c:v>4.2999999999999997E-2</c:v>
                </c:pt>
                <c:pt idx="5">
                  <c:v>5.2900000000000003E-2</c:v>
                </c:pt>
                <c:pt idx="6">
                  <c:v>6.6199999999999995E-2</c:v>
                </c:pt>
                <c:pt idx="7">
                  <c:v>8.4599999999999995E-2</c:v>
                </c:pt>
                <c:pt idx="8">
                  <c:v>0.1115</c:v>
                </c:pt>
                <c:pt idx="9">
                  <c:v>0.15010000000000001</c:v>
                </c:pt>
                <c:pt idx="10">
                  <c:v>0.20480000000000001</c:v>
                </c:pt>
                <c:pt idx="11">
                  <c:v>0.27950000000000003</c:v>
                </c:pt>
                <c:pt idx="12">
                  <c:v>0.37309999999999999</c:v>
                </c:pt>
                <c:pt idx="13">
                  <c:v>0.48020000000000002</c:v>
                </c:pt>
                <c:pt idx="14">
                  <c:v>0.59730000000000005</c:v>
                </c:pt>
                <c:pt idx="15">
                  <c:v>0.71760000000000002</c:v>
                </c:pt>
                <c:pt idx="16">
                  <c:v>0.82730000000000004</c:v>
                </c:pt>
                <c:pt idx="17">
                  <c:v>0.91420000000000001</c:v>
                </c:pt>
                <c:pt idx="18">
                  <c:v>0.97389999999999999</c:v>
                </c:pt>
                <c:pt idx="19">
                  <c:v>1.0053000000000001</c:v>
                </c:pt>
                <c:pt idx="20">
                  <c:v>1.0065999999999999</c:v>
                </c:pt>
                <c:pt idx="21">
                  <c:v>0.97589999999999999</c:v>
                </c:pt>
                <c:pt idx="22">
                  <c:v>0.91420000000000001</c:v>
                </c:pt>
                <c:pt idx="23">
                  <c:v>0.82989999999999997</c:v>
                </c:pt>
                <c:pt idx="24">
                  <c:v>0.7349</c:v>
                </c:pt>
                <c:pt idx="25">
                  <c:v>0.63580000000000003</c:v>
                </c:pt>
                <c:pt idx="26">
                  <c:v>0.53649999999999998</c:v>
                </c:pt>
                <c:pt idx="27">
                  <c:v>0.44269999999999998</c:v>
                </c:pt>
                <c:pt idx="28">
                  <c:v>0.36</c:v>
                </c:pt>
                <c:pt idx="29">
                  <c:v>0.29320000000000002</c:v>
                </c:pt>
                <c:pt idx="30">
                  <c:v>0.24329999999999999</c:v>
                </c:pt>
                <c:pt idx="31">
                  <c:v>0.20610000000000001</c:v>
                </c:pt>
                <c:pt idx="32">
                  <c:v>0.1757</c:v>
                </c:pt>
                <c:pt idx="33">
                  <c:v>0.1489</c:v>
                </c:pt>
                <c:pt idx="34">
                  <c:v>0.12520000000000001</c:v>
                </c:pt>
                <c:pt idx="35">
                  <c:v>0.1056</c:v>
                </c:pt>
                <c:pt idx="36">
                  <c:v>8.8900000000000007E-2</c:v>
                </c:pt>
                <c:pt idx="37">
                  <c:v>7.4499999999999997E-2</c:v>
                </c:pt>
                <c:pt idx="38">
                  <c:v>6.1600000000000002E-2</c:v>
                </c:pt>
                <c:pt idx="39">
                  <c:v>4.8599999999999997E-2</c:v>
                </c:pt>
                <c:pt idx="40">
                  <c:v>3.4599999999999999E-2</c:v>
                </c:pt>
                <c:pt idx="41">
                  <c:v>1.83E-2</c:v>
                </c:pt>
                <c:pt idx="42">
                  <c:v>-1.5E-3</c:v>
                </c:pt>
                <c:pt idx="43">
                  <c:v>-2.52E-2</c:v>
                </c:pt>
                <c:pt idx="44">
                  <c:v>-5.2699999999999997E-2</c:v>
                </c:pt>
                <c:pt idx="45">
                  <c:v>-8.3900000000000002E-2</c:v>
                </c:pt>
                <c:pt idx="46">
                  <c:v>-0.1171</c:v>
                </c:pt>
                <c:pt idx="47">
                  <c:v>-0.1512</c:v>
                </c:pt>
                <c:pt idx="48">
                  <c:v>-0.18509999999999999</c:v>
                </c:pt>
                <c:pt idx="49">
                  <c:v>-0.21759999999999999</c:v>
                </c:pt>
                <c:pt idx="50">
                  <c:v>-0.24840000000000001</c:v>
                </c:pt>
                <c:pt idx="51">
                  <c:v>-0.2767</c:v>
                </c:pt>
                <c:pt idx="52">
                  <c:v>-0.29849999999999999</c:v>
                </c:pt>
                <c:pt idx="53">
                  <c:v>-0.31209999999999999</c:v>
                </c:pt>
                <c:pt idx="54">
                  <c:v>-0.31809999999999999</c:v>
                </c:pt>
                <c:pt idx="55">
                  <c:v>-0.3155</c:v>
                </c:pt>
                <c:pt idx="56">
                  <c:v>-0.30609999999999998</c:v>
                </c:pt>
                <c:pt idx="57">
                  <c:v>-0.29289999999999999</c:v>
                </c:pt>
                <c:pt idx="58">
                  <c:v>-0.27479999999999999</c:v>
                </c:pt>
                <c:pt idx="59">
                  <c:v>-0.25180000000000002</c:v>
                </c:pt>
                <c:pt idx="60">
                  <c:v>-0.22520000000000001</c:v>
                </c:pt>
                <c:pt idx="61">
                  <c:v>-0.1983</c:v>
                </c:pt>
                <c:pt idx="62">
                  <c:v>-0.17630000000000001</c:v>
                </c:pt>
                <c:pt idx="63">
                  <c:v>-0.16039999999999999</c:v>
                </c:pt>
                <c:pt idx="64">
                  <c:v>-0.14910000000000001</c:v>
                </c:pt>
                <c:pt idx="65">
                  <c:v>-0.14000000000000001</c:v>
                </c:pt>
                <c:pt idx="66">
                  <c:v>-0.13250000000000001</c:v>
                </c:pt>
                <c:pt idx="67">
                  <c:v>-0.127</c:v>
                </c:pt>
                <c:pt idx="68">
                  <c:v>-0.1231</c:v>
                </c:pt>
                <c:pt idx="69">
                  <c:v>-0.1196</c:v>
                </c:pt>
                <c:pt idx="70">
                  <c:v>-0.1163</c:v>
                </c:pt>
                <c:pt idx="71">
                  <c:v>-0.1142</c:v>
                </c:pt>
                <c:pt idx="72">
                  <c:v>-0.1153</c:v>
                </c:pt>
                <c:pt idx="73">
                  <c:v>-0.1206</c:v>
                </c:pt>
                <c:pt idx="74">
                  <c:v>-0.1298</c:v>
                </c:pt>
                <c:pt idx="75">
                  <c:v>-0.1421</c:v>
                </c:pt>
                <c:pt idx="76">
                  <c:v>-0.1585</c:v>
                </c:pt>
                <c:pt idx="77">
                  <c:v>-0.1794</c:v>
                </c:pt>
                <c:pt idx="78">
                  <c:v>-0.2039</c:v>
                </c:pt>
                <c:pt idx="79">
                  <c:v>-0.23169999999999999</c:v>
                </c:pt>
                <c:pt idx="80">
                  <c:v>-0.2626</c:v>
                </c:pt>
                <c:pt idx="81">
                  <c:v>-0.2969</c:v>
                </c:pt>
                <c:pt idx="82">
                  <c:v>-0.33450000000000002</c:v>
                </c:pt>
                <c:pt idx="83">
                  <c:v>-0.37330000000000002</c:v>
                </c:pt>
                <c:pt idx="84">
                  <c:v>-0.4118</c:v>
                </c:pt>
                <c:pt idx="85">
                  <c:v>-0.45029999999999998</c:v>
                </c:pt>
                <c:pt idx="86">
                  <c:v>-0.48949999999999999</c:v>
                </c:pt>
                <c:pt idx="87">
                  <c:v>-0.52900000000000003</c:v>
                </c:pt>
                <c:pt idx="88">
                  <c:v>-0.56520000000000004</c:v>
                </c:pt>
                <c:pt idx="89">
                  <c:v>-0.59279999999999999</c:v>
                </c:pt>
                <c:pt idx="90">
                  <c:v>-0.61080000000000001</c:v>
                </c:pt>
                <c:pt idx="91">
                  <c:v>-0.62090000000000001</c:v>
                </c:pt>
                <c:pt idx="92">
                  <c:v>-0.62470000000000003</c:v>
                </c:pt>
                <c:pt idx="93">
                  <c:v>-0.62239999999999995</c:v>
                </c:pt>
                <c:pt idx="94">
                  <c:v>-0.61360000000000003</c:v>
                </c:pt>
                <c:pt idx="95">
                  <c:v>-0.59930000000000005</c:v>
                </c:pt>
                <c:pt idx="96">
                  <c:v>-0.58050000000000002</c:v>
                </c:pt>
                <c:pt idx="97">
                  <c:v>-0.55810000000000004</c:v>
                </c:pt>
                <c:pt idx="98">
                  <c:v>-0.53320000000000001</c:v>
                </c:pt>
                <c:pt idx="99">
                  <c:v>-0.50700000000000001</c:v>
                </c:pt>
                <c:pt idx="100">
                  <c:v>-0.48080000000000001</c:v>
                </c:pt>
                <c:pt idx="101">
                  <c:v>-0.45519999999999999</c:v>
                </c:pt>
                <c:pt idx="102">
                  <c:v>-0.43099999999999999</c:v>
                </c:pt>
                <c:pt idx="103">
                  <c:v>-0.40789999999999998</c:v>
                </c:pt>
                <c:pt idx="104">
                  <c:v>-0.38350000000000001</c:v>
                </c:pt>
                <c:pt idx="105">
                  <c:v>-0.35610000000000003</c:v>
                </c:pt>
                <c:pt idx="106">
                  <c:v>-0.32690000000000002</c:v>
                </c:pt>
                <c:pt idx="107">
                  <c:v>-0.29799999999999999</c:v>
                </c:pt>
                <c:pt idx="108">
                  <c:v>-0.27089999999999997</c:v>
                </c:pt>
                <c:pt idx="109">
                  <c:v>-0.24690000000000001</c:v>
                </c:pt>
                <c:pt idx="110">
                  <c:v>-0.22509999999999999</c:v>
                </c:pt>
                <c:pt idx="111">
                  <c:v>-0.2036</c:v>
                </c:pt>
                <c:pt idx="112">
                  <c:v>-0.1817</c:v>
                </c:pt>
                <c:pt idx="113">
                  <c:v>-0.159</c:v>
                </c:pt>
                <c:pt idx="114">
                  <c:v>-0.13730000000000001</c:v>
                </c:pt>
                <c:pt idx="115">
                  <c:v>-0.1196</c:v>
                </c:pt>
                <c:pt idx="116">
                  <c:v>-0.1043</c:v>
                </c:pt>
                <c:pt idx="117">
                  <c:v>-9.2399999999999996E-2</c:v>
                </c:pt>
                <c:pt idx="118">
                  <c:v>-8.4900000000000003E-2</c:v>
                </c:pt>
                <c:pt idx="119">
                  <c:v>-7.9200000000000007E-2</c:v>
                </c:pt>
                <c:pt idx="120">
                  <c:v>-7.3400000000000007E-2</c:v>
                </c:pt>
                <c:pt idx="121">
                  <c:v>-6.83E-2</c:v>
                </c:pt>
                <c:pt idx="122">
                  <c:v>-6.5299999999999997E-2</c:v>
                </c:pt>
                <c:pt idx="123">
                  <c:v>-6.3200000000000006E-2</c:v>
                </c:pt>
                <c:pt idx="124">
                  <c:v>-6.1100000000000002E-2</c:v>
                </c:pt>
                <c:pt idx="125">
                  <c:v>-5.91E-2</c:v>
                </c:pt>
                <c:pt idx="126">
                  <c:v>-5.7299999999999997E-2</c:v>
                </c:pt>
                <c:pt idx="127">
                  <c:v>-5.5500000000000001E-2</c:v>
                </c:pt>
                <c:pt idx="128">
                  <c:v>-5.3800000000000001E-2</c:v>
                </c:pt>
                <c:pt idx="129">
                  <c:v>-5.2200000000000003E-2</c:v>
                </c:pt>
                <c:pt idx="130">
                  <c:v>-5.0799999999999998E-2</c:v>
                </c:pt>
                <c:pt idx="131">
                  <c:v>-4.9399999999999999E-2</c:v>
                </c:pt>
                <c:pt idx="132">
                  <c:v>-4.8300000000000003E-2</c:v>
                </c:pt>
                <c:pt idx="133">
                  <c:v>-4.7100000000000003E-2</c:v>
                </c:pt>
                <c:pt idx="134">
                  <c:v>-4.5999999999999999E-2</c:v>
                </c:pt>
                <c:pt idx="135">
                  <c:v>-4.4999999999999998E-2</c:v>
                </c:pt>
                <c:pt idx="136">
                  <c:v>-4.3900000000000002E-2</c:v>
                </c:pt>
                <c:pt idx="137">
                  <c:v>-4.2599999999999999E-2</c:v>
                </c:pt>
                <c:pt idx="138">
                  <c:v>-4.1300000000000003E-2</c:v>
                </c:pt>
                <c:pt idx="139">
                  <c:v>-3.9699999999999999E-2</c:v>
                </c:pt>
                <c:pt idx="140">
                  <c:v>-3.7900000000000003E-2</c:v>
                </c:pt>
                <c:pt idx="141">
                  <c:v>-3.5900000000000001E-2</c:v>
                </c:pt>
                <c:pt idx="142">
                  <c:v>-3.39E-2</c:v>
                </c:pt>
                <c:pt idx="143">
                  <c:v>-3.15E-2</c:v>
                </c:pt>
                <c:pt idx="144">
                  <c:v>-2.8899999999999999E-2</c:v>
                </c:pt>
                <c:pt idx="145">
                  <c:v>-2.6599999999999999E-2</c:v>
                </c:pt>
                <c:pt idx="146">
                  <c:v>-2.4199999999999999E-2</c:v>
                </c:pt>
                <c:pt idx="147">
                  <c:v>-2.1999999999999999E-2</c:v>
                </c:pt>
                <c:pt idx="148">
                  <c:v>-2.01E-2</c:v>
                </c:pt>
                <c:pt idx="149">
                  <c:v>-1.83E-2</c:v>
                </c:pt>
                <c:pt idx="150">
                  <c:v>-1.6899999999999998E-2</c:v>
                </c:pt>
                <c:pt idx="151">
                  <c:v>-1.5800000000000002E-2</c:v>
                </c:pt>
                <c:pt idx="152">
                  <c:v>-1.46E-2</c:v>
                </c:pt>
                <c:pt idx="153">
                  <c:v>-1.3299999999999999E-2</c:v>
                </c:pt>
                <c:pt idx="154">
                  <c:v>-1.23E-2</c:v>
                </c:pt>
                <c:pt idx="155">
                  <c:v>-1.11E-2</c:v>
                </c:pt>
                <c:pt idx="156">
                  <c:v>-9.5999999999999992E-3</c:v>
                </c:pt>
                <c:pt idx="157">
                  <c:v>-7.4000000000000003E-3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ether'!$N$20:$N$177</c:f>
              <c:numCache>
                <c:formatCode>General</c:formatCode>
                <c:ptCount val="1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-5.4729642850491166E-3</c:v>
                </c:pt>
                <c:pt idx="9">
                  <c:v>-1.3526594838048604E-2</c:v>
                </c:pt>
                <c:pt idx="10">
                  <c:v>-2.0707804570516748E-2</c:v>
                </c:pt>
                <c:pt idx="11">
                  <c:v>-2.3799724599571411E-2</c:v>
                </c:pt>
                <c:pt idx="12">
                  <c:v>-2.009737441950931E-2</c:v>
                </c:pt>
                <c:pt idx="13">
                  <c:v>-1.2903131553209853E-2</c:v>
                </c:pt>
                <c:pt idx="14">
                  <c:v>-6.3379459949264748E-3</c:v>
                </c:pt>
                <c:pt idx="15">
                  <c:v>-3.9407307811752113E-4</c:v>
                </c:pt>
                <c:pt idx="16">
                  <c:v>0</c:v>
                </c:pt>
                <c:pt idx="17">
                  <c:v>-1.0297644745447278E-2</c:v>
                </c:pt>
                <c:pt idx="18">
                  <c:v>-2.5328361945688192E-2</c:v>
                </c:pt>
                <c:pt idx="19">
                  <c:v>-3.7428668907896992E-2</c:v>
                </c:pt>
                <c:pt idx="20">
                  <c:v>-4.4912226191383048E-2</c:v>
                </c:pt>
                <c:pt idx="21">
                  <c:v>-4.9488325184873484E-2</c:v>
                </c:pt>
                <c:pt idx="22">
                  <c:v>-5.2007398437125076E-2</c:v>
                </c:pt>
                <c:pt idx="23">
                  <c:v>-5.1621140538446492E-2</c:v>
                </c:pt>
                <c:pt idx="24">
                  <c:v>-4.8027121672773385E-2</c:v>
                </c:pt>
                <c:pt idx="25">
                  <c:v>-4.6760416235432749E-2</c:v>
                </c:pt>
                <c:pt idx="26">
                  <c:v>-5.1798844791524593E-2</c:v>
                </c:pt>
                <c:pt idx="27">
                  <c:v>-5.7042277844058069E-2</c:v>
                </c:pt>
                <c:pt idx="28">
                  <c:v>-5.8619510328490922E-2</c:v>
                </c:pt>
                <c:pt idx="29">
                  <c:v>-5.7754187806277037E-2</c:v>
                </c:pt>
                <c:pt idx="30">
                  <c:v>-5.4616164094607157E-2</c:v>
                </c:pt>
                <c:pt idx="31">
                  <c:v>-4.9192076999462903E-2</c:v>
                </c:pt>
                <c:pt idx="32">
                  <c:v>-4.2900704773132993E-2</c:v>
                </c:pt>
                <c:pt idx="33">
                  <c:v>-3.7454147568082997E-2</c:v>
                </c:pt>
                <c:pt idx="34">
                  <c:v>-3.3593895506904725E-2</c:v>
                </c:pt>
                <c:pt idx="35">
                  <c:v>-3.1587027939869596E-2</c:v>
                </c:pt>
                <c:pt idx="36">
                  <c:v>-3.2415871789935088E-2</c:v>
                </c:pt>
                <c:pt idx="37">
                  <c:v>-3.53562713550696E-2</c:v>
                </c:pt>
                <c:pt idx="38">
                  <c:v>-4.0058447408742828E-2</c:v>
                </c:pt>
                <c:pt idx="39">
                  <c:v>-4.7086773427945108E-2</c:v>
                </c:pt>
                <c:pt idx="40">
                  <c:v>-5.6764786089301043E-2</c:v>
                </c:pt>
                <c:pt idx="41">
                  <c:v>-6.9775872888114682E-2</c:v>
                </c:pt>
                <c:pt idx="42">
                  <c:v>-8.7199586280424429E-2</c:v>
                </c:pt>
                <c:pt idx="43">
                  <c:v>-0.10890964941950552</c:v>
                </c:pt>
                <c:pt idx="44">
                  <c:v>-0.13452442300144563</c:v>
                </c:pt>
                <c:pt idx="45">
                  <c:v>-0.1640511698546557</c:v>
                </c:pt>
                <c:pt idx="46">
                  <c:v>-0.19634942613207135</c:v>
                </c:pt>
                <c:pt idx="47">
                  <c:v>-0.23052682761540499</c:v>
                </c:pt>
                <c:pt idx="48">
                  <c:v>-0.26569101008636892</c:v>
                </c:pt>
                <c:pt idx="49">
                  <c:v>-0.30085964662200559</c:v>
                </c:pt>
                <c:pt idx="50">
                  <c:v>-0.33488781931057793</c:v>
                </c:pt>
                <c:pt idx="51">
                  <c:v>-0.36627802225008027</c:v>
                </c:pt>
                <c:pt idx="52">
                  <c:v>-0.39114007065447559</c:v>
                </c:pt>
                <c:pt idx="53">
                  <c:v>-0.40765292194513386</c:v>
                </c:pt>
                <c:pt idx="54">
                  <c:v>-0.41587022468466983</c:v>
                </c:pt>
                <c:pt idx="55">
                  <c:v>-0.41518402842562757</c:v>
                </c:pt>
                <c:pt idx="56">
                  <c:v>-0.40769978951746882</c:v>
                </c:pt>
                <c:pt idx="57">
                  <c:v>-0.39631084016645085</c:v>
                </c:pt>
                <c:pt idx="58">
                  <c:v>-0.38022204168736712</c:v>
                </c:pt>
                <c:pt idx="59">
                  <c:v>-0.35885004088173267</c:v>
                </c:pt>
                <c:pt idx="60">
                  <c:v>-0.33355880397641707</c:v>
                </c:pt>
                <c:pt idx="61">
                  <c:v>-0.3078032278909304</c:v>
                </c:pt>
                <c:pt idx="62">
                  <c:v>-0.28606692220194363</c:v>
                </c:pt>
                <c:pt idx="63">
                  <c:v>-0.26894331170009106</c:v>
                </c:pt>
                <c:pt idx="64">
                  <c:v>-0.2550829558153247</c:v>
                </c:pt>
                <c:pt idx="65">
                  <c:v>-0.24252120070172958</c:v>
                </c:pt>
                <c:pt idx="66">
                  <c:v>-0.23071827013128643</c:v>
                </c:pt>
                <c:pt idx="67">
                  <c:v>-0.22013124045575552</c:v>
                </c:pt>
                <c:pt idx="68">
                  <c:v>-0.21069193745569995</c:v>
                </c:pt>
                <c:pt idx="69">
                  <c:v>-0.20161248527432382</c:v>
                </c:pt>
                <c:pt idx="70">
                  <c:v>-0.19281018403536826</c:v>
                </c:pt>
                <c:pt idx="71">
                  <c:v>-0.18508743525245111</c:v>
                </c:pt>
                <c:pt idx="72">
                  <c:v>-0.17995181641972702</c:v>
                </c:pt>
                <c:pt idx="73">
                  <c:v>-0.17830295458389475</c:v>
                </c:pt>
                <c:pt idx="74">
                  <c:v>-0.18055154036251056</c:v>
                </c:pt>
                <c:pt idx="75">
                  <c:v>-0.1863667742505388</c:v>
                </c:pt>
                <c:pt idx="76">
                  <c:v>-0.19684273436083979</c:v>
                </c:pt>
                <c:pt idx="77">
                  <c:v>-0.21272817364441629</c:v>
                </c:pt>
                <c:pt idx="78">
                  <c:v>-0.23272730009383549</c:v>
                </c:pt>
                <c:pt idx="79">
                  <c:v>-0.25598687239660267</c:v>
                </c:pt>
                <c:pt idx="80">
                  <c:v>-0.28291031834186314</c:v>
                </c:pt>
                <c:pt idx="81">
                  <c:v>-0.31396197710978813</c:v>
                </c:pt>
                <c:pt idx="82">
                  <c:v>-0.34866298386338457</c:v>
                </c:pt>
                <c:pt idx="83">
                  <c:v>-0.38492967073842338</c:v>
                </c:pt>
                <c:pt idx="84">
                  <c:v>-0.42112092056561429</c:v>
                </c:pt>
                <c:pt idx="85">
                  <c:v>-0.45740939592588614</c:v>
                </c:pt>
                <c:pt idx="86">
                  <c:v>-0.49432761021884702</c:v>
                </c:pt>
                <c:pt idx="87">
                  <c:v>-0.53209906582430244</c:v>
                </c:pt>
                <c:pt idx="88">
                  <c:v>-0.5669989777087332</c:v>
                </c:pt>
                <c:pt idx="89">
                  <c:v>-0.59348151825998985</c:v>
                </c:pt>
                <c:pt idx="90">
                  <c:v>-0.6109387370306163</c:v>
                </c:pt>
                <c:pt idx="91">
                  <c:v>-0.62090000000000001</c:v>
                </c:pt>
                <c:pt idx="92">
                  <c:v>-0.6249991615090208</c:v>
                </c:pt>
                <c:pt idx="93">
                  <c:v>-0.62341614696701797</c:v>
                </c:pt>
                <c:pt idx="94">
                  <c:v>-0.61579110555531247</c:v>
                </c:pt>
                <c:pt idx="95">
                  <c:v>-0.60273198772136027</c:v>
                </c:pt>
                <c:pt idx="96">
                  <c:v>-0.58523564604494083</c:v>
                </c:pt>
                <c:pt idx="97">
                  <c:v>-0.5642089704011638</c:v>
                </c:pt>
                <c:pt idx="98">
                  <c:v>-0.54103045267372096</c:v>
                </c:pt>
                <c:pt idx="99">
                  <c:v>-0.5162935176532466</c:v>
                </c:pt>
                <c:pt idx="100">
                  <c:v>-0.49107045496736801</c:v>
                </c:pt>
                <c:pt idx="101">
                  <c:v>-0.46648439404258946</c:v>
                </c:pt>
                <c:pt idx="102">
                  <c:v>-0.44325503651626996</c:v>
                </c:pt>
                <c:pt idx="103">
                  <c:v>-0.42033469000975293</c:v>
                </c:pt>
                <c:pt idx="104">
                  <c:v>-0.39585592621020455</c:v>
                </c:pt>
                <c:pt idx="105">
                  <c:v>-0.36877550680364096</c:v>
                </c:pt>
                <c:pt idx="106">
                  <c:v>-0.33988130764685814</c:v>
                </c:pt>
                <c:pt idx="107">
                  <c:v>-0.31145144767024657</c:v>
                </c:pt>
                <c:pt idx="108">
                  <c:v>-0.28512704404309674</c:v>
                </c:pt>
                <c:pt idx="109">
                  <c:v>-0.26129980766147026</c:v>
                </c:pt>
                <c:pt idx="110">
                  <c:v>-0.23945175078258074</c:v>
                </c:pt>
                <c:pt idx="111">
                  <c:v>-0.21855416074926662</c:v>
                </c:pt>
                <c:pt idx="112">
                  <c:v>-0.19681059223186892</c:v>
                </c:pt>
                <c:pt idx="113">
                  <c:v>-0.17366674334554644</c:v>
                </c:pt>
                <c:pt idx="114">
                  <c:v>-0.15171419810516509</c:v>
                </c:pt>
                <c:pt idx="115">
                  <c:v>-0.13374906318390167</c:v>
                </c:pt>
                <c:pt idx="116">
                  <c:v>-0.11823470977395747</c:v>
                </c:pt>
                <c:pt idx="117">
                  <c:v>-0.10616799045511197</c:v>
                </c:pt>
                <c:pt idx="118">
                  <c:v>-9.8059630141740503E-2</c:v>
                </c:pt>
                <c:pt idx="119">
                  <c:v>-9.1862275111669084E-2</c:v>
                </c:pt>
                <c:pt idx="120">
                  <c:v>-8.6158310575412803E-2</c:v>
                </c:pt>
                <c:pt idx="121">
                  <c:v>-8.1375761571088057E-2</c:v>
                </c:pt>
                <c:pt idx="122">
                  <c:v>-7.8579654897911314E-2</c:v>
                </c:pt>
                <c:pt idx="123">
                  <c:v>-7.6495987033682503E-2</c:v>
                </c:pt>
                <c:pt idx="124">
                  <c:v>-7.4606770235615349E-2</c:v>
                </c:pt>
                <c:pt idx="125">
                  <c:v>-7.2807516142218073E-2</c:v>
                </c:pt>
                <c:pt idx="126">
                  <c:v>-7.1090961925079701E-2</c:v>
                </c:pt>
                <c:pt idx="127">
                  <c:v>-6.9568858774102973E-2</c:v>
                </c:pt>
                <c:pt idx="128">
                  <c:v>-6.8136718327796122E-2</c:v>
                </c:pt>
                <c:pt idx="129">
                  <c:v>-6.7086217185401628E-2</c:v>
                </c:pt>
                <c:pt idx="130">
                  <c:v>-6.6118415919266038E-2</c:v>
                </c:pt>
                <c:pt idx="131">
                  <c:v>-6.524784018621127E-2</c:v>
                </c:pt>
                <c:pt idx="132">
                  <c:v>-6.4647152567166119E-2</c:v>
                </c:pt>
                <c:pt idx="133">
                  <c:v>-6.3859276710370241E-2</c:v>
                </c:pt>
                <c:pt idx="134">
                  <c:v>-6.3161363558244241E-2</c:v>
                </c:pt>
                <c:pt idx="135">
                  <c:v>-6.2553413110788117E-2</c:v>
                </c:pt>
                <c:pt idx="136">
                  <c:v>-6.1758274425581287E-2</c:v>
                </c:pt>
                <c:pt idx="137">
                  <c:v>-6.088043586411556E-2</c:v>
                </c:pt>
                <c:pt idx="138">
                  <c:v>-5.9905371769568991E-2</c:v>
                </c:pt>
                <c:pt idx="139">
                  <c:v>-5.8660419561012839E-2</c:v>
                </c:pt>
                <c:pt idx="140">
                  <c:v>-5.7332767476197789E-2</c:v>
                </c:pt>
                <c:pt idx="141">
                  <c:v>-5.5727964448962178E-2</c:v>
                </c:pt>
                <c:pt idx="142">
                  <c:v>-5.4220386954807395E-2</c:v>
                </c:pt>
                <c:pt idx="143">
                  <c:v>-5.2450184175053996E-2</c:v>
                </c:pt>
                <c:pt idx="144">
                  <c:v>-5.0597281519041699E-2</c:v>
                </c:pt>
                <c:pt idx="145">
                  <c:v>-4.9111492510119835E-2</c:v>
                </c:pt>
                <c:pt idx="146">
                  <c:v>-4.7438515263447265E-2</c:v>
                </c:pt>
                <c:pt idx="147">
                  <c:v>-4.5556561293791098E-2</c:v>
                </c:pt>
                <c:pt idx="148">
                  <c:v>-4.3555593305821177E-2</c:v>
                </c:pt>
                <c:pt idx="149">
                  <c:v>-4.1450136956359455E-2</c:v>
                </c:pt>
                <c:pt idx="150">
                  <c:v>-3.9607305892496357E-2</c:v>
                </c:pt>
                <c:pt idx="151">
                  <c:v>-3.8034362942642848E-2</c:v>
                </c:pt>
                <c:pt idx="152">
                  <c:v>-3.6371457288119476E-2</c:v>
                </c:pt>
                <c:pt idx="153">
                  <c:v>-3.4424137862764569E-2</c:v>
                </c:pt>
                <c:pt idx="154">
                  <c:v>-3.2843932084500101E-2</c:v>
                </c:pt>
                <c:pt idx="155">
                  <c:v>-3.0986575363815053E-2</c:v>
                </c:pt>
                <c:pt idx="156">
                  <c:v>-2.8762104996039588E-2</c:v>
                </c:pt>
                <c:pt idx="157">
                  <c:v>-2.5518993563251737E-2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ether'!$O$20:$O$177</c:f>
              <c:numCache>
                <c:formatCode>General</c:formatCode>
                <c:ptCount val="158"/>
                <c:pt idx="0">
                  <c:v>1.2536485956890921E-2</c:v>
                </c:pt>
                <c:pt idx="1">
                  <c:v>1.5670607446113653E-2</c:v>
                </c:pt>
                <c:pt idx="2">
                  <c:v>2.0317753102547357E-2</c:v>
                </c:pt>
                <c:pt idx="3">
                  <c:v>2.5721410842586549E-2</c:v>
                </c:pt>
                <c:pt idx="4">
                  <c:v>3.3178458523840632E-2</c:v>
                </c:pt>
                <c:pt idx="5">
                  <c:v>4.3985774003919009E-2</c:v>
                </c:pt>
                <c:pt idx="6">
                  <c:v>5.9980600914435016E-2</c:v>
                </c:pt>
                <c:pt idx="7">
                  <c:v>8.3648621815806665E-2</c:v>
                </c:pt>
                <c:pt idx="8">
                  <c:v>0.11697296428504912</c:v>
                </c:pt>
                <c:pt idx="9">
                  <c:v>0.16362659483804859</c:v>
                </c:pt>
                <c:pt idx="10">
                  <c:v>0.22550780457051678</c:v>
                </c:pt>
                <c:pt idx="11">
                  <c:v>0.30329972459957139</c:v>
                </c:pt>
                <c:pt idx="12">
                  <c:v>0.3931973744195093</c:v>
                </c:pt>
                <c:pt idx="13">
                  <c:v>0.49310313155320984</c:v>
                </c:pt>
                <c:pt idx="14">
                  <c:v>0.60363794599492659</c:v>
                </c:pt>
                <c:pt idx="15">
                  <c:v>0.71799407307811758</c:v>
                </c:pt>
                <c:pt idx="16">
                  <c:v>0.82730000000000004</c:v>
                </c:pt>
                <c:pt idx="17">
                  <c:v>0.92449764474544727</c:v>
                </c:pt>
                <c:pt idx="18">
                  <c:v>0.99922836194568809</c:v>
                </c:pt>
                <c:pt idx="19">
                  <c:v>1.0427286689078969</c:v>
                </c:pt>
                <c:pt idx="20">
                  <c:v>1.051512226191383</c:v>
                </c:pt>
                <c:pt idx="21">
                  <c:v>1.0253883251848734</c:v>
                </c:pt>
                <c:pt idx="22">
                  <c:v>0.96620739843712511</c:v>
                </c:pt>
                <c:pt idx="23">
                  <c:v>0.88152114053844655</c:v>
                </c:pt>
                <c:pt idx="24">
                  <c:v>0.78292712167277334</c:v>
                </c:pt>
                <c:pt idx="25">
                  <c:v>0.68256041623543273</c:v>
                </c:pt>
                <c:pt idx="26">
                  <c:v>0.5882988447915245</c:v>
                </c:pt>
                <c:pt idx="27">
                  <c:v>0.49974227784405806</c:v>
                </c:pt>
                <c:pt idx="28">
                  <c:v>0.41861951032849087</c:v>
                </c:pt>
                <c:pt idx="29">
                  <c:v>0.35095418780627707</c:v>
                </c:pt>
                <c:pt idx="30">
                  <c:v>0.29791616409460714</c:v>
                </c:pt>
                <c:pt idx="31">
                  <c:v>0.25529207699946294</c:v>
                </c:pt>
                <c:pt idx="32">
                  <c:v>0.21860070477313298</c:v>
                </c:pt>
                <c:pt idx="33">
                  <c:v>0.186354147568083</c:v>
                </c:pt>
                <c:pt idx="34">
                  <c:v>0.15879389550690473</c:v>
                </c:pt>
                <c:pt idx="35">
                  <c:v>0.13718702793986962</c:v>
                </c:pt>
                <c:pt idx="36">
                  <c:v>0.1213158717899351</c:v>
                </c:pt>
                <c:pt idx="37">
                  <c:v>0.1098562713550696</c:v>
                </c:pt>
                <c:pt idx="38">
                  <c:v>0.10165844740874283</c:v>
                </c:pt>
                <c:pt idx="39">
                  <c:v>9.5686773427945113E-2</c:v>
                </c:pt>
                <c:pt idx="40">
                  <c:v>9.1364786089301042E-2</c:v>
                </c:pt>
                <c:pt idx="41">
                  <c:v>8.8075872888114692E-2</c:v>
                </c:pt>
                <c:pt idx="42">
                  <c:v>8.5699586280424428E-2</c:v>
                </c:pt>
                <c:pt idx="43">
                  <c:v>8.3709649419505525E-2</c:v>
                </c:pt>
                <c:pt idx="44">
                  <c:v>8.1824423001445615E-2</c:v>
                </c:pt>
                <c:pt idx="45">
                  <c:v>8.0151169854655688E-2</c:v>
                </c:pt>
                <c:pt idx="46">
                  <c:v>7.9249426132071379E-2</c:v>
                </c:pt>
                <c:pt idx="47">
                  <c:v>7.9326827615405007E-2</c:v>
                </c:pt>
                <c:pt idx="48">
                  <c:v>8.059101008636893E-2</c:v>
                </c:pt>
                <c:pt idx="49">
                  <c:v>8.325964662200562E-2</c:v>
                </c:pt>
                <c:pt idx="50">
                  <c:v>8.6487819310577918E-2</c:v>
                </c:pt>
                <c:pt idx="51">
                  <c:v>8.9578022250080297E-2</c:v>
                </c:pt>
                <c:pt idx="52">
                  <c:v>9.2640070654475673E-2</c:v>
                </c:pt>
                <c:pt idx="53">
                  <c:v>9.5552921945133887E-2</c:v>
                </c:pt>
                <c:pt idx="54">
                  <c:v>9.7770224684669893E-2</c:v>
                </c:pt>
                <c:pt idx="55">
                  <c:v>9.968402842562761E-2</c:v>
                </c:pt>
                <c:pt idx="56">
                  <c:v>0.10159978951746874</c:v>
                </c:pt>
                <c:pt idx="57">
                  <c:v>0.10341084016645088</c:v>
                </c:pt>
                <c:pt idx="58">
                  <c:v>0.10542204168736717</c:v>
                </c:pt>
                <c:pt idx="59">
                  <c:v>0.1070500408817326</c:v>
                </c:pt>
                <c:pt idx="60">
                  <c:v>0.1083588039764171</c:v>
                </c:pt>
                <c:pt idx="61">
                  <c:v>0.10950322789093037</c:v>
                </c:pt>
                <c:pt idx="62">
                  <c:v>0.10976692220194359</c:v>
                </c:pt>
                <c:pt idx="63">
                  <c:v>0.10854331170009104</c:v>
                </c:pt>
                <c:pt idx="64">
                  <c:v>0.10598295581532473</c:v>
                </c:pt>
                <c:pt idx="65">
                  <c:v>0.10252120070172958</c:v>
                </c:pt>
                <c:pt idx="66">
                  <c:v>9.8218270131286409E-2</c:v>
                </c:pt>
                <c:pt idx="67">
                  <c:v>9.3131240455755521E-2</c:v>
                </c:pt>
                <c:pt idx="68">
                  <c:v>8.7591937455699959E-2</c:v>
                </c:pt>
                <c:pt idx="69">
                  <c:v>8.2012485274323824E-2</c:v>
                </c:pt>
                <c:pt idx="70">
                  <c:v>7.6510184035368273E-2</c:v>
                </c:pt>
                <c:pt idx="71">
                  <c:v>7.0887435252451086E-2</c:v>
                </c:pt>
                <c:pt idx="72">
                  <c:v>6.4651816419727046E-2</c:v>
                </c:pt>
                <c:pt idx="73">
                  <c:v>5.7702954583894794E-2</c:v>
                </c:pt>
                <c:pt idx="74">
                  <c:v>5.0751540362510568E-2</c:v>
                </c:pt>
                <c:pt idx="75">
                  <c:v>4.4266774250538793E-2</c:v>
                </c:pt>
                <c:pt idx="76">
                  <c:v>3.8342734360839778E-2</c:v>
                </c:pt>
                <c:pt idx="77">
                  <c:v>3.3328173644416335E-2</c:v>
                </c:pt>
                <c:pt idx="78">
                  <c:v>2.8827300093835492E-2</c:v>
                </c:pt>
                <c:pt idx="79">
                  <c:v>2.4286872396602661E-2</c:v>
                </c:pt>
                <c:pt idx="80">
                  <c:v>2.0310318341863122E-2</c:v>
                </c:pt>
                <c:pt idx="81">
                  <c:v>1.7061977109788129E-2</c:v>
                </c:pt>
                <c:pt idx="82">
                  <c:v>1.4162983863384477E-2</c:v>
                </c:pt>
                <c:pt idx="83">
                  <c:v>1.1629670738423383E-2</c:v>
                </c:pt>
                <c:pt idx="84">
                  <c:v>9.3209205656143591E-3</c:v>
                </c:pt>
                <c:pt idx="85">
                  <c:v>7.1093959258861578E-3</c:v>
                </c:pt>
                <c:pt idx="86">
                  <c:v>4.827610218847013E-3</c:v>
                </c:pt>
                <c:pt idx="87">
                  <c:v>3.0990658243024573E-3</c:v>
                </c:pt>
                <c:pt idx="88">
                  <c:v>1.7989777087332314E-3</c:v>
                </c:pt>
                <c:pt idx="89">
                  <c:v>6.8151825998986795E-4</c:v>
                </c:pt>
                <c:pt idx="90">
                  <c:v>1.3873703061622871E-4</c:v>
                </c:pt>
                <c:pt idx="91">
                  <c:v>0</c:v>
                </c:pt>
                <c:pt idx="92">
                  <c:v>2.9916150902065092E-4</c:v>
                </c:pt>
                <c:pt idx="93">
                  <c:v>1.0161469670179636E-3</c:v>
                </c:pt>
                <c:pt idx="94">
                  <c:v>2.1911055553124358E-3</c:v>
                </c:pt>
                <c:pt idx="95">
                  <c:v>3.4319877213602147E-3</c:v>
                </c:pt>
                <c:pt idx="96">
                  <c:v>4.7356460449407833E-3</c:v>
                </c:pt>
                <c:pt idx="97">
                  <c:v>6.1089704011637507E-3</c:v>
                </c:pt>
                <c:pt idx="98">
                  <c:v>7.8304526737209557E-3</c:v>
                </c:pt>
                <c:pt idx="99">
                  <c:v>9.2935176532465795E-3</c:v>
                </c:pt>
                <c:pt idx="100">
                  <c:v>1.0270454967368054E-2</c:v>
                </c:pt>
                <c:pt idx="101">
                  <c:v>1.1284394042589531E-2</c:v>
                </c:pt>
                <c:pt idx="102">
                  <c:v>1.2255036516269935E-2</c:v>
                </c:pt>
                <c:pt idx="103">
                  <c:v>1.2434690009753016E-2</c:v>
                </c:pt>
                <c:pt idx="104">
                  <c:v>1.2355926210204513E-2</c:v>
                </c:pt>
                <c:pt idx="105">
                  <c:v>1.2675506803640936E-2</c:v>
                </c:pt>
                <c:pt idx="106">
                  <c:v>1.2981307646858148E-2</c:v>
                </c:pt>
                <c:pt idx="107">
                  <c:v>1.345144767024661E-2</c:v>
                </c:pt>
                <c:pt idx="108">
                  <c:v>1.4227044043096796E-2</c:v>
                </c:pt>
                <c:pt idx="109">
                  <c:v>1.4399807661470258E-2</c:v>
                </c:pt>
                <c:pt idx="110">
                  <c:v>1.4351750782580724E-2</c:v>
                </c:pt>
                <c:pt idx="111">
                  <c:v>1.4954160749266632E-2</c:v>
                </c:pt>
                <c:pt idx="112">
                  <c:v>1.5110592231868905E-2</c:v>
                </c:pt>
                <c:pt idx="113">
                  <c:v>1.4666743345546431E-2</c:v>
                </c:pt>
                <c:pt idx="114">
                  <c:v>1.4414198105165102E-2</c:v>
                </c:pt>
                <c:pt idx="115">
                  <c:v>1.4149063183901663E-2</c:v>
                </c:pt>
                <c:pt idx="116">
                  <c:v>1.3934709773957464E-2</c:v>
                </c:pt>
                <c:pt idx="117">
                  <c:v>1.3767990455111973E-2</c:v>
                </c:pt>
                <c:pt idx="118">
                  <c:v>1.3159630141740502E-2</c:v>
                </c:pt>
                <c:pt idx="119">
                  <c:v>1.2662275111669079E-2</c:v>
                </c:pt>
                <c:pt idx="120">
                  <c:v>1.2758310575412799E-2</c:v>
                </c:pt>
                <c:pt idx="121">
                  <c:v>1.3075761571088071E-2</c:v>
                </c:pt>
                <c:pt idx="122">
                  <c:v>1.3279654897911318E-2</c:v>
                </c:pt>
                <c:pt idx="123">
                  <c:v>1.3295987033682507E-2</c:v>
                </c:pt>
                <c:pt idx="124">
                  <c:v>1.3506770235615362E-2</c:v>
                </c:pt>
                <c:pt idx="125">
                  <c:v>1.3707516142218082E-2</c:v>
                </c:pt>
                <c:pt idx="126">
                  <c:v>1.3790961925079694E-2</c:v>
                </c:pt>
                <c:pt idx="127">
                  <c:v>1.406885877410298E-2</c:v>
                </c:pt>
                <c:pt idx="128">
                  <c:v>1.4336718327796124E-2</c:v>
                </c:pt>
                <c:pt idx="129">
                  <c:v>1.4886217185401637E-2</c:v>
                </c:pt>
                <c:pt idx="130">
                  <c:v>1.5318415919266047E-2</c:v>
                </c:pt>
                <c:pt idx="131">
                  <c:v>1.5847840186211288E-2</c:v>
                </c:pt>
                <c:pt idx="132">
                  <c:v>1.634715256716612E-2</c:v>
                </c:pt>
                <c:pt idx="133">
                  <c:v>1.6759276710370256E-2</c:v>
                </c:pt>
                <c:pt idx="134">
                  <c:v>1.7161363558244255E-2</c:v>
                </c:pt>
                <c:pt idx="135">
                  <c:v>1.7553413110788115E-2</c:v>
                </c:pt>
                <c:pt idx="136">
                  <c:v>1.7858274425581275E-2</c:v>
                </c:pt>
                <c:pt idx="137">
                  <c:v>1.8280435864115544E-2</c:v>
                </c:pt>
                <c:pt idx="138">
                  <c:v>1.8605371769568987E-2</c:v>
                </c:pt>
                <c:pt idx="139">
                  <c:v>1.8960419561012829E-2</c:v>
                </c:pt>
                <c:pt idx="140">
                  <c:v>1.9432767476197783E-2</c:v>
                </c:pt>
                <c:pt idx="141">
                  <c:v>1.982796444896217E-2</c:v>
                </c:pt>
                <c:pt idx="142">
                  <c:v>2.0320386954807392E-2</c:v>
                </c:pt>
                <c:pt idx="143">
                  <c:v>2.0950184175053992E-2</c:v>
                </c:pt>
                <c:pt idx="144">
                  <c:v>2.1697281519041697E-2</c:v>
                </c:pt>
                <c:pt idx="145">
                  <c:v>2.2511492510119833E-2</c:v>
                </c:pt>
                <c:pt idx="146">
                  <c:v>2.3238515263447269E-2</c:v>
                </c:pt>
                <c:pt idx="147">
                  <c:v>2.3556561293791096E-2</c:v>
                </c:pt>
                <c:pt idx="148">
                  <c:v>2.3455593305821181E-2</c:v>
                </c:pt>
                <c:pt idx="149">
                  <c:v>2.3150136956359459E-2</c:v>
                </c:pt>
                <c:pt idx="150">
                  <c:v>2.2707305892496355E-2</c:v>
                </c:pt>
                <c:pt idx="151">
                  <c:v>2.223436294264285E-2</c:v>
                </c:pt>
                <c:pt idx="152">
                  <c:v>2.1771457288119481E-2</c:v>
                </c:pt>
                <c:pt idx="153">
                  <c:v>2.1124137862764573E-2</c:v>
                </c:pt>
                <c:pt idx="154">
                  <c:v>2.0543932084500092E-2</c:v>
                </c:pt>
                <c:pt idx="155">
                  <c:v>1.9886575363815058E-2</c:v>
                </c:pt>
                <c:pt idx="156">
                  <c:v>1.9162104996039587E-2</c:v>
                </c:pt>
                <c:pt idx="157">
                  <c:v>1.811899356325174E-2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66976"/>
        <c:axId val="177177344"/>
      </c:scatterChart>
      <c:valAx>
        <c:axId val="17716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177344"/>
        <c:crosses val="autoZero"/>
        <c:crossBetween val="midCat"/>
      </c:valAx>
      <c:valAx>
        <c:axId val="17717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166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621873194232695"/>
          <c:y val="0.21053070005593566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ether'!$A$16:$D$16</c:f>
          <c:strCache>
            <c:ptCount val="1"/>
            <c:pt idx="0">
              <c:v>Chl-a ether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'Chl-a ether'!$A$20:$A$177</c:f>
              <c:numCache>
                <c:formatCode>General</c:formatCode>
                <c:ptCount val="158"/>
                <c:pt idx="0">
                  <c:v>-680</c:v>
                </c:pt>
                <c:pt idx="1">
                  <c:v>-650</c:v>
                </c:pt>
                <c:pt idx="2">
                  <c:v>-620</c:v>
                </c:pt>
                <c:pt idx="3">
                  <c:v>-590</c:v>
                </c:pt>
                <c:pt idx="4">
                  <c:v>-560</c:v>
                </c:pt>
                <c:pt idx="5">
                  <c:v>-530</c:v>
                </c:pt>
                <c:pt idx="6">
                  <c:v>-500</c:v>
                </c:pt>
                <c:pt idx="7">
                  <c:v>-470</c:v>
                </c:pt>
                <c:pt idx="8">
                  <c:v>-440</c:v>
                </c:pt>
                <c:pt idx="9">
                  <c:v>-410</c:v>
                </c:pt>
                <c:pt idx="10">
                  <c:v>-380</c:v>
                </c:pt>
                <c:pt idx="11">
                  <c:v>-350</c:v>
                </c:pt>
                <c:pt idx="12">
                  <c:v>-320</c:v>
                </c:pt>
                <c:pt idx="13">
                  <c:v>-290</c:v>
                </c:pt>
                <c:pt idx="14">
                  <c:v>-260</c:v>
                </c:pt>
                <c:pt idx="15">
                  <c:v>-230</c:v>
                </c:pt>
                <c:pt idx="16">
                  <c:v>-200</c:v>
                </c:pt>
                <c:pt idx="17">
                  <c:v>-170</c:v>
                </c:pt>
                <c:pt idx="18">
                  <c:v>-140</c:v>
                </c:pt>
                <c:pt idx="19">
                  <c:v>-110</c:v>
                </c:pt>
                <c:pt idx="20">
                  <c:v>-80</c:v>
                </c:pt>
                <c:pt idx="21">
                  <c:v>-50</c:v>
                </c:pt>
                <c:pt idx="22">
                  <c:v>-20</c:v>
                </c:pt>
                <c:pt idx="23">
                  <c:v>10</c:v>
                </c:pt>
                <c:pt idx="24">
                  <c:v>40</c:v>
                </c:pt>
                <c:pt idx="25">
                  <c:v>70</c:v>
                </c:pt>
                <c:pt idx="26">
                  <c:v>100</c:v>
                </c:pt>
                <c:pt idx="27">
                  <c:v>130</c:v>
                </c:pt>
                <c:pt idx="28">
                  <c:v>160</c:v>
                </c:pt>
                <c:pt idx="29">
                  <c:v>190</c:v>
                </c:pt>
                <c:pt idx="30">
                  <c:v>220</c:v>
                </c:pt>
                <c:pt idx="31">
                  <c:v>250</c:v>
                </c:pt>
                <c:pt idx="32">
                  <c:v>280</c:v>
                </c:pt>
                <c:pt idx="33">
                  <c:v>310</c:v>
                </c:pt>
                <c:pt idx="34">
                  <c:v>340</c:v>
                </c:pt>
                <c:pt idx="35">
                  <c:v>370</c:v>
                </c:pt>
                <c:pt idx="36">
                  <c:v>400</c:v>
                </c:pt>
                <c:pt idx="37">
                  <c:v>430</c:v>
                </c:pt>
                <c:pt idx="38">
                  <c:v>460</c:v>
                </c:pt>
                <c:pt idx="39">
                  <c:v>490</c:v>
                </c:pt>
                <c:pt idx="40">
                  <c:v>520</c:v>
                </c:pt>
                <c:pt idx="41">
                  <c:v>550</c:v>
                </c:pt>
                <c:pt idx="42">
                  <c:v>580</c:v>
                </c:pt>
                <c:pt idx="43">
                  <c:v>610</c:v>
                </c:pt>
                <c:pt idx="44">
                  <c:v>640</c:v>
                </c:pt>
                <c:pt idx="45">
                  <c:v>670</c:v>
                </c:pt>
                <c:pt idx="46">
                  <c:v>700</c:v>
                </c:pt>
                <c:pt idx="47">
                  <c:v>730</c:v>
                </c:pt>
                <c:pt idx="48">
                  <c:v>760</c:v>
                </c:pt>
                <c:pt idx="49">
                  <c:v>790</c:v>
                </c:pt>
                <c:pt idx="50">
                  <c:v>820</c:v>
                </c:pt>
                <c:pt idx="51">
                  <c:v>850</c:v>
                </c:pt>
                <c:pt idx="52">
                  <c:v>880</c:v>
                </c:pt>
                <c:pt idx="53">
                  <c:v>910</c:v>
                </c:pt>
                <c:pt idx="54">
                  <c:v>940</c:v>
                </c:pt>
                <c:pt idx="55">
                  <c:v>970</c:v>
                </c:pt>
                <c:pt idx="56">
                  <c:v>1000</c:v>
                </c:pt>
                <c:pt idx="57">
                  <c:v>1030</c:v>
                </c:pt>
                <c:pt idx="58">
                  <c:v>1060</c:v>
                </c:pt>
                <c:pt idx="59">
                  <c:v>1090</c:v>
                </c:pt>
                <c:pt idx="60">
                  <c:v>1120</c:v>
                </c:pt>
                <c:pt idx="61">
                  <c:v>1150</c:v>
                </c:pt>
                <c:pt idx="62">
                  <c:v>1180</c:v>
                </c:pt>
                <c:pt idx="63">
                  <c:v>1210</c:v>
                </c:pt>
                <c:pt idx="64">
                  <c:v>1240</c:v>
                </c:pt>
                <c:pt idx="65">
                  <c:v>1270</c:v>
                </c:pt>
                <c:pt idx="66">
                  <c:v>1300</c:v>
                </c:pt>
                <c:pt idx="67">
                  <c:v>1330</c:v>
                </c:pt>
                <c:pt idx="68">
                  <c:v>1360</c:v>
                </c:pt>
                <c:pt idx="69">
                  <c:v>1390</c:v>
                </c:pt>
                <c:pt idx="70">
                  <c:v>1420</c:v>
                </c:pt>
                <c:pt idx="71">
                  <c:v>1450</c:v>
                </c:pt>
                <c:pt idx="72">
                  <c:v>1480</c:v>
                </c:pt>
                <c:pt idx="73">
                  <c:v>1510</c:v>
                </c:pt>
                <c:pt idx="74">
                  <c:v>1540</c:v>
                </c:pt>
                <c:pt idx="75">
                  <c:v>1570</c:v>
                </c:pt>
                <c:pt idx="76">
                  <c:v>1600</c:v>
                </c:pt>
                <c:pt idx="77">
                  <c:v>1630</c:v>
                </c:pt>
                <c:pt idx="78">
                  <c:v>1660</c:v>
                </c:pt>
                <c:pt idx="79">
                  <c:v>1690</c:v>
                </c:pt>
                <c:pt idx="80">
                  <c:v>1720</c:v>
                </c:pt>
                <c:pt idx="81">
                  <c:v>1750</c:v>
                </c:pt>
                <c:pt idx="82">
                  <c:v>1780</c:v>
                </c:pt>
                <c:pt idx="83">
                  <c:v>1810</c:v>
                </c:pt>
                <c:pt idx="84">
                  <c:v>1840</c:v>
                </c:pt>
                <c:pt idx="85">
                  <c:v>1870</c:v>
                </c:pt>
                <c:pt idx="86">
                  <c:v>1900</c:v>
                </c:pt>
                <c:pt idx="87">
                  <c:v>1930</c:v>
                </c:pt>
                <c:pt idx="88">
                  <c:v>1960</c:v>
                </c:pt>
                <c:pt idx="89">
                  <c:v>1990</c:v>
                </c:pt>
                <c:pt idx="90">
                  <c:v>2020</c:v>
                </c:pt>
                <c:pt idx="91">
                  <c:v>2050</c:v>
                </c:pt>
                <c:pt idx="92">
                  <c:v>2080</c:v>
                </c:pt>
                <c:pt idx="93">
                  <c:v>2110</c:v>
                </c:pt>
                <c:pt idx="94">
                  <c:v>2140</c:v>
                </c:pt>
                <c:pt idx="95">
                  <c:v>2170</c:v>
                </c:pt>
                <c:pt idx="96">
                  <c:v>2200</c:v>
                </c:pt>
                <c:pt idx="97">
                  <c:v>2230</c:v>
                </c:pt>
                <c:pt idx="98">
                  <c:v>2260</c:v>
                </c:pt>
                <c:pt idx="99">
                  <c:v>2290</c:v>
                </c:pt>
                <c:pt idx="100">
                  <c:v>2320</c:v>
                </c:pt>
                <c:pt idx="101">
                  <c:v>2350</c:v>
                </c:pt>
                <c:pt idx="102">
                  <c:v>2380</c:v>
                </c:pt>
                <c:pt idx="103">
                  <c:v>2410</c:v>
                </c:pt>
                <c:pt idx="104">
                  <c:v>2440</c:v>
                </c:pt>
                <c:pt idx="105">
                  <c:v>2470</c:v>
                </c:pt>
                <c:pt idx="106">
                  <c:v>2500</c:v>
                </c:pt>
                <c:pt idx="107">
                  <c:v>2530</c:v>
                </c:pt>
                <c:pt idx="108">
                  <c:v>2560</c:v>
                </c:pt>
                <c:pt idx="109">
                  <c:v>2590</c:v>
                </c:pt>
                <c:pt idx="110">
                  <c:v>2620</c:v>
                </c:pt>
                <c:pt idx="111">
                  <c:v>2650</c:v>
                </c:pt>
                <c:pt idx="112">
                  <c:v>2680</c:v>
                </c:pt>
                <c:pt idx="113">
                  <c:v>2710</c:v>
                </c:pt>
                <c:pt idx="114">
                  <c:v>2740</c:v>
                </c:pt>
                <c:pt idx="115">
                  <c:v>2770</c:v>
                </c:pt>
                <c:pt idx="116">
                  <c:v>2800</c:v>
                </c:pt>
                <c:pt idx="117">
                  <c:v>2830</c:v>
                </c:pt>
                <c:pt idx="118">
                  <c:v>2860</c:v>
                </c:pt>
                <c:pt idx="119">
                  <c:v>2890</c:v>
                </c:pt>
                <c:pt idx="120">
                  <c:v>2920</c:v>
                </c:pt>
                <c:pt idx="121">
                  <c:v>2950</c:v>
                </c:pt>
                <c:pt idx="122">
                  <c:v>2980</c:v>
                </c:pt>
                <c:pt idx="123">
                  <c:v>3010</c:v>
                </c:pt>
                <c:pt idx="124">
                  <c:v>3040</c:v>
                </c:pt>
                <c:pt idx="125">
                  <c:v>3070</c:v>
                </c:pt>
                <c:pt idx="126">
                  <c:v>3100</c:v>
                </c:pt>
                <c:pt idx="127">
                  <c:v>3130</c:v>
                </c:pt>
                <c:pt idx="128">
                  <c:v>3160</c:v>
                </c:pt>
                <c:pt idx="129">
                  <c:v>3190</c:v>
                </c:pt>
                <c:pt idx="130">
                  <c:v>3220</c:v>
                </c:pt>
                <c:pt idx="131">
                  <c:v>3250</c:v>
                </c:pt>
                <c:pt idx="132">
                  <c:v>3280</c:v>
                </c:pt>
                <c:pt idx="133">
                  <c:v>3310</c:v>
                </c:pt>
                <c:pt idx="134">
                  <c:v>3340</c:v>
                </c:pt>
                <c:pt idx="135">
                  <c:v>3370</c:v>
                </c:pt>
                <c:pt idx="136">
                  <c:v>3400</c:v>
                </c:pt>
                <c:pt idx="137">
                  <c:v>3430</c:v>
                </c:pt>
                <c:pt idx="138">
                  <c:v>3460</c:v>
                </c:pt>
                <c:pt idx="139">
                  <c:v>3490</c:v>
                </c:pt>
                <c:pt idx="140">
                  <c:v>3520</c:v>
                </c:pt>
                <c:pt idx="141">
                  <c:v>3550</c:v>
                </c:pt>
                <c:pt idx="142">
                  <c:v>3580</c:v>
                </c:pt>
                <c:pt idx="143">
                  <c:v>3610</c:v>
                </c:pt>
                <c:pt idx="144">
                  <c:v>3640</c:v>
                </c:pt>
                <c:pt idx="145">
                  <c:v>3670</c:v>
                </c:pt>
                <c:pt idx="146">
                  <c:v>3700</c:v>
                </c:pt>
                <c:pt idx="147">
                  <c:v>3730</c:v>
                </c:pt>
                <c:pt idx="148">
                  <c:v>3760</c:v>
                </c:pt>
                <c:pt idx="149">
                  <c:v>3790</c:v>
                </c:pt>
                <c:pt idx="150">
                  <c:v>3820</c:v>
                </c:pt>
                <c:pt idx="151">
                  <c:v>3850</c:v>
                </c:pt>
                <c:pt idx="152">
                  <c:v>3880</c:v>
                </c:pt>
                <c:pt idx="153">
                  <c:v>3910</c:v>
                </c:pt>
                <c:pt idx="154">
                  <c:v>3940</c:v>
                </c:pt>
                <c:pt idx="155">
                  <c:v>3970</c:v>
                </c:pt>
                <c:pt idx="156">
                  <c:v>4000</c:v>
                </c:pt>
                <c:pt idx="157">
                  <c:v>4030</c:v>
                </c:pt>
              </c:numCache>
            </c:numRef>
          </c:xVal>
          <c:yVal>
            <c:numRef>
              <c:f>'Chl-a ether'!$J$20:$J$177</c:f>
              <c:numCache>
                <c:formatCode>0.000</c:formatCode>
                <c:ptCount val="1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0.98961371862146119</c:v>
                </c:pt>
                <c:pt idx="9">
                  <c:v>0.98172188131906746</c:v>
                </c:pt>
                <c:pt idx="10">
                  <c:v>0.97971711088161295</c:v>
                </c:pt>
                <c:pt idx="11">
                  <c:v>0.98264205021797779</c:v>
                </c:pt>
                <c:pt idx="12">
                  <c:v>0.98865921076057861</c:v>
                </c:pt>
                <c:pt idx="13">
                  <c:v>0.99417795611546889</c:v>
                </c:pt>
                <c:pt idx="14">
                  <c:v>0.99765982822552113</c:v>
                </c:pt>
                <c:pt idx="15">
                  <c:v>0.99987753457112205</c:v>
                </c:pt>
                <c:pt idx="16">
                  <c:v>1</c:v>
                </c:pt>
                <c:pt idx="17">
                  <c:v>0.99751757061620649</c:v>
                </c:pt>
                <c:pt idx="18">
                  <c:v>0.99435972802735695</c:v>
                </c:pt>
                <c:pt idx="19">
                  <c:v>0.99202223116483212</c:v>
                </c:pt>
                <c:pt idx="20">
                  <c:v>0.99051429192567841</c:v>
                </c:pt>
                <c:pt idx="21">
                  <c:v>0.98928810583978621</c:v>
                </c:pt>
                <c:pt idx="22">
                  <c:v>0.98806070695966663</c:v>
                </c:pt>
                <c:pt idx="23">
                  <c:v>0.9870177250126897</c:v>
                </c:pt>
                <c:pt idx="24">
                  <c:v>0.98640475100768632</c:v>
                </c:pt>
                <c:pt idx="25">
                  <c:v>0.98482898762106319</c:v>
                </c:pt>
                <c:pt idx="26">
                  <c:v>0.98054367990448577</c:v>
                </c:pt>
                <c:pt idx="27">
                  <c:v>0.97484993758205396</c:v>
                </c:pt>
                <c:pt idx="28">
                  <c:v>0.96923377611687822</c:v>
                </c:pt>
                <c:pt idx="29">
                  <c:v>0.96394083621327742</c:v>
                </c:pt>
                <c:pt idx="30">
                  <c:v>0.95991168263923021</c:v>
                </c:pt>
                <c:pt idx="31">
                  <c:v>0.9579075501383989</c:v>
                </c:pt>
                <c:pt idx="32">
                  <c:v>0.95714610358190155</c:v>
                </c:pt>
                <c:pt idx="33">
                  <c:v>0.95613542051304556</c:v>
                </c:pt>
                <c:pt idx="34">
                  <c:v>0.95388110468519027</c:v>
                </c:pt>
                <c:pt idx="35">
                  <c:v>0.94990848745786138</c:v>
                </c:pt>
                <c:pt idx="36">
                  <c:v>0.94210164334129221</c:v>
                </c:pt>
                <c:pt idx="37">
                  <c:v>0.93067267351363525</c:v>
                </c:pt>
                <c:pt idx="38">
                  <c:v>0.91577345418038736</c:v>
                </c:pt>
                <c:pt idx="39">
                  <c:v>0.89590774403491502</c:v>
                </c:pt>
                <c:pt idx="40">
                  <c:v>0.87034868067891036</c:v>
                </c:pt>
                <c:pt idx="41">
                  <c:v>0.83757681453684441</c:v>
                </c:pt>
                <c:pt idx="42">
                  <c:v>0.79609865704479299</c:v>
                </c:pt>
                <c:pt idx="43">
                  <c:v>0.74648182166410781</c:v>
                </c:pt>
                <c:pt idx="44">
                  <c:v>0.69000157050276001</c:v>
                </c:pt>
                <c:pt idx="45">
                  <c:v>0.62818464582560629</c:v>
                </c:pt>
                <c:pt idx="46">
                  <c:v>0.56686811758414601</c:v>
                </c:pt>
                <c:pt idx="47">
                  <c:v>0.51030961791997598</c:v>
                </c:pt>
                <c:pt idx="48">
                  <c:v>0.46217243954739162</c:v>
                </c:pt>
                <c:pt idx="49">
                  <c:v>0.42534841031630222</c:v>
                </c:pt>
                <c:pt idx="50">
                  <c:v>0.39663363130736451</c:v>
                </c:pt>
                <c:pt idx="51">
                  <c:v>0.3734294826261062</c:v>
                </c:pt>
                <c:pt idx="52">
                  <c:v>0.35955242047908786</c:v>
                </c:pt>
                <c:pt idx="53">
                  <c:v>0.35501975449843026</c:v>
                </c:pt>
                <c:pt idx="54">
                  <c:v>0.35632244912443101</c:v>
                </c:pt>
                <c:pt idx="55">
                  <c:v>0.36547073814836173</c:v>
                </c:pt>
                <c:pt idx="56">
                  <c:v>0.38148714919006665</c:v>
                </c:pt>
                <c:pt idx="57">
                  <c:v>0.40096580025477813</c:v>
                </c:pt>
                <c:pt idx="58">
                  <c:v>0.42612466735797982</c:v>
                </c:pt>
                <c:pt idx="59">
                  <c:v>0.4555960844087914</c:v>
                </c:pt>
                <c:pt idx="60">
                  <c:v>0.48870543346653461</c:v>
                </c:pt>
                <c:pt idx="61">
                  <c:v>0.52251307945269243</c:v>
                </c:pt>
                <c:pt idx="62">
                  <c:v>0.54946211386157195</c:v>
                </c:pt>
                <c:pt idx="63">
                  <c:v>0.5668492322433708</c:v>
                </c:pt>
                <c:pt idx="64">
                  <c:v>0.57662283958297444</c:v>
                </c:pt>
                <c:pt idx="65">
                  <c:v>0.5823649958746997</c:v>
                </c:pt>
                <c:pt idx="66">
                  <c:v>0.58467800234815481</c:v>
                </c:pt>
                <c:pt idx="67">
                  <c:v>0.5826310214632916</c:v>
                </c:pt>
                <c:pt idx="68">
                  <c:v>0.57682386522794615</c:v>
                </c:pt>
                <c:pt idx="69">
                  <c:v>0.5695157026425377</c:v>
                </c:pt>
                <c:pt idx="70">
                  <c:v>0.56107628391382258</c:v>
                </c:pt>
                <c:pt idx="71">
                  <c:v>0.54880955646392438</c:v>
                </c:pt>
                <c:pt idx="72">
                  <c:v>0.52607836252738349</c:v>
                </c:pt>
                <c:pt idx="73">
                  <c:v>0.48725614902495051</c:v>
                </c:pt>
                <c:pt idx="74">
                  <c:v>0.43171823075291338</c:v>
                </c:pt>
                <c:pt idx="75">
                  <c:v>0.36079765095788308</c:v>
                </c:pt>
                <c:pt idx="76">
                  <c:v>0.27163082884483025</c:v>
                </c:pt>
                <c:pt idx="77">
                  <c:v>0.16812618470456575</c:v>
                </c:pt>
                <c:pt idx="78">
                  <c:v>5.2223934270202332E-2</c:v>
                </c:pt>
                <c:pt idx="79">
                  <c:v>-8.0874324237574013E-2</c:v>
                </c:pt>
                <c:pt idx="80">
                  <c:v>-0.21695330741084362</c:v>
                </c:pt>
                <c:pt idx="81">
                  <c:v>-0.34491978467459705</c:v>
                </c:pt>
                <c:pt idx="82">
                  <c:v>-0.46619156186082633</c:v>
                </c:pt>
                <c:pt idx="83">
                  <c:v>-0.5738247669437333</c:v>
                </c:pt>
                <c:pt idx="84">
                  <c:v>-0.66891976870030967</c:v>
                </c:pt>
                <c:pt idx="85">
                  <c:v>-0.75545285796605999</c:v>
                </c:pt>
                <c:pt idx="86">
                  <c:v>-0.83902761408696747</c:v>
                </c:pt>
                <c:pt idx="87">
                  <c:v>-0.90077636600390854</c:v>
                </c:pt>
                <c:pt idx="88">
                  <c:v>-0.94469792114703321</c:v>
                </c:pt>
                <c:pt idx="89">
                  <c:v>-0.97962493448929888</c:v>
                </c:pt>
                <c:pt idx="90">
                  <c:v>-0.99593755510388671</c:v>
                </c:pt>
                <c:pt idx="91">
                  <c:v>-1</c:v>
                </c:pt>
                <c:pt idx="92">
                  <c:v>-0.99145636127207992</c:v>
                </c:pt>
                <c:pt idx="93">
                  <c:v>-0.9712024520344229</c:v>
                </c:pt>
                <c:pt idx="94">
                  <c:v>-0.93818816637608715</c:v>
                </c:pt>
                <c:pt idx="95">
                  <c:v>-0.90288637993379428</c:v>
                </c:pt>
                <c:pt idx="96">
                  <c:v>-0.8647565019854051</c:v>
                </c:pt>
                <c:pt idx="97">
                  <c:v>-0.82307902293957169</c:v>
                </c:pt>
                <c:pt idx="98">
                  <c:v>-0.7703482938796995</c:v>
                </c:pt>
                <c:pt idx="99">
                  <c:v>-0.72215560150571534</c:v>
                </c:pt>
                <c:pt idx="100">
                  <c:v>-0.68427762739696218</c:v>
                </c:pt>
                <c:pt idx="101">
                  <c:v>-0.64363684655325226</c:v>
                </c:pt>
                <c:pt idx="102">
                  <c:v>-0.60281698538237993</c:v>
                </c:pt>
                <c:pt idx="103">
                  <c:v>-0.58084487085555447</c:v>
                </c:pt>
                <c:pt idx="104">
                  <c:v>-0.562794332046469</c:v>
                </c:pt>
                <c:pt idx="105">
                  <c:v>-0.52897044684541927</c:v>
                </c:pt>
                <c:pt idx="106">
                  <c:v>-0.48995358221960572</c:v>
                </c:pt>
                <c:pt idx="107">
                  <c:v>-0.44185590536974084</c:v>
                </c:pt>
                <c:pt idx="108">
                  <c:v>-0.38195906163493576</c:v>
                </c:pt>
                <c:pt idx="109">
                  <c:v>-0.33875285264688171</c:v>
                </c:pt>
                <c:pt idx="110">
                  <c:v>-0.30107036688367717</c:v>
                </c:pt>
                <c:pt idx="111">
                  <c:v>-0.23972129291475075</c:v>
                </c:pt>
                <c:pt idx="112">
                  <c:v>-0.18473362161320406</c:v>
                </c:pt>
                <c:pt idx="113">
                  <c:v>-0.13834124539641923</c:v>
                </c:pt>
                <c:pt idx="114">
                  <c:v>-8.0176173468000655E-2</c:v>
                </c:pt>
                <c:pt idx="115">
                  <c:v>-2.660844883259128E-2</c:v>
                </c:pt>
                <c:pt idx="116">
                  <c:v>2.739245671388546E-2</c:v>
                </c:pt>
                <c:pt idx="117">
                  <c:v>7.5064142201000217E-2</c:v>
                </c:pt>
                <c:pt idx="118">
                  <c:v>9.20712820192926E-2</c:v>
                </c:pt>
                <c:pt idx="119">
                  <c:v>0.10532005660407906</c:v>
                </c:pt>
                <c:pt idx="120">
                  <c:v>0.14060426420367489</c:v>
                </c:pt>
                <c:pt idx="121">
                  <c:v>0.18038939278439314</c:v>
                </c:pt>
                <c:pt idx="122">
                  <c:v>0.2046719216955597</c:v>
                </c:pt>
                <c:pt idx="123">
                  <c:v>0.21809561513882769</c:v>
                </c:pt>
                <c:pt idx="124">
                  <c:v>0.23740626077716231</c:v>
                </c:pt>
                <c:pt idx="125">
                  <c:v>0.2557973518612906</c:v>
                </c:pt>
                <c:pt idx="126">
                  <c:v>0.26972791712277566</c:v>
                </c:pt>
                <c:pt idx="127">
                  <c:v>0.28890131581272127</c:v>
                </c:pt>
                <c:pt idx="128">
                  <c:v>0.30697078929414678</c:v>
                </c:pt>
                <c:pt idx="129">
                  <c:v>0.33084099961109203</c:v>
                </c:pt>
                <c:pt idx="130">
                  <c:v>0.34991594989992203</c:v>
                </c:pt>
                <c:pt idx="131">
                  <c:v>0.37046666416760965</c:v>
                </c:pt>
                <c:pt idx="132">
                  <c:v>0.38770703084818448</c:v>
                </c:pt>
                <c:pt idx="133">
                  <c:v>0.40337961649091592</c:v>
                </c:pt>
                <c:pt idx="134">
                  <c:v>0.41780315957201297</c:v>
                </c:pt>
                <c:pt idx="135">
                  <c:v>0.43102718160272979</c:v>
                </c:pt>
                <c:pt idx="136">
                  <c:v>0.4431656272055059</c:v>
                </c:pt>
                <c:pt idx="137">
                  <c:v>0.45817862573102897</c:v>
                </c:pt>
                <c:pt idx="138">
                  <c:v>0.47141324622110825</c:v>
                </c:pt>
                <c:pt idx="139">
                  <c:v>0.48678478017681781</c:v>
                </c:pt>
                <c:pt idx="140">
                  <c:v>0.5046965303808173</c:v>
                </c:pt>
                <c:pt idx="141">
                  <c:v>0.52255593089960084</c:v>
                </c:pt>
                <c:pt idx="142">
                  <c:v>0.54118336895897357</c:v>
                </c:pt>
                <c:pt idx="143">
                  <c:v>0.56332160838052969</c:v>
                </c:pt>
                <c:pt idx="144">
                  <c:v>0.58707324056936683</c:v>
                </c:pt>
                <c:pt idx="145">
                  <c:v>0.60848380263813318</c:v>
                </c:pt>
                <c:pt idx="146">
                  <c:v>0.6289832417767256</c:v>
                </c:pt>
                <c:pt idx="147">
                  <c:v>0.64504652966545706</c:v>
                </c:pt>
                <c:pt idx="148">
                  <c:v>0.65675121549694082</c:v>
                </c:pt>
                <c:pt idx="149">
                  <c:v>0.66698851498951983</c:v>
                </c:pt>
                <c:pt idx="150">
                  <c:v>0.67418734689728543</c:v>
                </c:pt>
                <c:pt idx="151">
                  <c:v>0.67946428461339448</c:v>
                </c:pt>
                <c:pt idx="152">
                  <c:v>0.6857833699133653</c:v>
                </c:pt>
                <c:pt idx="153">
                  <c:v>0.69230711221412156</c:v>
                </c:pt>
                <c:pt idx="154">
                  <c:v>0.69725743065704493</c:v>
                </c:pt>
                <c:pt idx="155">
                  <c:v>0.70379922203424172</c:v>
                </c:pt>
                <c:pt idx="156">
                  <c:v>0.71310915660901497</c:v>
                </c:pt>
                <c:pt idx="157">
                  <c:v>0.72840099300409666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42272"/>
        <c:axId val="177544192"/>
      </c:scatterChart>
      <c:valAx>
        <c:axId val="1775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544192"/>
        <c:crosses val="autoZero"/>
        <c:crossBetween val="midCat"/>
      </c:valAx>
      <c:valAx>
        <c:axId val="17754419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7542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dry ether 180 K'!$A$16:$D$16</c:f>
          <c:strCache>
            <c:ptCount val="1"/>
            <c:pt idx="0">
              <c:v>Chl-a dry ether 180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K'!$B$20:$B$173</c:f>
              <c:numCache>
                <c:formatCode>General</c:formatCode>
                <c:ptCount val="154"/>
                <c:pt idx="0">
                  <c:v>1.26E-2</c:v>
                </c:pt>
                <c:pt idx="1">
                  <c:v>1.77E-2</c:v>
                </c:pt>
                <c:pt idx="2">
                  <c:v>2.5899999999999999E-2</c:v>
                </c:pt>
                <c:pt idx="3">
                  <c:v>3.85E-2</c:v>
                </c:pt>
                <c:pt idx="4">
                  <c:v>5.6899999999999999E-2</c:v>
                </c:pt>
                <c:pt idx="5">
                  <c:v>8.3099999999999993E-2</c:v>
                </c:pt>
                <c:pt idx="6">
                  <c:v>0.1186</c:v>
                </c:pt>
                <c:pt idx="7">
                  <c:v>0.1643</c:v>
                </c:pt>
                <c:pt idx="8">
                  <c:v>0.21990000000000001</c:v>
                </c:pt>
                <c:pt idx="9">
                  <c:v>0.28270000000000001</c:v>
                </c:pt>
                <c:pt idx="10">
                  <c:v>0.34799999999999998</c:v>
                </c:pt>
                <c:pt idx="11">
                  <c:v>0.41</c:v>
                </c:pt>
                <c:pt idx="12">
                  <c:v>0.46150000000000002</c:v>
                </c:pt>
                <c:pt idx="13">
                  <c:v>0.49569999999999997</c:v>
                </c:pt>
                <c:pt idx="14">
                  <c:v>0.5081</c:v>
                </c:pt>
                <c:pt idx="15">
                  <c:v>0.49819999999999998</c:v>
                </c:pt>
                <c:pt idx="16">
                  <c:v>0.46820000000000001</c:v>
                </c:pt>
                <c:pt idx="17">
                  <c:v>0.42270000000000002</c:v>
                </c:pt>
                <c:pt idx="18">
                  <c:v>0.36820000000000003</c:v>
                </c:pt>
                <c:pt idx="19">
                  <c:v>0.31090000000000001</c:v>
                </c:pt>
                <c:pt idx="20">
                  <c:v>0.25629999999999997</c:v>
                </c:pt>
                <c:pt idx="21">
                  <c:v>0.2082</c:v>
                </c:pt>
                <c:pt idx="22">
                  <c:v>0.1681</c:v>
                </c:pt>
                <c:pt idx="23">
                  <c:v>0.13600000000000001</c:v>
                </c:pt>
                <c:pt idx="24">
                  <c:v>0.1113</c:v>
                </c:pt>
                <c:pt idx="25">
                  <c:v>9.2399999999999996E-2</c:v>
                </c:pt>
                <c:pt idx="26">
                  <c:v>7.7799999999999994E-2</c:v>
                </c:pt>
                <c:pt idx="27">
                  <c:v>6.6699999999999995E-2</c:v>
                </c:pt>
                <c:pt idx="28">
                  <c:v>5.8099999999999999E-2</c:v>
                </c:pt>
                <c:pt idx="29">
                  <c:v>5.1299999999999998E-2</c:v>
                </c:pt>
                <c:pt idx="30">
                  <c:v>4.6399999999999997E-2</c:v>
                </c:pt>
                <c:pt idx="31">
                  <c:v>4.2900000000000001E-2</c:v>
                </c:pt>
                <c:pt idx="32">
                  <c:v>4.0500000000000001E-2</c:v>
                </c:pt>
                <c:pt idx="33">
                  <c:v>3.9E-2</c:v>
                </c:pt>
                <c:pt idx="34">
                  <c:v>3.8399999999999997E-2</c:v>
                </c:pt>
                <c:pt idx="35">
                  <c:v>3.8399999999999997E-2</c:v>
                </c:pt>
                <c:pt idx="36">
                  <c:v>3.8800000000000001E-2</c:v>
                </c:pt>
                <c:pt idx="37">
                  <c:v>3.9699999999999999E-2</c:v>
                </c:pt>
                <c:pt idx="38">
                  <c:v>4.1000000000000002E-2</c:v>
                </c:pt>
                <c:pt idx="39">
                  <c:v>4.2599999999999999E-2</c:v>
                </c:pt>
                <c:pt idx="40">
                  <c:v>4.4699999999999997E-2</c:v>
                </c:pt>
                <c:pt idx="41">
                  <c:v>4.7199999999999999E-2</c:v>
                </c:pt>
                <c:pt idx="42">
                  <c:v>0.05</c:v>
                </c:pt>
                <c:pt idx="43">
                  <c:v>5.3199999999999997E-2</c:v>
                </c:pt>
                <c:pt idx="44">
                  <c:v>5.6500000000000002E-2</c:v>
                </c:pt>
                <c:pt idx="45">
                  <c:v>5.9499999999999997E-2</c:v>
                </c:pt>
                <c:pt idx="46">
                  <c:v>6.2300000000000001E-2</c:v>
                </c:pt>
                <c:pt idx="47">
                  <c:v>6.4399999999999999E-2</c:v>
                </c:pt>
                <c:pt idx="48">
                  <c:v>6.5799999999999997E-2</c:v>
                </c:pt>
                <c:pt idx="49">
                  <c:v>6.6699999999999995E-2</c:v>
                </c:pt>
                <c:pt idx="50">
                  <c:v>6.7100000000000007E-2</c:v>
                </c:pt>
                <c:pt idx="51">
                  <c:v>6.7000000000000004E-2</c:v>
                </c:pt>
                <c:pt idx="52">
                  <c:v>6.6799999999999998E-2</c:v>
                </c:pt>
                <c:pt idx="53">
                  <c:v>6.6299999999999998E-2</c:v>
                </c:pt>
                <c:pt idx="54">
                  <c:v>6.5600000000000006E-2</c:v>
                </c:pt>
                <c:pt idx="55">
                  <c:v>6.4500000000000002E-2</c:v>
                </c:pt>
                <c:pt idx="56">
                  <c:v>6.3399999999999998E-2</c:v>
                </c:pt>
                <c:pt idx="57">
                  <c:v>6.2100000000000002E-2</c:v>
                </c:pt>
                <c:pt idx="58">
                  <c:v>6.0299999999999999E-2</c:v>
                </c:pt>
                <c:pt idx="59">
                  <c:v>5.79E-2</c:v>
                </c:pt>
                <c:pt idx="60">
                  <c:v>5.4899999999999997E-2</c:v>
                </c:pt>
                <c:pt idx="61">
                  <c:v>5.1700000000000003E-2</c:v>
                </c:pt>
                <c:pt idx="62">
                  <c:v>4.8599999999999997E-2</c:v>
                </c:pt>
                <c:pt idx="63">
                  <c:v>4.5499999999999999E-2</c:v>
                </c:pt>
                <c:pt idx="64">
                  <c:v>4.24E-2</c:v>
                </c:pt>
                <c:pt idx="65">
                  <c:v>3.9300000000000002E-2</c:v>
                </c:pt>
                <c:pt idx="66">
                  <c:v>3.6299999999999999E-2</c:v>
                </c:pt>
                <c:pt idx="67">
                  <c:v>3.32E-2</c:v>
                </c:pt>
                <c:pt idx="68">
                  <c:v>3.0499999999999999E-2</c:v>
                </c:pt>
                <c:pt idx="69">
                  <c:v>2.7900000000000001E-2</c:v>
                </c:pt>
                <c:pt idx="70">
                  <c:v>2.5600000000000001E-2</c:v>
                </c:pt>
                <c:pt idx="71">
                  <c:v>2.3800000000000002E-2</c:v>
                </c:pt>
                <c:pt idx="72">
                  <c:v>2.24E-2</c:v>
                </c:pt>
                <c:pt idx="73">
                  <c:v>2.1499999999999998E-2</c:v>
                </c:pt>
                <c:pt idx="74">
                  <c:v>2.1299999999999999E-2</c:v>
                </c:pt>
                <c:pt idx="75">
                  <c:v>2.1499999999999998E-2</c:v>
                </c:pt>
                <c:pt idx="76">
                  <c:v>2.1999999999999999E-2</c:v>
                </c:pt>
                <c:pt idx="77">
                  <c:v>2.3E-2</c:v>
                </c:pt>
                <c:pt idx="78">
                  <c:v>2.4400000000000002E-2</c:v>
                </c:pt>
                <c:pt idx="79">
                  <c:v>2.5999999999999999E-2</c:v>
                </c:pt>
                <c:pt idx="80">
                  <c:v>2.76E-2</c:v>
                </c:pt>
                <c:pt idx="81">
                  <c:v>2.9399999999999999E-2</c:v>
                </c:pt>
                <c:pt idx="82">
                  <c:v>3.1E-2</c:v>
                </c:pt>
                <c:pt idx="83">
                  <c:v>3.2399999999999998E-2</c:v>
                </c:pt>
                <c:pt idx="84">
                  <c:v>3.3500000000000002E-2</c:v>
                </c:pt>
                <c:pt idx="85">
                  <c:v>3.4099999999999998E-2</c:v>
                </c:pt>
                <c:pt idx="86">
                  <c:v>3.4299999999999997E-2</c:v>
                </c:pt>
                <c:pt idx="87">
                  <c:v>3.4099999999999998E-2</c:v>
                </c:pt>
                <c:pt idx="88">
                  <c:v>3.3599999999999998E-2</c:v>
                </c:pt>
                <c:pt idx="89">
                  <c:v>3.2899999999999999E-2</c:v>
                </c:pt>
                <c:pt idx="90">
                  <c:v>3.2000000000000001E-2</c:v>
                </c:pt>
                <c:pt idx="91">
                  <c:v>3.1199999999999999E-2</c:v>
                </c:pt>
                <c:pt idx="92">
                  <c:v>3.0200000000000001E-2</c:v>
                </c:pt>
                <c:pt idx="93">
                  <c:v>2.93E-2</c:v>
                </c:pt>
                <c:pt idx="94">
                  <c:v>2.8400000000000002E-2</c:v>
                </c:pt>
                <c:pt idx="95">
                  <c:v>2.7300000000000001E-2</c:v>
                </c:pt>
                <c:pt idx="96">
                  <c:v>2.63E-2</c:v>
                </c:pt>
                <c:pt idx="97">
                  <c:v>2.53E-2</c:v>
                </c:pt>
                <c:pt idx="98">
                  <c:v>2.41E-2</c:v>
                </c:pt>
                <c:pt idx="99">
                  <c:v>2.2800000000000001E-2</c:v>
                </c:pt>
                <c:pt idx="100">
                  <c:v>2.1499999999999998E-2</c:v>
                </c:pt>
                <c:pt idx="101">
                  <c:v>2.01E-2</c:v>
                </c:pt>
                <c:pt idx="102">
                  <c:v>1.8700000000000001E-2</c:v>
                </c:pt>
                <c:pt idx="103">
                  <c:v>1.7399999999999999E-2</c:v>
                </c:pt>
                <c:pt idx="104">
                  <c:v>1.61E-2</c:v>
                </c:pt>
                <c:pt idx="105">
                  <c:v>1.49E-2</c:v>
                </c:pt>
                <c:pt idx="106">
                  <c:v>1.3899999999999999E-2</c:v>
                </c:pt>
                <c:pt idx="107">
                  <c:v>1.2999999999999999E-2</c:v>
                </c:pt>
                <c:pt idx="108">
                  <c:v>1.21E-2</c:v>
                </c:pt>
                <c:pt idx="109">
                  <c:v>1.1299999999999999E-2</c:v>
                </c:pt>
                <c:pt idx="110">
                  <c:v>1.06E-2</c:v>
                </c:pt>
                <c:pt idx="111">
                  <c:v>9.9000000000000008E-3</c:v>
                </c:pt>
                <c:pt idx="112">
                  <c:v>9.2999999999999992E-3</c:v>
                </c:pt>
                <c:pt idx="113">
                  <c:v>8.8999999999999999E-3</c:v>
                </c:pt>
                <c:pt idx="114">
                  <c:v>8.3999999999999995E-3</c:v>
                </c:pt>
                <c:pt idx="115">
                  <c:v>8.2000000000000007E-3</c:v>
                </c:pt>
                <c:pt idx="116">
                  <c:v>8.0999999999999996E-3</c:v>
                </c:pt>
                <c:pt idx="117">
                  <c:v>7.9000000000000008E-3</c:v>
                </c:pt>
                <c:pt idx="118">
                  <c:v>8.0000000000000002E-3</c:v>
                </c:pt>
                <c:pt idx="119">
                  <c:v>8.0999999999999996E-3</c:v>
                </c:pt>
                <c:pt idx="120">
                  <c:v>8.0999999999999996E-3</c:v>
                </c:pt>
                <c:pt idx="121">
                  <c:v>8.3000000000000001E-3</c:v>
                </c:pt>
                <c:pt idx="122">
                  <c:v>8.6E-3</c:v>
                </c:pt>
                <c:pt idx="123">
                  <c:v>8.6999999999999994E-3</c:v>
                </c:pt>
                <c:pt idx="124">
                  <c:v>8.8999999999999999E-3</c:v>
                </c:pt>
                <c:pt idx="125">
                  <c:v>9.1000000000000004E-3</c:v>
                </c:pt>
                <c:pt idx="126">
                  <c:v>9.1999999999999998E-3</c:v>
                </c:pt>
                <c:pt idx="127">
                  <c:v>9.4999999999999998E-3</c:v>
                </c:pt>
                <c:pt idx="128">
                  <c:v>9.7999999999999997E-3</c:v>
                </c:pt>
                <c:pt idx="129">
                  <c:v>1.01E-2</c:v>
                </c:pt>
                <c:pt idx="130">
                  <c:v>1.03E-2</c:v>
                </c:pt>
                <c:pt idx="131">
                  <c:v>1.0500000000000001E-2</c:v>
                </c:pt>
                <c:pt idx="132">
                  <c:v>1.0699999999999999E-2</c:v>
                </c:pt>
                <c:pt idx="133">
                  <c:v>1.0800000000000001E-2</c:v>
                </c:pt>
                <c:pt idx="134">
                  <c:v>1.09E-2</c:v>
                </c:pt>
                <c:pt idx="135">
                  <c:v>1.09E-2</c:v>
                </c:pt>
                <c:pt idx="136">
                  <c:v>1.0800000000000001E-2</c:v>
                </c:pt>
                <c:pt idx="137">
                  <c:v>1.0800000000000001E-2</c:v>
                </c:pt>
                <c:pt idx="138">
                  <c:v>1.0699999999999999E-2</c:v>
                </c:pt>
                <c:pt idx="139">
                  <c:v>1.0500000000000001E-2</c:v>
                </c:pt>
                <c:pt idx="140">
                  <c:v>1.04E-2</c:v>
                </c:pt>
                <c:pt idx="141">
                  <c:v>1.03E-2</c:v>
                </c:pt>
                <c:pt idx="142">
                  <c:v>0.01</c:v>
                </c:pt>
                <c:pt idx="143">
                  <c:v>9.9000000000000008E-3</c:v>
                </c:pt>
                <c:pt idx="144">
                  <c:v>9.7000000000000003E-3</c:v>
                </c:pt>
                <c:pt idx="145">
                  <c:v>9.2999999999999992E-3</c:v>
                </c:pt>
                <c:pt idx="146">
                  <c:v>8.9999999999999993E-3</c:v>
                </c:pt>
                <c:pt idx="147">
                  <c:v>8.6999999999999994E-3</c:v>
                </c:pt>
                <c:pt idx="148">
                  <c:v>8.2000000000000007E-3</c:v>
                </c:pt>
                <c:pt idx="149">
                  <c:v>7.7999999999999996E-3</c:v>
                </c:pt>
                <c:pt idx="150">
                  <c:v>7.4999999999999997E-3</c:v>
                </c:pt>
                <c:pt idx="151">
                  <c:v>7.0000000000000001E-3</c:v>
                </c:pt>
                <c:pt idx="152">
                  <c:v>6.7000000000000002E-3</c:v>
                </c:pt>
                <c:pt idx="153">
                  <c:v>6.4000000000000003E-3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K'!$L$20:$L$173</c:f>
              <c:numCache>
                <c:formatCode>General</c:formatCode>
                <c:ptCount val="154"/>
                <c:pt idx="0">
                  <c:v>9.1500182478368273E-5</c:v>
                </c:pt>
                <c:pt idx="1">
                  <c:v>0</c:v>
                </c:pt>
                <c:pt idx="2">
                  <c:v>3.9644262151996924E-5</c:v>
                </c:pt>
                <c:pt idx="3">
                  <c:v>2.6228113336477919E-4</c:v>
                </c:pt>
                <c:pt idx="4">
                  <c:v>4.9373258032553121E-4</c:v>
                </c:pt>
                <c:pt idx="5">
                  <c:v>7.6699606235649859E-4</c:v>
                </c:pt>
                <c:pt idx="6">
                  <c:v>1.0207612219674121E-3</c:v>
                </c:pt>
                <c:pt idx="7">
                  <c:v>1.1854576724805008E-3</c:v>
                </c:pt>
                <c:pt idx="8">
                  <c:v>1.535620862862645E-3</c:v>
                </c:pt>
                <c:pt idx="9">
                  <c:v>2.4602749001569773E-3</c:v>
                </c:pt>
                <c:pt idx="10">
                  <c:v>3.6269788162286822E-3</c:v>
                </c:pt>
                <c:pt idx="11">
                  <c:v>4.5023712803921442E-3</c:v>
                </c:pt>
                <c:pt idx="12">
                  <c:v>5.1348607172236552E-3</c:v>
                </c:pt>
                <c:pt idx="13">
                  <c:v>5.7204269835534312E-3</c:v>
                </c:pt>
                <c:pt idx="14">
                  <c:v>5.5086522446196008E-3</c:v>
                </c:pt>
                <c:pt idx="15">
                  <c:v>4.1757394783244264E-3</c:v>
                </c:pt>
                <c:pt idx="16">
                  <c:v>2.1399214958613467E-3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8.9731838201607635E-5</c:v>
                </c:pt>
                <c:pt idx="25">
                  <c:v>2.2295098499878552E-4</c:v>
                </c:pt>
                <c:pt idx="26">
                  <c:v>1.4762960147357378E-4</c:v>
                </c:pt>
                <c:pt idx="27">
                  <c:v>1.0956366414754563E-4</c:v>
                </c:pt>
                <c:pt idx="28">
                  <c:v>1.9880300295628566E-4</c:v>
                </c:pt>
                <c:pt idx="29">
                  <c:v>3.1282242932750707E-4</c:v>
                </c:pt>
                <c:pt idx="30">
                  <c:v>5.6227918873780626E-4</c:v>
                </c:pt>
                <c:pt idx="31">
                  <c:v>1.0495704974762818E-3</c:v>
                </c:pt>
                <c:pt idx="32">
                  <c:v>1.6558217383065737E-3</c:v>
                </c:pt>
                <c:pt idx="33">
                  <c:v>2.1761105063672968E-3</c:v>
                </c:pt>
                <c:pt idx="34">
                  <c:v>2.6432209738420538E-3</c:v>
                </c:pt>
                <c:pt idx="35">
                  <c:v>3.2825123314223219E-3</c:v>
                </c:pt>
                <c:pt idx="36">
                  <c:v>4.0857672073483387E-3</c:v>
                </c:pt>
                <c:pt idx="37">
                  <c:v>4.9177615557196679E-3</c:v>
                </c:pt>
                <c:pt idx="38">
                  <c:v>5.8809352502531406E-3</c:v>
                </c:pt>
                <c:pt idx="39">
                  <c:v>7.208864853399998E-3</c:v>
                </c:pt>
                <c:pt idx="40">
                  <c:v>8.9425519091036118E-3</c:v>
                </c:pt>
                <c:pt idx="41">
                  <c:v>1.100412334407099E-2</c:v>
                </c:pt>
                <c:pt idx="42">
                  <c:v>1.3381274429376347E-2</c:v>
                </c:pt>
                <c:pt idx="43">
                  <c:v>1.5938781119119255E-2</c:v>
                </c:pt>
                <c:pt idx="44">
                  <c:v>1.8459416279512541E-2</c:v>
                </c:pt>
                <c:pt idx="45">
                  <c:v>2.0730040133935049E-2</c:v>
                </c:pt>
                <c:pt idx="46">
                  <c:v>2.250068403384374E-2</c:v>
                </c:pt>
                <c:pt idx="47">
                  <c:v>2.3529511387599882E-2</c:v>
                </c:pt>
                <c:pt idx="48">
                  <c:v>2.380013010911166E-2</c:v>
                </c:pt>
                <c:pt idx="49">
                  <c:v>2.3353541742322452E-2</c:v>
                </c:pt>
                <c:pt idx="50">
                  <c:v>2.2353667148150274E-2</c:v>
                </c:pt>
                <c:pt idx="51">
                  <c:v>2.1029995531880352E-2</c:v>
                </c:pt>
                <c:pt idx="52">
                  <c:v>1.9530098325766621E-2</c:v>
                </c:pt>
                <c:pt idx="53">
                  <c:v>1.7862150244141131E-2</c:v>
                </c:pt>
                <c:pt idx="54">
                  <c:v>1.6169592704664074E-2</c:v>
                </c:pt>
                <c:pt idx="55">
                  <c:v>1.4657305454769107E-2</c:v>
                </c:pt>
                <c:pt idx="56">
                  <c:v>1.3440075754526571E-2</c:v>
                </c:pt>
                <c:pt idx="57">
                  <c:v>1.2640822920911116E-2</c:v>
                </c:pt>
                <c:pt idx="58">
                  <c:v>1.2255416939328995E-2</c:v>
                </c:pt>
                <c:pt idx="59">
                  <c:v>1.2025671789477398E-2</c:v>
                </c:pt>
                <c:pt idx="60">
                  <c:v>1.1623745749520287E-2</c:v>
                </c:pt>
                <c:pt idx="61">
                  <c:v>1.1164426079528007E-2</c:v>
                </c:pt>
                <c:pt idx="62">
                  <c:v>1.0799371568920519E-2</c:v>
                </c:pt>
                <c:pt idx="63">
                  <c:v>1.0483493316588436E-2</c:v>
                </c:pt>
                <c:pt idx="64">
                  <c:v>1.0036478375521941E-2</c:v>
                </c:pt>
                <c:pt idx="65">
                  <c:v>9.4583267457210296E-3</c:v>
                </c:pt>
                <c:pt idx="66">
                  <c:v>9.0072244474885127E-3</c:v>
                </c:pt>
                <c:pt idx="67">
                  <c:v>8.7405224534318378E-3</c:v>
                </c:pt>
                <c:pt idx="68">
                  <c:v>8.6705681499045107E-3</c:v>
                </c:pt>
                <c:pt idx="69">
                  <c:v>8.8587998666799922E-3</c:v>
                </c:pt>
                <c:pt idx="70">
                  <c:v>9.3462191477016541E-3</c:v>
                </c:pt>
                <c:pt idx="71">
                  <c:v>1.005908293427025E-2</c:v>
                </c:pt>
                <c:pt idx="72">
                  <c:v>1.0903126067000991E-2</c:v>
                </c:pt>
                <c:pt idx="73">
                  <c:v>1.1874261188727855E-2</c:v>
                </c:pt>
                <c:pt idx="74">
                  <c:v>1.2997097757302411E-2</c:v>
                </c:pt>
                <c:pt idx="75">
                  <c:v>1.4415034532957132E-2</c:v>
                </c:pt>
                <c:pt idx="76">
                  <c:v>1.6099374700674421E-2</c:v>
                </c:pt>
                <c:pt idx="77">
                  <c:v>1.8025551460030452E-2</c:v>
                </c:pt>
                <c:pt idx="78">
                  <c:v>2.0164867996007634E-2</c:v>
                </c:pt>
                <c:pt idx="79">
                  <c:v>2.2492714850754401E-2</c:v>
                </c:pt>
                <c:pt idx="80">
                  <c:v>2.4935306308143775E-2</c:v>
                </c:pt>
                <c:pt idx="81">
                  <c:v>2.7402507223384727E-2</c:v>
                </c:pt>
                <c:pt idx="82">
                  <c:v>2.9746746164223296E-2</c:v>
                </c:pt>
                <c:pt idx="83">
                  <c:v>3.1804102269741466E-2</c:v>
                </c:pt>
                <c:pt idx="84">
                  <c:v>3.3316389519636433E-2</c:v>
                </c:pt>
                <c:pt idx="85">
                  <c:v>3.4095077595138613E-2</c:v>
                </c:pt>
                <c:pt idx="86">
                  <c:v>3.4299999999999997E-2</c:v>
                </c:pt>
                <c:pt idx="87">
                  <c:v>3.4013117164679606E-2</c:v>
                </c:pt>
                <c:pt idx="88">
                  <c:v>3.3197557559827805E-2</c:v>
                </c:pt>
                <c:pt idx="89">
                  <c:v>3.2013154689196605E-2</c:v>
                </c:pt>
                <c:pt idx="90">
                  <c:v>3.0640221499795811E-2</c:v>
                </c:pt>
                <c:pt idx="91">
                  <c:v>2.9279593039320807E-2</c:v>
                </c:pt>
                <c:pt idx="92">
                  <c:v>2.8058275981912253E-2</c:v>
                </c:pt>
                <c:pt idx="93">
                  <c:v>2.7078752858714708E-2</c:v>
                </c:pt>
                <c:pt idx="94">
                  <c:v>2.6115621821608967E-2</c:v>
                </c:pt>
                <c:pt idx="95">
                  <c:v>2.4931176293550034E-2</c:v>
                </c:pt>
                <c:pt idx="96">
                  <c:v>2.3677075063957876E-2</c:v>
                </c:pt>
                <c:pt idx="97">
                  <c:v>2.2422973834365718E-2</c:v>
                </c:pt>
                <c:pt idx="98">
                  <c:v>2.1045910630371183E-2</c:v>
                </c:pt>
                <c:pt idx="99">
                  <c:v>1.9459837664349243E-2</c:v>
                </c:pt>
                <c:pt idx="100">
                  <c:v>1.7775412181776494E-2</c:v>
                </c:pt>
                <c:pt idx="101">
                  <c:v>1.6127858228553366E-2</c:v>
                </c:pt>
                <c:pt idx="102">
                  <c:v>1.4578656791881047E-2</c:v>
                </c:pt>
                <c:pt idx="103">
                  <c:v>1.3205680945052528E-2</c:v>
                </c:pt>
                <c:pt idx="104">
                  <c:v>1.1931057614774821E-2</c:v>
                </c:pt>
                <c:pt idx="105">
                  <c:v>1.0767091529973712E-2</c:v>
                </c:pt>
                <c:pt idx="106">
                  <c:v>9.7096953334831742E-3</c:v>
                </c:pt>
                <c:pt idx="107">
                  <c:v>8.7957405546528374E-3</c:v>
                </c:pt>
                <c:pt idx="108">
                  <c:v>8.0293145506487133E-3</c:v>
                </c:pt>
                <c:pt idx="109">
                  <c:v>7.3735457921211833E-3</c:v>
                </c:pt>
                <c:pt idx="110">
                  <c:v>6.7464738486112423E-3</c:v>
                </c:pt>
                <c:pt idx="111">
                  <c:v>6.0702256468258935E-3</c:v>
                </c:pt>
                <c:pt idx="112">
                  <c:v>5.3898900878745267E-3</c:v>
                </c:pt>
                <c:pt idx="113">
                  <c:v>4.8325165033255377E-3</c:v>
                </c:pt>
                <c:pt idx="114">
                  <c:v>4.426759050768783E-3</c:v>
                </c:pt>
                <c:pt idx="115">
                  <c:v>4.1890524737237932E-3</c:v>
                </c:pt>
                <c:pt idx="116">
                  <c:v>4.1111794004308026E-3</c:v>
                </c:pt>
                <c:pt idx="117">
                  <c:v>4.0210015982120274E-3</c:v>
                </c:pt>
                <c:pt idx="118">
                  <c:v>3.8693854662197945E-3</c:v>
                </c:pt>
                <c:pt idx="119">
                  <c:v>3.6358089037685512E-3</c:v>
                </c:pt>
                <c:pt idx="120">
                  <c:v>3.4718880428505337E-3</c:v>
                </c:pt>
                <c:pt idx="121">
                  <c:v>3.4964975007021003E-3</c:v>
                </c:pt>
                <c:pt idx="122">
                  <c:v>3.598980031846658E-3</c:v>
                </c:pt>
                <c:pt idx="123">
                  <c:v>3.6112847607724418E-3</c:v>
                </c:pt>
                <c:pt idx="124">
                  <c:v>3.5375417020731986E-3</c:v>
                </c:pt>
                <c:pt idx="125">
                  <c:v>3.4474065572821528E-3</c:v>
                </c:pt>
                <c:pt idx="126">
                  <c:v>3.4269271140243327E-3</c:v>
                </c:pt>
                <c:pt idx="127">
                  <c:v>3.4638413008016831E-3</c:v>
                </c:pt>
                <c:pt idx="128">
                  <c:v>3.4351871432118275E-3</c:v>
                </c:pt>
                <c:pt idx="129">
                  <c:v>3.3081804690711599E-3</c:v>
                </c:pt>
                <c:pt idx="130">
                  <c:v>3.1196928077293039E-3</c:v>
                </c:pt>
                <c:pt idx="131">
                  <c:v>3.062341835121862E-3</c:v>
                </c:pt>
                <c:pt idx="132">
                  <c:v>3.1361275512488342E-3</c:v>
                </c:pt>
                <c:pt idx="133">
                  <c:v>3.2140006245418257E-3</c:v>
                </c:pt>
                <c:pt idx="134">
                  <c:v>3.2099132673758068E-3</c:v>
                </c:pt>
                <c:pt idx="135">
                  <c:v>3.1443449230086E-3</c:v>
                </c:pt>
                <c:pt idx="136">
                  <c:v>3.0009035053484025E-3</c:v>
                </c:pt>
                <c:pt idx="137">
                  <c:v>2.7386301278795738E-3</c:v>
                </c:pt>
                <c:pt idx="138">
                  <c:v>2.3493074188423498E-3</c:v>
                </c:pt>
                <c:pt idx="139">
                  <c:v>2.0132483252465489E-3</c:v>
                </c:pt>
                <c:pt idx="140">
                  <c:v>1.9517673380453605E-3</c:v>
                </c:pt>
                <c:pt idx="141">
                  <c:v>2.0214230395785857E-3</c:v>
                </c:pt>
                <c:pt idx="142">
                  <c:v>1.9681167667094336E-3</c:v>
                </c:pt>
                <c:pt idx="143">
                  <c:v>1.8574595212328393E-3</c:v>
                </c:pt>
                <c:pt idx="144">
                  <c:v>1.7344975468304615E-3</c:v>
                </c:pt>
                <c:pt idx="145">
                  <c:v>1.5377498563011113E-3</c:v>
                </c:pt>
                <c:pt idx="146">
                  <c:v>1.3041306364221393E-3</c:v>
                </c:pt>
                <c:pt idx="147">
                  <c:v>1.1032955887267711E-3</c:v>
                </c:pt>
                <c:pt idx="148">
                  <c:v>9.5981151363884476E-4</c:v>
                </c:pt>
                <c:pt idx="149">
                  <c:v>7.9584799529309818E-4</c:v>
                </c:pt>
                <c:pt idx="150">
                  <c:v>6.7697337805673857E-4</c:v>
                </c:pt>
                <c:pt idx="151">
                  <c:v>6.1544973342782109E-4</c:v>
                </c:pt>
                <c:pt idx="152">
                  <c:v>6.4410389101767754E-4</c:v>
                </c:pt>
                <c:pt idx="153">
                  <c:v>6.3997387642393056E-4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K'!$M$20:$M$173</c:f>
              <c:numCache>
                <c:formatCode>General</c:formatCode>
                <c:ptCount val="154"/>
                <c:pt idx="0">
                  <c:v>1.2508499817521631E-2</c:v>
                </c:pt>
                <c:pt idx="1">
                  <c:v>1.77E-2</c:v>
                </c:pt>
                <c:pt idx="2">
                  <c:v>2.5860355737848003E-2</c:v>
                </c:pt>
                <c:pt idx="3">
                  <c:v>3.8237718866635219E-2</c:v>
                </c:pt>
                <c:pt idx="4">
                  <c:v>5.6406267419674472E-2</c:v>
                </c:pt>
                <c:pt idx="5">
                  <c:v>8.2333003937643492E-2</c:v>
                </c:pt>
                <c:pt idx="6">
                  <c:v>0.11757923877803259</c:v>
                </c:pt>
                <c:pt idx="7">
                  <c:v>0.16311454232751951</c:v>
                </c:pt>
                <c:pt idx="8">
                  <c:v>0.21836437913713735</c:v>
                </c:pt>
                <c:pt idx="9">
                  <c:v>0.28023972509984302</c:v>
                </c:pt>
                <c:pt idx="10">
                  <c:v>0.34437302118377133</c:v>
                </c:pt>
                <c:pt idx="11">
                  <c:v>0.40549762871960782</c:v>
                </c:pt>
                <c:pt idx="12">
                  <c:v>0.45636513928277633</c:v>
                </c:pt>
                <c:pt idx="13">
                  <c:v>0.48997957301644651</c:v>
                </c:pt>
                <c:pt idx="14">
                  <c:v>0.50259134775538039</c:v>
                </c:pt>
                <c:pt idx="15">
                  <c:v>0.49402426052167553</c:v>
                </c:pt>
                <c:pt idx="16">
                  <c:v>0.46606007850413866</c:v>
                </c:pt>
                <c:pt idx="17">
                  <c:v>0.42270000000000002</c:v>
                </c:pt>
                <c:pt idx="18">
                  <c:v>0.36820000000000003</c:v>
                </c:pt>
                <c:pt idx="19">
                  <c:v>0.31090000000000001</c:v>
                </c:pt>
                <c:pt idx="20">
                  <c:v>0.25629999999999997</c:v>
                </c:pt>
                <c:pt idx="21">
                  <c:v>0.2082</c:v>
                </c:pt>
                <c:pt idx="22">
                  <c:v>0.1681</c:v>
                </c:pt>
                <c:pt idx="23">
                  <c:v>0.13600000000000001</c:v>
                </c:pt>
                <c:pt idx="24">
                  <c:v>0.11121026816179838</c:v>
                </c:pt>
                <c:pt idx="25">
                  <c:v>9.2177049015001206E-2</c:v>
                </c:pt>
                <c:pt idx="26">
                  <c:v>7.7652370398526419E-2</c:v>
                </c:pt>
                <c:pt idx="27">
                  <c:v>6.6590436335852446E-2</c:v>
                </c:pt>
                <c:pt idx="28">
                  <c:v>5.7901196997043713E-2</c:v>
                </c:pt>
                <c:pt idx="29">
                  <c:v>5.098717757067249E-2</c:v>
                </c:pt>
                <c:pt idx="30">
                  <c:v>4.5837720811262188E-2</c:v>
                </c:pt>
                <c:pt idx="31">
                  <c:v>4.1850429502523719E-2</c:v>
                </c:pt>
                <c:pt idx="32">
                  <c:v>3.8844178261693424E-2</c:v>
                </c:pt>
                <c:pt idx="33">
                  <c:v>3.6823889493632703E-2</c:v>
                </c:pt>
                <c:pt idx="34">
                  <c:v>3.5756779026157946E-2</c:v>
                </c:pt>
                <c:pt idx="35">
                  <c:v>3.5117487668577675E-2</c:v>
                </c:pt>
                <c:pt idx="36">
                  <c:v>3.4714232792651664E-2</c:v>
                </c:pt>
                <c:pt idx="37">
                  <c:v>3.4782238444280335E-2</c:v>
                </c:pt>
                <c:pt idx="38">
                  <c:v>3.511906474974686E-2</c:v>
                </c:pt>
                <c:pt idx="39">
                  <c:v>3.53911351466E-2</c:v>
                </c:pt>
                <c:pt idx="40">
                  <c:v>3.5757448090896385E-2</c:v>
                </c:pt>
                <c:pt idx="41">
                  <c:v>3.6195876655929007E-2</c:v>
                </c:pt>
                <c:pt idx="42">
                  <c:v>3.6618725570623657E-2</c:v>
                </c:pt>
                <c:pt idx="43">
                  <c:v>3.7261218880880742E-2</c:v>
                </c:pt>
                <c:pt idx="44">
                  <c:v>3.8040583720487464E-2</c:v>
                </c:pt>
                <c:pt idx="45">
                  <c:v>3.8769959866064942E-2</c:v>
                </c:pt>
                <c:pt idx="46">
                  <c:v>3.9799315966156261E-2</c:v>
                </c:pt>
                <c:pt idx="47">
                  <c:v>4.0870488612400113E-2</c:v>
                </c:pt>
                <c:pt idx="48">
                  <c:v>4.1999869890888344E-2</c:v>
                </c:pt>
                <c:pt idx="49">
                  <c:v>4.3346458257677543E-2</c:v>
                </c:pt>
                <c:pt idx="50">
                  <c:v>4.4746332851849736E-2</c:v>
                </c:pt>
                <c:pt idx="51">
                  <c:v>4.5970004468119656E-2</c:v>
                </c:pt>
                <c:pt idx="52">
                  <c:v>4.7269901674233381E-2</c:v>
                </c:pt>
                <c:pt idx="53">
                  <c:v>4.8437849755858867E-2</c:v>
                </c:pt>
                <c:pt idx="54">
                  <c:v>4.9430407295335932E-2</c:v>
                </c:pt>
                <c:pt idx="55">
                  <c:v>4.9842694545230895E-2</c:v>
                </c:pt>
                <c:pt idx="56">
                  <c:v>4.9959924245473429E-2</c:v>
                </c:pt>
                <c:pt idx="57">
                  <c:v>4.9459177079088888E-2</c:v>
                </c:pt>
                <c:pt idx="58">
                  <c:v>4.8044583060671005E-2</c:v>
                </c:pt>
                <c:pt idx="59">
                  <c:v>4.5874328210522605E-2</c:v>
                </c:pt>
                <c:pt idx="60">
                  <c:v>4.3276254250479707E-2</c:v>
                </c:pt>
                <c:pt idx="61">
                  <c:v>4.0535573920471996E-2</c:v>
                </c:pt>
                <c:pt idx="62">
                  <c:v>3.780062843107948E-2</c:v>
                </c:pt>
                <c:pt idx="63">
                  <c:v>3.5016506683411559E-2</c:v>
                </c:pt>
                <c:pt idx="64">
                  <c:v>3.2363521624478059E-2</c:v>
                </c:pt>
                <c:pt idx="65">
                  <c:v>2.9841673254278972E-2</c:v>
                </c:pt>
                <c:pt idx="66">
                  <c:v>2.7292775552511486E-2</c:v>
                </c:pt>
                <c:pt idx="67">
                  <c:v>2.4459477546568163E-2</c:v>
                </c:pt>
                <c:pt idx="68">
                  <c:v>2.182943185009549E-2</c:v>
                </c:pt>
                <c:pt idx="69">
                  <c:v>1.9041200133320009E-2</c:v>
                </c:pt>
                <c:pt idx="70">
                  <c:v>1.6253780852298349E-2</c:v>
                </c:pt>
                <c:pt idx="71">
                  <c:v>1.3740917065729752E-2</c:v>
                </c:pt>
                <c:pt idx="72">
                  <c:v>1.1496873932999009E-2</c:v>
                </c:pt>
                <c:pt idx="73">
                  <c:v>9.6257388112721432E-3</c:v>
                </c:pt>
                <c:pt idx="74">
                  <c:v>8.3029022426975886E-3</c:v>
                </c:pt>
                <c:pt idx="75">
                  <c:v>7.0849654670428665E-3</c:v>
                </c:pt>
                <c:pt idx="76">
                  <c:v>5.9006252993255778E-3</c:v>
                </c:pt>
                <c:pt idx="77">
                  <c:v>4.9744485399695476E-3</c:v>
                </c:pt>
                <c:pt idx="78">
                  <c:v>4.2351320039923672E-3</c:v>
                </c:pt>
                <c:pt idx="79">
                  <c:v>3.5072851492455987E-3</c:v>
                </c:pt>
                <c:pt idx="80">
                  <c:v>2.6646936918562226E-3</c:v>
                </c:pt>
                <c:pt idx="81">
                  <c:v>1.9974927766152725E-3</c:v>
                </c:pt>
                <c:pt idx="82">
                  <c:v>1.2532538357767037E-3</c:v>
                </c:pt>
                <c:pt idx="83">
                  <c:v>5.9589773025853254E-4</c:v>
                </c:pt>
                <c:pt idx="84">
                  <c:v>1.8361048036356627E-4</c:v>
                </c:pt>
                <c:pt idx="85">
                  <c:v>4.9224048613856205E-6</c:v>
                </c:pt>
                <c:pt idx="86">
                  <c:v>0</c:v>
                </c:pt>
                <c:pt idx="87">
                  <c:v>8.6882835320395345E-5</c:v>
                </c:pt>
                <c:pt idx="88">
                  <c:v>4.0244244017219192E-4</c:v>
                </c:pt>
                <c:pt idx="89">
                  <c:v>8.8684531080339662E-4</c:v>
                </c:pt>
                <c:pt idx="90">
                  <c:v>1.3597785002041896E-3</c:v>
                </c:pt>
                <c:pt idx="91">
                  <c:v>1.9204069606791917E-3</c:v>
                </c:pt>
                <c:pt idx="92">
                  <c:v>2.1417240180877468E-3</c:v>
                </c:pt>
                <c:pt idx="93">
                  <c:v>2.221247141285292E-3</c:v>
                </c:pt>
                <c:pt idx="94">
                  <c:v>2.2843781783910343E-3</c:v>
                </c:pt>
                <c:pt idx="95">
                  <c:v>2.3688237064499675E-3</c:v>
                </c:pt>
                <c:pt idx="96">
                  <c:v>2.622924936042124E-3</c:v>
                </c:pt>
                <c:pt idx="97">
                  <c:v>2.8770261656342819E-3</c:v>
                </c:pt>
                <c:pt idx="98">
                  <c:v>3.0540893696288183E-3</c:v>
                </c:pt>
                <c:pt idx="99">
                  <c:v>3.3401623356507587E-3</c:v>
                </c:pt>
                <c:pt idx="100">
                  <c:v>3.7245878182235056E-3</c:v>
                </c:pt>
                <c:pt idx="101">
                  <c:v>3.972141771446636E-3</c:v>
                </c:pt>
                <c:pt idx="102">
                  <c:v>4.1213432081189548E-3</c:v>
                </c:pt>
                <c:pt idx="103">
                  <c:v>4.1943190549474712E-3</c:v>
                </c:pt>
                <c:pt idx="104">
                  <c:v>4.1689423852251791E-3</c:v>
                </c:pt>
                <c:pt idx="105">
                  <c:v>4.132908470026289E-3</c:v>
                </c:pt>
                <c:pt idx="106">
                  <c:v>4.1903046665168241E-3</c:v>
                </c:pt>
                <c:pt idx="107">
                  <c:v>4.204259445347162E-3</c:v>
                </c:pt>
                <c:pt idx="108">
                  <c:v>4.0706854493512863E-3</c:v>
                </c:pt>
                <c:pt idx="109">
                  <c:v>3.926454207878816E-3</c:v>
                </c:pt>
                <c:pt idx="110">
                  <c:v>3.8535261513887582E-3</c:v>
                </c:pt>
                <c:pt idx="111">
                  <c:v>3.8297743531741073E-3</c:v>
                </c:pt>
                <c:pt idx="112">
                  <c:v>3.9101099121254725E-3</c:v>
                </c:pt>
                <c:pt idx="113">
                  <c:v>4.0674834966744622E-3</c:v>
                </c:pt>
                <c:pt idx="114">
                  <c:v>3.9732409492312165E-3</c:v>
                </c:pt>
                <c:pt idx="115">
                  <c:v>4.0109475262762075E-3</c:v>
                </c:pt>
                <c:pt idx="116">
                  <c:v>3.9888205995691969E-3</c:v>
                </c:pt>
                <c:pt idx="117">
                  <c:v>3.8789984017879729E-3</c:v>
                </c:pt>
                <c:pt idx="118">
                  <c:v>4.1306145337802053E-3</c:v>
                </c:pt>
                <c:pt idx="119">
                  <c:v>4.4641910962314475E-3</c:v>
                </c:pt>
                <c:pt idx="120">
                  <c:v>4.6281119571494663E-3</c:v>
                </c:pt>
                <c:pt idx="121">
                  <c:v>4.8035024992978993E-3</c:v>
                </c:pt>
                <c:pt idx="122">
                  <c:v>5.0010199681533429E-3</c:v>
                </c:pt>
                <c:pt idx="123">
                  <c:v>5.0887152392275576E-3</c:v>
                </c:pt>
                <c:pt idx="124">
                  <c:v>5.3624582979268009E-3</c:v>
                </c:pt>
                <c:pt idx="125">
                  <c:v>5.6525934427178477E-3</c:v>
                </c:pt>
                <c:pt idx="126">
                  <c:v>5.7730728859756676E-3</c:v>
                </c:pt>
                <c:pt idx="127">
                  <c:v>6.0361586991983162E-3</c:v>
                </c:pt>
                <c:pt idx="128">
                  <c:v>6.3648128567881726E-3</c:v>
                </c:pt>
                <c:pt idx="129">
                  <c:v>6.7918195309288392E-3</c:v>
                </c:pt>
                <c:pt idx="130">
                  <c:v>7.1803071922706954E-3</c:v>
                </c:pt>
                <c:pt idx="131">
                  <c:v>7.4376581648781387E-3</c:v>
                </c:pt>
                <c:pt idx="132">
                  <c:v>7.5638724487511657E-3</c:v>
                </c:pt>
                <c:pt idx="133">
                  <c:v>7.5859993754581754E-3</c:v>
                </c:pt>
                <c:pt idx="134">
                  <c:v>7.6900867326241936E-3</c:v>
                </c:pt>
                <c:pt idx="135">
                  <c:v>7.7556550769914004E-3</c:v>
                </c:pt>
                <c:pt idx="136">
                  <c:v>7.7990964946515976E-3</c:v>
                </c:pt>
                <c:pt idx="137">
                  <c:v>8.0613698721204267E-3</c:v>
                </c:pt>
                <c:pt idx="138">
                  <c:v>8.3506925811576496E-3</c:v>
                </c:pt>
                <c:pt idx="139">
                  <c:v>8.4867516747534517E-3</c:v>
                </c:pt>
                <c:pt idx="140">
                  <c:v>8.4482326619546386E-3</c:v>
                </c:pt>
                <c:pt idx="141">
                  <c:v>8.2785769604214153E-3</c:v>
                </c:pt>
                <c:pt idx="142">
                  <c:v>8.0318832332905675E-3</c:v>
                </c:pt>
                <c:pt idx="143">
                  <c:v>8.0425404787671621E-3</c:v>
                </c:pt>
                <c:pt idx="144">
                  <c:v>7.9655024531695394E-3</c:v>
                </c:pt>
                <c:pt idx="145">
                  <c:v>7.7622501436988879E-3</c:v>
                </c:pt>
                <c:pt idx="146">
                  <c:v>7.6958693635778598E-3</c:v>
                </c:pt>
                <c:pt idx="147">
                  <c:v>7.5967044112732283E-3</c:v>
                </c:pt>
                <c:pt idx="148">
                  <c:v>7.240188486361156E-3</c:v>
                </c:pt>
                <c:pt idx="149">
                  <c:v>7.0041520047069011E-3</c:v>
                </c:pt>
                <c:pt idx="150">
                  <c:v>6.823026621943261E-3</c:v>
                </c:pt>
                <c:pt idx="151">
                  <c:v>6.3845502665721794E-3</c:v>
                </c:pt>
                <c:pt idx="152">
                  <c:v>6.0558961089823221E-3</c:v>
                </c:pt>
                <c:pt idx="153">
                  <c:v>5.7600261235760701E-3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27584"/>
        <c:axId val="177429504"/>
      </c:scatterChart>
      <c:valAx>
        <c:axId val="1774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429504"/>
        <c:crosses val="autoZero"/>
        <c:crossBetween val="midCat"/>
      </c:valAx>
      <c:valAx>
        <c:axId val="17742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427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dry ether 180 K'!$A$16:$D$16</c:f>
          <c:strCache>
            <c:ptCount val="1"/>
            <c:pt idx="0">
              <c:v>Chl-a dry ether 180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K'!$C$20:$C$173</c:f>
              <c:numCache>
                <c:formatCode>General</c:formatCode>
                <c:ptCount val="154"/>
                <c:pt idx="0">
                  <c:v>8.8999999999999999E-3</c:v>
                </c:pt>
                <c:pt idx="1">
                  <c:v>1.35E-2</c:v>
                </c:pt>
                <c:pt idx="2">
                  <c:v>1.9199999999999998E-2</c:v>
                </c:pt>
                <c:pt idx="3">
                  <c:v>2.7300000000000001E-2</c:v>
                </c:pt>
                <c:pt idx="4">
                  <c:v>3.9699999999999999E-2</c:v>
                </c:pt>
                <c:pt idx="5">
                  <c:v>5.7700000000000001E-2</c:v>
                </c:pt>
                <c:pt idx="6">
                  <c:v>8.2799999999999999E-2</c:v>
                </c:pt>
                <c:pt idx="7">
                  <c:v>0.11609999999999999</c:v>
                </c:pt>
                <c:pt idx="8">
                  <c:v>0.15570000000000001</c:v>
                </c:pt>
                <c:pt idx="9">
                  <c:v>0.19719999999999999</c:v>
                </c:pt>
                <c:pt idx="10">
                  <c:v>0.23910000000000001</c:v>
                </c:pt>
                <c:pt idx="11">
                  <c:v>0.28029999999999999</c:v>
                </c:pt>
                <c:pt idx="12">
                  <c:v>0.31509999999999999</c:v>
                </c:pt>
                <c:pt idx="13">
                  <c:v>0.3372</c:v>
                </c:pt>
                <c:pt idx="14">
                  <c:v>0.3478</c:v>
                </c:pt>
                <c:pt idx="15">
                  <c:v>0.34849999999999998</c:v>
                </c:pt>
                <c:pt idx="16">
                  <c:v>0.33839999999999998</c:v>
                </c:pt>
                <c:pt idx="17">
                  <c:v>0.31730000000000003</c:v>
                </c:pt>
                <c:pt idx="18">
                  <c:v>0.2838</c:v>
                </c:pt>
                <c:pt idx="19">
                  <c:v>0.23960000000000001</c:v>
                </c:pt>
                <c:pt idx="20">
                  <c:v>0.1943</c:v>
                </c:pt>
                <c:pt idx="21">
                  <c:v>0.157</c:v>
                </c:pt>
                <c:pt idx="22">
                  <c:v>0.12770000000000001</c:v>
                </c:pt>
                <c:pt idx="23">
                  <c:v>0.1031</c:v>
                </c:pt>
                <c:pt idx="24">
                  <c:v>8.3000000000000004E-2</c:v>
                </c:pt>
                <c:pt idx="25">
                  <c:v>6.8000000000000005E-2</c:v>
                </c:pt>
                <c:pt idx="26">
                  <c:v>5.7500000000000002E-2</c:v>
                </c:pt>
                <c:pt idx="27">
                  <c:v>4.9399999999999999E-2</c:v>
                </c:pt>
                <c:pt idx="28">
                  <c:v>4.24E-2</c:v>
                </c:pt>
                <c:pt idx="29">
                  <c:v>3.6600000000000001E-2</c:v>
                </c:pt>
                <c:pt idx="30">
                  <c:v>3.1399999999999997E-2</c:v>
                </c:pt>
                <c:pt idx="31">
                  <c:v>2.58E-2</c:v>
                </c:pt>
                <c:pt idx="32">
                  <c:v>2.0299999999999999E-2</c:v>
                </c:pt>
                <c:pt idx="33">
                  <c:v>1.6E-2</c:v>
                </c:pt>
                <c:pt idx="34">
                  <c:v>1.2699999999999999E-2</c:v>
                </c:pt>
                <c:pt idx="35">
                  <c:v>8.8000000000000005E-3</c:v>
                </c:pt>
                <c:pt idx="36">
                  <c:v>4.1999999999999997E-3</c:v>
                </c:pt>
                <c:pt idx="37">
                  <c:v>-2.0000000000000001E-4</c:v>
                </c:pt>
                <c:pt idx="38">
                  <c:v>-5.1000000000000004E-3</c:v>
                </c:pt>
                <c:pt idx="39">
                  <c:v>-1.2E-2</c:v>
                </c:pt>
                <c:pt idx="40">
                  <c:v>-2.1000000000000001E-2</c:v>
                </c:pt>
                <c:pt idx="41">
                  <c:v>-3.1699999999999999E-2</c:v>
                </c:pt>
                <c:pt idx="42">
                  <c:v>-4.41E-2</c:v>
                </c:pt>
                <c:pt idx="43">
                  <c:v>-5.7299999999999997E-2</c:v>
                </c:pt>
                <c:pt idx="44">
                  <c:v>-7.0199999999999999E-2</c:v>
                </c:pt>
                <c:pt idx="45">
                  <c:v>-8.1799999999999998E-2</c:v>
                </c:pt>
                <c:pt idx="46">
                  <c:v>-9.0499999999999997E-2</c:v>
                </c:pt>
                <c:pt idx="47">
                  <c:v>-9.5200000000000007E-2</c:v>
                </c:pt>
                <c:pt idx="48">
                  <c:v>-9.5799999999999996E-2</c:v>
                </c:pt>
                <c:pt idx="49">
                  <c:v>-9.2399999999999996E-2</c:v>
                </c:pt>
                <c:pt idx="50">
                  <c:v>-8.5999999999999993E-2</c:v>
                </c:pt>
                <c:pt idx="51">
                  <c:v>-7.8E-2</c:v>
                </c:pt>
                <c:pt idx="52">
                  <c:v>-6.9000000000000006E-2</c:v>
                </c:pt>
                <c:pt idx="53">
                  <c:v>-5.9200000000000003E-2</c:v>
                </c:pt>
                <c:pt idx="54">
                  <c:v>-4.9399999999999999E-2</c:v>
                </c:pt>
                <c:pt idx="55">
                  <c:v>-4.1000000000000002E-2</c:v>
                </c:pt>
                <c:pt idx="56">
                  <c:v>-3.44E-2</c:v>
                </c:pt>
                <c:pt idx="57">
                  <c:v>-3.0499999999999999E-2</c:v>
                </c:pt>
                <c:pt idx="58">
                  <c:v>-2.9499999999999998E-2</c:v>
                </c:pt>
                <c:pt idx="59">
                  <c:v>-2.9899999999999999E-2</c:v>
                </c:pt>
                <c:pt idx="60">
                  <c:v>-2.9700000000000001E-2</c:v>
                </c:pt>
                <c:pt idx="61">
                  <c:v>-2.93E-2</c:v>
                </c:pt>
                <c:pt idx="62">
                  <c:v>-2.9399999999999999E-2</c:v>
                </c:pt>
                <c:pt idx="63">
                  <c:v>-2.98E-2</c:v>
                </c:pt>
                <c:pt idx="64">
                  <c:v>-2.9399999999999999E-2</c:v>
                </c:pt>
                <c:pt idx="65">
                  <c:v>-2.8199999999999999E-2</c:v>
                </c:pt>
                <c:pt idx="66">
                  <c:v>-2.7699999999999999E-2</c:v>
                </c:pt>
                <c:pt idx="67">
                  <c:v>-2.8400000000000002E-2</c:v>
                </c:pt>
                <c:pt idx="68">
                  <c:v>-0.03</c:v>
                </c:pt>
                <c:pt idx="69">
                  <c:v>-3.3099999999999997E-2</c:v>
                </c:pt>
                <c:pt idx="70">
                  <c:v>-3.78E-2</c:v>
                </c:pt>
                <c:pt idx="71">
                  <c:v>-4.3499999999999997E-2</c:v>
                </c:pt>
                <c:pt idx="72">
                  <c:v>-4.9700000000000001E-2</c:v>
                </c:pt>
                <c:pt idx="73">
                  <c:v>-5.6300000000000003E-2</c:v>
                </c:pt>
                <c:pt idx="74">
                  <c:v>-6.3299999999999995E-2</c:v>
                </c:pt>
                <c:pt idx="75">
                  <c:v>-7.1800000000000003E-2</c:v>
                </c:pt>
                <c:pt idx="76">
                  <c:v>-8.1699999999999995E-2</c:v>
                </c:pt>
                <c:pt idx="77">
                  <c:v>-9.2700000000000005E-2</c:v>
                </c:pt>
                <c:pt idx="78">
                  <c:v>-0.1047</c:v>
                </c:pt>
                <c:pt idx="79">
                  <c:v>-0.1177</c:v>
                </c:pt>
                <c:pt idx="80">
                  <c:v>-0.13139999999999999</c:v>
                </c:pt>
                <c:pt idx="81">
                  <c:v>-0.14510000000000001</c:v>
                </c:pt>
                <c:pt idx="82">
                  <c:v>-0.15820000000000001</c:v>
                </c:pt>
                <c:pt idx="83">
                  <c:v>-0.16969999999999999</c:v>
                </c:pt>
                <c:pt idx="84">
                  <c:v>-0.17810000000000001</c:v>
                </c:pt>
                <c:pt idx="85">
                  <c:v>-0.18240000000000001</c:v>
                </c:pt>
                <c:pt idx="86">
                  <c:v>-0.1835</c:v>
                </c:pt>
                <c:pt idx="87">
                  <c:v>-0.18190000000000001</c:v>
                </c:pt>
                <c:pt idx="88">
                  <c:v>-0.17730000000000001</c:v>
                </c:pt>
                <c:pt idx="89">
                  <c:v>-0.1706</c:v>
                </c:pt>
                <c:pt idx="90">
                  <c:v>-0.16289999999999999</c:v>
                </c:pt>
                <c:pt idx="91">
                  <c:v>-0.1552</c:v>
                </c:pt>
                <c:pt idx="92">
                  <c:v>-0.14849999999999999</c:v>
                </c:pt>
                <c:pt idx="93">
                  <c:v>-0.14319999999999999</c:v>
                </c:pt>
                <c:pt idx="94">
                  <c:v>-0.13800000000000001</c:v>
                </c:pt>
                <c:pt idx="95">
                  <c:v>-0.13159999999999999</c:v>
                </c:pt>
                <c:pt idx="96">
                  <c:v>-0.12470000000000001</c:v>
                </c:pt>
                <c:pt idx="97">
                  <c:v>-0.1178</c:v>
                </c:pt>
                <c:pt idx="98">
                  <c:v>-0.1103</c:v>
                </c:pt>
                <c:pt idx="99">
                  <c:v>-0.1016</c:v>
                </c:pt>
                <c:pt idx="100">
                  <c:v>-9.2299999999999993E-2</c:v>
                </c:pt>
                <c:pt idx="101">
                  <c:v>-8.3299999999999999E-2</c:v>
                </c:pt>
                <c:pt idx="102">
                  <c:v>-7.4899999999999994E-2</c:v>
                </c:pt>
                <c:pt idx="103">
                  <c:v>-6.7500000000000004E-2</c:v>
                </c:pt>
                <c:pt idx="104">
                  <c:v>-6.0699999999999997E-2</c:v>
                </c:pt>
                <c:pt idx="105">
                  <c:v>-5.45E-2</c:v>
                </c:pt>
                <c:pt idx="106">
                  <c:v>-4.8800000000000003E-2</c:v>
                </c:pt>
                <c:pt idx="107">
                  <c:v>-4.3900000000000002E-2</c:v>
                </c:pt>
                <c:pt idx="108">
                  <c:v>-3.9899999999999998E-2</c:v>
                </c:pt>
                <c:pt idx="109">
                  <c:v>-3.6499999999999998E-2</c:v>
                </c:pt>
                <c:pt idx="110">
                  <c:v>-3.32E-2</c:v>
                </c:pt>
                <c:pt idx="111">
                  <c:v>-2.9600000000000001E-2</c:v>
                </c:pt>
                <c:pt idx="112">
                  <c:v>-2.5899999999999999E-2</c:v>
                </c:pt>
                <c:pt idx="113">
                  <c:v>-2.2800000000000001E-2</c:v>
                </c:pt>
                <c:pt idx="114">
                  <c:v>-2.07E-2</c:v>
                </c:pt>
                <c:pt idx="115">
                  <c:v>-1.9400000000000001E-2</c:v>
                </c:pt>
                <c:pt idx="116">
                  <c:v>-1.9E-2</c:v>
                </c:pt>
                <c:pt idx="117">
                  <c:v>-1.8599999999999998E-2</c:v>
                </c:pt>
                <c:pt idx="118">
                  <c:v>-1.7600000000000001E-2</c:v>
                </c:pt>
                <c:pt idx="119">
                  <c:v>-1.61E-2</c:v>
                </c:pt>
                <c:pt idx="120">
                  <c:v>-1.5100000000000001E-2</c:v>
                </c:pt>
                <c:pt idx="121">
                  <c:v>-1.5100000000000001E-2</c:v>
                </c:pt>
                <c:pt idx="122">
                  <c:v>-1.55E-2</c:v>
                </c:pt>
                <c:pt idx="123">
                  <c:v>-1.55E-2</c:v>
                </c:pt>
                <c:pt idx="124">
                  <c:v>-1.49E-2</c:v>
                </c:pt>
                <c:pt idx="125">
                  <c:v>-1.4200000000000001E-2</c:v>
                </c:pt>
                <c:pt idx="126">
                  <c:v>-1.4E-2</c:v>
                </c:pt>
                <c:pt idx="127">
                  <c:v>-1.4E-2</c:v>
                </c:pt>
                <c:pt idx="128">
                  <c:v>-1.3599999999999999E-2</c:v>
                </c:pt>
                <c:pt idx="129">
                  <c:v>-1.26E-2</c:v>
                </c:pt>
                <c:pt idx="130">
                  <c:v>-1.1299999999999999E-2</c:v>
                </c:pt>
                <c:pt idx="131">
                  <c:v>-1.0800000000000001E-2</c:v>
                </c:pt>
                <c:pt idx="132">
                  <c:v>-1.11E-2</c:v>
                </c:pt>
                <c:pt idx="133">
                  <c:v>-1.15E-2</c:v>
                </c:pt>
                <c:pt idx="134">
                  <c:v>-1.14E-2</c:v>
                </c:pt>
                <c:pt idx="135">
                  <c:v>-1.0999999999999999E-2</c:v>
                </c:pt>
                <c:pt idx="136">
                  <c:v>-1.0200000000000001E-2</c:v>
                </c:pt>
                <c:pt idx="137">
                  <c:v>-8.6E-3</c:v>
                </c:pt>
                <c:pt idx="138">
                  <c:v>-6.3E-3</c:v>
                </c:pt>
                <c:pt idx="139">
                  <c:v>-4.4000000000000003E-3</c:v>
                </c:pt>
                <c:pt idx="140">
                  <c:v>-4.1000000000000003E-3</c:v>
                </c:pt>
                <c:pt idx="141">
                  <c:v>-4.5999999999999999E-3</c:v>
                </c:pt>
                <c:pt idx="142">
                  <c:v>-4.4999999999999997E-3</c:v>
                </c:pt>
                <c:pt idx="143">
                  <c:v>-3.8999999999999998E-3</c:v>
                </c:pt>
                <c:pt idx="144">
                  <c:v>-3.3E-3</c:v>
                </c:pt>
                <c:pt idx="145">
                  <c:v>-2.3999999999999998E-3</c:v>
                </c:pt>
                <c:pt idx="146">
                  <c:v>-1.1999999999999999E-3</c:v>
                </c:pt>
                <c:pt idx="147">
                  <c:v>-2.0000000000000001E-4</c:v>
                </c:pt>
                <c:pt idx="148">
                  <c:v>2.9999999999999997E-4</c:v>
                </c:pt>
                <c:pt idx="149">
                  <c:v>1E-3</c:v>
                </c:pt>
                <c:pt idx="150">
                  <c:v>1.5E-3</c:v>
                </c:pt>
                <c:pt idx="151">
                  <c:v>1.5E-3</c:v>
                </c:pt>
                <c:pt idx="152">
                  <c:v>1.1000000000000001E-3</c:v>
                </c:pt>
                <c:pt idx="153">
                  <c:v>8.9999999999999998E-4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K'!$N$20:$N$173</c:f>
              <c:numCache>
                <c:formatCode>General</c:formatCode>
                <c:ptCount val="154"/>
                <c:pt idx="0">
                  <c:v>-4.8951263804025008E-4</c:v>
                </c:pt>
                <c:pt idx="1">
                  <c:v>0</c:v>
                </c:pt>
                <c:pt idx="2">
                  <c:v>-2.1209102346622262E-4</c:v>
                </c:pt>
                <c:pt idx="3">
                  <c:v>-1.4031658301002037E-3</c:v>
                </c:pt>
                <c:pt idx="4">
                  <c:v>-2.6413973320622442E-3</c:v>
                </c:pt>
                <c:pt idx="5">
                  <c:v>-4.1033171266010929E-3</c:v>
                </c:pt>
                <c:pt idx="6">
                  <c:v>-5.4609237385137063E-3</c:v>
                </c:pt>
                <c:pt idx="7">
                  <c:v>-6.3420257405297931E-3</c:v>
                </c:pt>
                <c:pt idx="8">
                  <c:v>-8.2153477648774162E-3</c:v>
                </c:pt>
                <c:pt idx="9">
                  <c:v>-1.316211207518383E-2</c:v>
                </c:pt>
                <c:pt idx="10">
                  <c:v>-1.9403807952710298E-2</c:v>
                </c:pt>
                <c:pt idx="11">
                  <c:v>-2.4087030027753892E-2</c:v>
                </c:pt>
                <c:pt idx="12">
                  <c:v>-2.7470756315176117E-2</c:v>
                </c:pt>
                <c:pt idx="13">
                  <c:v>-3.0603450480526376E-2</c:v>
                </c:pt>
                <c:pt idx="14">
                  <c:v>-2.9470486498183578E-2</c:v>
                </c:pt>
                <c:pt idx="15">
                  <c:v>-2.2339597500656918E-2</c:v>
                </c:pt>
                <c:pt idx="16">
                  <c:v>-1.1448268060949188E-2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-4.8005225393571432E-4</c:v>
                </c:pt>
                <c:pt idx="25">
                  <c:v>-1.1927552695999168E-3</c:v>
                </c:pt>
                <c:pt idx="26">
                  <c:v>-7.8979684753355077E-4</c:v>
                </c:pt>
                <c:pt idx="27">
                  <c:v>-5.8614963180975577E-4</c:v>
                </c:pt>
                <c:pt idx="28">
                  <c:v>-1.0635670857865429E-3</c:v>
                </c:pt>
                <c:pt idx="29">
                  <c:v>-1.6735543959649432E-3</c:v>
                </c:pt>
                <c:pt idx="30">
                  <c:v>-3.0081116948509463E-3</c:v>
                </c:pt>
                <c:pt idx="31">
                  <c:v>-5.6150491628833158E-3</c:v>
                </c:pt>
                <c:pt idx="32">
                  <c:v>-8.8584049265089289E-3</c:v>
                </c:pt>
                <c:pt idx="33">
                  <c:v>-1.1641873991790059E-2</c:v>
                </c:pt>
                <c:pt idx="34">
                  <c:v>-1.4140846900875128E-2</c:v>
                </c:pt>
                <c:pt idx="35">
                  <c:v>-1.7560962472769566E-2</c:v>
                </c:pt>
                <c:pt idx="36">
                  <c:v>-2.1858258966426243E-2</c:v>
                </c:pt>
                <c:pt idx="37">
                  <c:v>-2.6309307448237874E-2</c:v>
                </c:pt>
                <c:pt idx="38">
                  <c:v>-3.1462146309663305E-2</c:v>
                </c:pt>
                <c:pt idx="39">
                  <c:v>-3.8566376110755092E-2</c:v>
                </c:pt>
                <c:pt idx="40">
                  <c:v>-4.7841349134708833E-2</c:v>
                </c:pt>
                <c:pt idx="41">
                  <c:v>-5.887045579116696E-2</c:v>
                </c:pt>
                <c:pt idx="42">
                  <c:v>-7.1587867574068806E-2</c:v>
                </c:pt>
                <c:pt idx="43">
                  <c:v>-8.5270155549807103E-2</c:v>
                </c:pt>
                <c:pt idx="44">
                  <c:v>-9.8755186218383417E-2</c:v>
                </c:pt>
                <c:pt idx="45">
                  <c:v>-0.11090269284481287</c:v>
                </c:pt>
                <c:pt idx="46">
                  <c:v>-0.12037537959796871</c:v>
                </c:pt>
                <c:pt idx="47">
                  <c:v>-0.12587945596573116</c:v>
                </c:pt>
                <c:pt idx="48">
                  <c:v>-0.12732722667702595</c:v>
                </c:pt>
                <c:pt idx="49">
                  <c:v>-0.1249380440150487</c:v>
                </c:pt>
                <c:pt idx="50">
                  <c:v>-0.11958886069054156</c:v>
                </c:pt>
                <c:pt idx="51">
                  <c:v>-0.11250741049854358</c:v>
                </c:pt>
                <c:pt idx="52">
                  <c:v>-0.10448317908974272</c:v>
                </c:pt>
                <c:pt idx="53">
                  <c:v>-9.5559899994166114E-2</c:v>
                </c:pt>
                <c:pt idx="54">
                  <c:v>-8.6504963886468153E-2</c:v>
                </c:pt>
                <c:pt idx="55">
                  <c:v>-7.8414447549566502E-2</c:v>
                </c:pt>
                <c:pt idx="56">
                  <c:v>-7.1902446092000749E-2</c:v>
                </c:pt>
                <c:pt idx="57">
                  <c:v>-6.7626559941317485E-2</c:v>
                </c:pt>
                <c:pt idx="58">
                  <c:v>-6.5564694121483108E-2</c:v>
                </c:pt>
                <c:pt idx="59">
                  <c:v>-6.4335591060323688E-2</c:v>
                </c:pt>
                <c:pt idx="60">
                  <c:v>-6.2185345336354891E-2</c:v>
                </c:pt>
                <c:pt idx="61">
                  <c:v>-5.9728052058116307E-2</c:v>
                </c:pt>
                <c:pt idx="62">
                  <c:v>-5.7775063641309486E-2</c:v>
                </c:pt>
                <c:pt idx="63">
                  <c:v>-5.608516103772531E-2</c:v>
                </c:pt>
                <c:pt idx="64">
                  <c:v>-5.3693696265547416E-2</c:v>
                </c:pt>
                <c:pt idx="65">
                  <c:v>-5.060066932477577E-2</c:v>
                </c:pt>
                <c:pt idx="66">
                  <c:v>-4.8187337787584321E-2</c:v>
                </c:pt>
                <c:pt idx="67">
                  <c:v>-4.6760520997222811E-2</c:v>
                </c:pt>
                <c:pt idx="68">
                  <c:v>-4.638627567077195E-2</c:v>
                </c:pt>
                <c:pt idx="69">
                  <c:v>-4.7393287916495004E-2</c:v>
                </c:pt>
                <c:pt idx="70">
                  <c:v>-5.0000910017587566E-2</c:v>
                </c:pt>
                <c:pt idx="71">
                  <c:v>-5.3814627359725684E-2</c:v>
                </c:pt>
                <c:pt idx="72">
                  <c:v>-5.8330135081477608E-2</c:v>
                </c:pt>
                <c:pt idx="73">
                  <c:v>-6.3525566417829776E-2</c:v>
                </c:pt>
                <c:pt idx="74">
                  <c:v>-6.953257838090357E-2</c:v>
                </c:pt>
                <c:pt idx="75">
                  <c:v>-7.7118333434333344E-2</c:v>
                </c:pt>
                <c:pt idx="76">
                  <c:v>-8.6129307800984156E-2</c:v>
                </c:pt>
                <c:pt idx="77">
                  <c:v>-9.6434072679754762E-2</c:v>
                </c:pt>
                <c:pt idx="78">
                  <c:v>-0.10787910429351023</c:v>
                </c:pt>
                <c:pt idx="79">
                  <c:v>-0.12033274563012923</c:v>
                </c:pt>
                <c:pt idx="80">
                  <c:v>-0.13340025386426774</c:v>
                </c:pt>
                <c:pt idx="81">
                  <c:v>-0.14659941911052762</c:v>
                </c:pt>
                <c:pt idx="82">
                  <c:v>-0.15914075571822084</c:v>
                </c:pt>
                <c:pt idx="83">
                  <c:v>-0.17014731097660524</c:v>
                </c:pt>
                <c:pt idx="84">
                  <c:v>-0.17823782731350687</c:v>
                </c:pt>
                <c:pt idx="85">
                  <c:v>-0.18240369500606227</c:v>
                </c:pt>
                <c:pt idx="86">
                  <c:v>-0.1835</c:v>
                </c:pt>
                <c:pt idx="87">
                  <c:v>-0.18196521865069121</c:v>
                </c:pt>
                <c:pt idx="88">
                  <c:v>-0.17760209365097382</c:v>
                </c:pt>
                <c:pt idx="89">
                  <c:v>-0.17126571094657658</c:v>
                </c:pt>
                <c:pt idx="90">
                  <c:v>-0.16392071851931578</c:v>
                </c:pt>
                <c:pt idx="91">
                  <c:v>-0.15664155459811568</c:v>
                </c:pt>
                <c:pt idx="92">
                  <c:v>-0.1501076863755364</c:v>
                </c:pt>
                <c:pt idx="93">
                  <c:v>-0.14486738045405684</c:v>
                </c:pt>
                <c:pt idx="94">
                  <c:v>-0.13971476980365147</c:v>
                </c:pt>
                <c:pt idx="95">
                  <c:v>-0.13337815888823415</c:v>
                </c:pt>
                <c:pt idx="96">
                  <c:v>-0.12666890012350643</c:v>
                </c:pt>
                <c:pt idx="97">
                  <c:v>-0.11995964135877869</c:v>
                </c:pt>
                <c:pt idx="98">
                  <c:v>-0.11259255395548433</c:v>
                </c:pt>
                <c:pt idx="99">
                  <c:v>-0.10410729479323867</c:v>
                </c:pt>
                <c:pt idx="100">
                  <c:v>-9.5095864004547725E-2</c:v>
                </c:pt>
                <c:pt idx="101">
                  <c:v>-8.6281690523018734E-2</c:v>
                </c:pt>
                <c:pt idx="102">
                  <c:v>-7.799368866793506E-2</c:v>
                </c:pt>
                <c:pt idx="103">
                  <c:v>-7.0648468029654202E-2</c:v>
                </c:pt>
                <c:pt idx="104">
                  <c:v>-6.3829419017818648E-2</c:v>
                </c:pt>
                <c:pt idx="105">
                  <c:v>-5.7602370138489102E-2</c:v>
                </c:pt>
                <c:pt idx="106">
                  <c:v>-5.1945454626651968E-2</c:v>
                </c:pt>
                <c:pt idx="107">
                  <c:v>-4.7055929789469264E-2</c:v>
                </c:pt>
                <c:pt idx="108">
                  <c:v>-4.2955662391954488E-2</c:v>
                </c:pt>
                <c:pt idx="109">
                  <c:v>-3.9447395126945693E-2</c:v>
                </c:pt>
                <c:pt idx="110">
                  <c:v>-3.6092651639071806E-2</c:v>
                </c:pt>
                <c:pt idx="111">
                  <c:v>-3.2474822337975259E-2</c:v>
                </c:pt>
                <c:pt idx="112">
                  <c:v>-2.8835126271865182E-2</c:v>
                </c:pt>
                <c:pt idx="113">
                  <c:v>-2.5853258844321755E-2</c:v>
                </c:pt>
                <c:pt idx="114">
                  <c:v>-2.3682515621459815E-2</c:v>
                </c:pt>
                <c:pt idx="115">
                  <c:v>-2.2410820085373647E-2</c:v>
                </c:pt>
                <c:pt idx="116">
                  <c:v>-2.1994210495016101E-2</c:v>
                </c:pt>
                <c:pt idx="117">
                  <c:v>-2.1511772398597872E-2</c:v>
                </c:pt>
                <c:pt idx="118">
                  <c:v>-2.0700648193916395E-2</c:v>
                </c:pt>
                <c:pt idx="119">
                  <c:v>-1.9451047633863825E-2</c:v>
                </c:pt>
                <c:pt idx="120">
                  <c:v>-1.8574094923121662E-2</c:v>
                </c:pt>
                <c:pt idx="121">
                  <c:v>-1.8705751935243015E-2</c:v>
                </c:pt>
                <c:pt idx="122">
                  <c:v>-1.9254018537721917E-2</c:v>
                </c:pt>
                <c:pt idx="123">
                  <c:v>-1.9319847043782597E-2</c:v>
                </c:pt>
                <c:pt idx="124">
                  <c:v>-1.8925332429458659E-2</c:v>
                </c:pt>
                <c:pt idx="125">
                  <c:v>-1.8443122544060497E-2</c:v>
                </c:pt>
                <c:pt idx="126">
                  <c:v>-1.8333560507972742E-2</c:v>
                </c:pt>
                <c:pt idx="127">
                  <c:v>-1.8531046026154779E-2</c:v>
                </c:pt>
                <c:pt idx="128">
                  <c:v>-1.8377750460039952E-2</c:v>
                </c:pt>
                <c:pt idx="129">
                  <c:v>-1.7698283267479822E-2</c:v>
                </c:pt>
                <c:pt idx="130">
                  <c:v>-1.6689901755636363E-2</c:v>
                </c:pt>
                <c:pt idx="131">
                  <c:v>-1.6383082412386639E-2</c:v>
                </c:pt>
                <c:pt idx="132">
                  <c:v>-1.6777825237730644E-2</c:v>
                </c:pt>
                <c:pt idx="133">
                  <c:v>-1.7194434828088193E-2</c:v>
                </c:pt>
                <c:pt idx="134">
                  <c:v>-1.7172568063074652E-2</c:v>
                </c:pt>
                <c:pt idx="135">
                  <c:v>-1.6821786978777786E-2</c:v>
                </c:pt>
                <c:pt idx="136">
                  <c:v>-1.6054396304123378E-2</c:v>
                </c:pt>
                <c:pt idx="137">
                  <c:v>-1.4651271966935914E-2</c:v>
                </c:pt>
                <c:pt idx="138">
                  <c:v>-1.2568452226168257E-2</c:v>
                </c:pt>
                <c:pt idx="139">
                  <c:v>-1.0770585063636786E-2</c:v>
                </c:pt>
                <c:pt idx="140">
                  <c:v>-1.0441670744353459E-2</c:v>
                </c:pt>
                <c:pt idx="141">
                  <c:v>-1.0814318593663863E-2</c:v>
                </c:pt>
                <c:pt idx="142">
                  <c:v>-1.0529137804407611E-2</c:v>
                </c:pt>
                <c:pt idx="143">
                  <c:v>-9.9371376719016337E-3</c:v>
                </c:pt>
                <c:pt idx="144">
                  <c:v>-9.2793090333349766E-3</c:v>
                </c:pt>
                <c:pt idx="145">
                  <c:v>-8.2267375694243128E-3</c:v>
                </c:pt>
                <c:pt idx="146">
                  <c:v>-6.9769087983516786E-3</c:v>
                </c:pt>
                <c:pt idx="147">
                  <c:v>-5.9024705694274782E-3</c:v>
                </c:pt>
                <c:pt idx="148">
                  <c:v>-5.1348516837530032E-3</c:v>
                </c:pt>
                <c:pt idx="149">
                  <c:v>-4.2576707619907733E-3</c:v>
                </c:pt>
                <c:pt idx="150">
                  <c:v>-3.6217088884376541E-3</c:v>
                </c:pt>
                <c:pt idx="151">
                  <c:v>-3.2925663581342616E-3</c:v>
                </c:pt>
                <c:pt idx="152">
                  <c:v>-3.4458619242490915E-3</c:v>
                </c:pt>
                <c:pt idx="153">
                  <c:v>-3.4237669482154887E-3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K'!$O$20:$O$173</c:f>
              <c:numCache>
                <c:formatCode>General</c:formatCode>
                <c:ptCount val="154"/>
                <c:pt idx="0">
                  <c:v>9.38951263804025E-3</c:v>
                </c:pt>
                <c:pt idx="1">
                  <c:v>1.3286515259048972E-2</c:v>
                </c:pt>
                <c:pt idx="2">
                  <c:v>1.9412091023466221E-2</c:v>
                </c:pt>
                <c:pt idx="3">
                  <c:v>2.8703165830100203E-2</c:v>
                </c:pt>
                <c:pt idx="4">
                  <c:v>4.2341397332062249E-2</c:v>
                </c:pt>
                <c:pt idx="5">
                  <c:v>6.1803317126601094E-2</c:v>
                </c:pt>
                <c:pt idx="6">
                  <c:v>8.82609237385137E-2</c:v>
                </c:pt>
                <c:pt idx="7">
                  <c:v>0.1224420257405298</c:v>
                </c:pt>
                <c:pt idx="8">
                  <c:v>0.16391534776487743</c:v>
                </c:pt>
                <c:pt idx="9">
                  <c:v>0.21036211207518379</c:v>
                </c:pt>
                <c:pt idx="10">
                  <c:v>0.25850380795271033</c:v>
                </c:pt>
                <c:pt idx="11">
                  <c:v>0.30438703002775391</c:v>
                </c:pt>
                <c:pt idx="12">
                  <c:v>0.34257075631517608</c:v>
                </c:pt>
                <c:pt idx="13">
                  <c:v>0.36780345048052637</c:v>
                </c:pt>
                <c:pt idx="14">
                  <c:v>0.37727048649818362</c:v>
                </c:pt>
                <c:pt idx="15">
                  <c:v>0.37083959750065687</c:v>
                </c:pt>
                <c:pt idx="16">
                  <c:v>0.34984826806094915</c:v>
                </c:pt>
                <c:pt idx="17">
                  <c:v>0.31730000000000003</c:v>
                </c:pt>
                <c:pt idx="18">
                  <c:v>0.27638954341140293</c:v>
                </c:pt>
                <c:pt idx="19">
                  <c:v>0.2333772651999054</c:v>
                </c:pt>
                <c:pt idx="20">
                  <c:v>0.19239174355334751</c:v>
                </c:pt>
                <c:pt idx="21">
                  <c:v>0.15628545067423705</c:v>
                </c:pt>
                <c:pt idx="22">
                  <c:v>0.12618436243198486</c:v>
                </c:pt>
                <c:pt idx="23">
                  <c:v>0.10208847882659097</c:v>
                </c:pt>
                <c:pt idx="24">
                  <c:v>8.3480052253935719E-2</c:v>
                </c:pt>
                <c:pt idx="25">
                  <c:v>6.919275526959992E-2</c:v>
                </c:pt>
                <c:pt idx="26">
                  <c:v>5.8289796847533555E-2</c:v>
                </c:pt>
                <c:pt idx="27">
                  <c:v>4.9986149631809751E-2</c:v>
                </c:pt>
                <c:pt idx="28">
                  <c:v>4.3463567085786539E-2</c:v>
                </c:pt>
                <c:pt idx="29">
                  <c:v>3.8273554395964943E-2</c:v>
                </c:pt>
                <c:pt idx="30">
                  <c:v>3.4408111694850939E-2</c:v>
                </c:pt>
                <c:pt idx="31">
                  <c:v>3.1415049162883311E-2</c:v>
                </c:pt>
                <c:pt idx="32">
                  <c:v>2.9158404926508927E-2</c:v>
                </c:pt>
                <c:pt idx="33">
                  <c:v>2.7641873991790057E-2</c:v>
                </c:pt>
                <c:pt idx="34">
                  <c:v>2.684084690087513E-2</c:v>
                </c:pt>
                <c:pt idx="35">
                  <c:v>2.6360962472769568E-2</c:v>
                </c:pt>
                <c:pt idx="36">
                  <c:v>2.6058258966426245E-2</c:v>
                </c:pt>
                <c:pt idx="37">
                  <c:v>2.6109307448237879E-2</c:v>
                </c:pt>
                <c:pt idx="38">
                  <c:v>2.6362146309663305E-2</c:v>
                </c:pt>
                <c:pt idx="39">
                  <c:v>2.6566376110755099E-2</c:v>
                </c:pt>
                <c:pt idx="40">
                  <c:v>2.6841349134708831E-2</c:v>
                </c:pt>
                <c:pt idx="41">
                  <c:v>2.7170455791166961E-2</c:v>
                </c:pt>
                <c:pt idx="42">
                  <c:v>2.7487867574068812E-2</c:v>
                </c:pt>
                <c:pt idx="43">
                  <c:v>2.7970155549807099E-2</c:v>
                </c:pt>
                <c:pt idx="44">
                  <c:v>2.8555186218383422E-2</c:v>
                </c:pt>
                <c:pt idx="45">
                  <c:v>2.9102692844812886E-2</c:v>
                </c:pt>
                <c:pt idx="46">
                  <c:v>2.9875379597968731E-2</c:v>
                </c:pt>
                <c:pt idx="47">
                  <c:v>3.0679455965731149E-2</c:v>
                </c:pt>
                <c:pt idx="48">
                  <c:v>3.1527226677025962E-2</c:v>
                </c:pt>
                <c:pt idx="49">
                  <c:v>3.25380440150487E-2</c:v>
                </c:pt>
                <c:pt idx="50">
                  <c:v>3.3588860690541573E-2</c:v>
                </c:pt>
                <c:pt idx="51">
                  <c:v>3.450741049854357E-2</c:v>
                </c:pt>
                <c:pt idx="52">
                  <c:v>3.5483179089742731E-2</c:v>
                </c:pt>
                <c:pt idx="53">
                  <c:v>3.6359899994166119E-2</c:v>
                </c:pt>
                <c:pt idx="54">
                  <c:v>3.7104963886468161E-2</c:v>
                </c:pt>
                <c:pt idx="55">
                  <c:v>3.7414447549566514E-2</c:v>
                </c:pt>
                <c:pt idx="56">
                  <c:v>3.7502446092000756E-2</c:v>
                </c:pt>
                <c:pt idx="57">
                  <c:v>3.7126559941317493E-2</c:v>
                </c:pt>
                <c:pt idx="58">
                  <c:v>3.606469412148311E-2</c:v>
                </c:pt>
                <c:pt idx="59">
                  <c:v>3.4435591060323692E-2</c:v>
                </c:pt>
                <c:pt idx="60">
                  <c:v>3.2485345336354887E-2</c:v>
                </c:pt>
                <c:pt idx="61">
                  <c:v>3.0428052058116311E-2</c:v>
                </c:pt>
                <c:pt idx="62">
                  <c:v>2.8375063641309487E-2</c:v>
                </c:pt>
                <c:pt idx="63">
                  <c:v>2.628516103772531E-2</c:v>
                </c:pt>
                <c:pt idx="64">
                  <c:v>2.4293696265547407E-2</c:v>
                </c:pt>
                <c:pt idx="65">
                  <c:v>2.240066932477577E-2</c:v>
                </c:pt>
                <c:pt idx="66">
                  <c:v>2.0487337787584329E-2</c:v>
                </c:pt>
                <c:pt idx="67">
                  <c:v>1.8360520997222803E-2</c:v>
                </c:pt>
                <c:pt idx="68">
                  <c:v>1.638627567077194E-2</c:v>
                </c:pt>
                <c:pt idx="69">
                  <c:v>1.4293287916495007E-2</c:v>
                </c:pt>
                <c:pt idx="70">
                  <c:v>1.2200910017587571E-2</c:v>
                </c:pt>
                <c:pt idx="71">
                  <c:v>1.0314627359725694E-2</c:v>
                </c:pt>
                <c:pt idx="72">
                  <c:v>8.63013508147761E-3</c:v>
                </c:pt>
                <c:pt idx="73">
                  <c:v>7.2255664178297874E-3</c:v>
                </c:pt>
                <c:pt idx="74">
                  <c:v>6.2325783809035838E-3</c:v>
                </c:pt>
                <c:pt idx="75">
                  <c:v>5.3183334343333373E-3</c:v>
                </c:pt>
                <c:pt idx="76">
                  <c:v>4.4293078009841639E-3</c:v>
                </c:pt>
                <c:pt idx="77">
                  <c:v>3.7340726797547613E-3</c:v>
                </c:pt>
                <c:pt idx="78">
                  <c:v>3.1791042935102394E-3</c:v>
                </c:pt>
                <c:pt idx="79">
                  <c:v>2.6327456301292371E-3</c:v>
                </c:pt>
                <c:pt idx="80">
                  <c:v>2.0002538642677537E-3</c:v>
                </c:pt>
                <c:pt idx="81">
                  <c:v>1.4994191105276225E-3</c:v>
                </c:pt>
                <c:pt idx="82">
                  <c:v>9.4075571822083766E-4</c:v>
                </c:pt>
                <c:pt idx="83">
                  <c:v>4.4731097660523394E-4</c:v>
                </c:pt>
                <c:pt idx="84">
                  <c:v>1.3782731350688333E-4</c:v>
                </c:pt>
                <c:pt idx="85">
                  <c:v>3.6950060622608408E-6</c:v>
                </c:pt>
                <c:pt idx="86">
                  <c:v>0</c:v>
                </c:pt>
                <c:pt idx="87">
                  <c:v>6.5218650691179199E-5</c:v>
                </c:pt>
                <c:pt idx="88">
                  <c:v>3.0209365097382662E-4</c:v>
                </c:pt>
                <c:pt idx="89">
                  <c:v>6.6571094657657387E-4</c:v>
                </c:pt>
                <c:pt idx="90">
                  <c:v>1.0207185193158016E-3</c:v>
                </c:pt>
                <c:pt idx="91">
                  <c:v>1.4415545981157029E-3</c:v>
                </c:pt>
                <c:pt idx="92">
                  <c:v>1.6076863755364137E-3</c:v>
                </c:pt>
                <c:pt idx="93">
                  <c:v>1.6673804540568327E-3</c:v>
                </c:pt>
                <c:pt idx="94">
                  <c:v>1.7147698036514673E-3</c:v>
                </c:pt>
                <c:pt idx="95">
                  <c:v>1.7781588882341489E-3</c:v>
                </c:pt>
                <c:pt idx="96">
                  <c:v>1.9689001235064256E-3</c:v>
                </c:pt>
                <c:pt idx="97">
                  <c:v>2.1596413587787028E-3</c:v>
                </c:pt>
                <c:pt idx="98">
                  <c:v>2.292553955484325E-3</c:v>
                </c:pt>
                <c:pt idx="99">
                  <c:v>2.5072947932386698E-3</c:v>
                </c:pt>
                <c:pt idx="100">
                  <c:v>2.7958640045477132E-3</c:v>
                </c:pt>
                <c:pt idx="101">
                  <c:v>2.9816905230187311E-3</c:v>
                </c:pt>
                <c:pt idx="102">
                  <c:v>3.0936886679350469E-3</c:v>
                </c:pt>
                <c:pt idx="103">
                  <c:v>3.1484680296542055E-3</c:v>
                </c:pt>
                <c:pt idx="104">
                  <c:v>3.1294190178186646E-3</c:v>
                </c:pt>
                <c:pt idx="105">
                  <c:v>3.1023701384890975E-3</c:v>
                </c:pt>
                <c:pt idx="106">
                  <c:v>3.1454546266519714E-3</c:v>
                </c:pt>
                <c:pt idx="107">
                  <c:v>3.1559297894692561E-3</c:v>
                </c:pt>
                <c:pt idx="108">
                  <c:v>3.0556623919544908E-3</c:v>
                </c:pt>
                <c:pt idx="109">
                  <c:v>2.9473951269457024E-3</c:v>
                </c:pt>
                <c:pt idx="110">
                  <c:v>2.8926516390718076E-3</c:v>
                </c:pt>
                <c:pt idx="111">
                  <c:v>2.8748223379752645E-3</c:v>
                </c:pt>
                <c:pt idx="112">
                  <c:v>2.935126271865182E-3</c:v>
                </c:pt>
                <c:pt idx="113">
                  <c:v>3.0532588443217576E-3</c:v>
                </c:pt>
                <c:pt idx="114">
                  <c:v>2.9825156214598179E-3</c:v>
                </c:pt>
                <c:pt idx="115">
                  <c:v>3.0108200853736474E-3</c:v>
                </c:pt>
                <c:pt idx="116">
                  <c:v>2.9942104950161021E-3</c:v>
                </c:pt>
                <c:pt idx="117">
                  <c:v>2.9117723985978799E-3</c:v>
                </c:pt>
                <c:pt idx="118">
                  <c:v>3.1006481939163926E-3</c:v>
                </c:pt>
                <c:pt idx="119">
                  <c:v>3.3510476338638241E-3</c:v>
                </c:pt>
                <c:pt idx="120">
                  <c:v>3.4740949231216603E-3</c:v>
                </c:pt>
                <c:pt idx="121">
                  <c:v>3.6057519352430175E-3</c:v>
                </c:pt>
                <c:pt idx="122">
                  <c:v>3.7540185377219204E-3</c:v>
                </c:pt>
                <c:pt idx="123">
                  <c:v>3.8198470437825981E-3</c:v>
                </c:pt>
                <c:pt idx="124">
                  <c:v>4.0253324294586565E-3</c:v>
                </c:pt>
                <c:pt idx="125">
                  <c:v>4.2431225440605E-3</c:v>
                </c:pt>
                <c:pt idx="126">
                  <c:v>4.3335605079727457E-3</c:v>
                </c:pt>
                <c:pt idx="127">
                  <c:v>4.531046026154781E-3</c:v>
                </c:pt>
                <c:pt idx="128">
                  <c:v>4.7777504600399513E-3</c:v>
                </c:pt>
                <c:pt idx="129">
                  <c:v>5.0982832674798225E-3</c:v>
                </c:pt>
                <c:pt idx="130">
                  <c:v>5.3899017556363659E-3</c:v>
                </c:pt>
                <c:pt idx="131">
                  <c:v>5.5830824123866418E-3</c:v>
                </c:pt>
                <c:pt idx="132">
                  <c:v>5.6778252377306486E-3</c:v>
                </c:pt>
                <c:pt idx="133">
                  <c:v>5.6944348280881935E-3</c:v>
                </c:pt>
                <c:pt idx="134">
                  <c:v>5.7725680630746554E-3</c:v>
                </c:pt>
                <c:pt idx="135">
                  <c:v>5.8217869787777895E-3</c:v>
                </c:pt>
                <c:pt idx="136">
                  <c:v>5.8543963041233788E-3</c:v>
                </c:pt>
                <c:pt idx="137">
                  <c:v>6.0512719669359154E-3</c:v>
                </c:pt>
                <c:pt idx="138">
                  <c:v>6.2684522261682576E-3</c:v>
                </c:pt>
                <c:pt idx="139">
                  <c:v>6.3705850636367883E-3</c:v>
                </c:pt>
                <c:pt idx="140">
                  <c:v>6.3416707443534589E-3</c:v>
                </c:pt>
                <c:pt idx="141">
                  <c:v>6.2143185936638637E-3</c:v>
                </c:pt>
                <c:pt idx="142">
                  <c:v>6.0291378044076112E-3</c:v>
                </c:pt>
                <c:pt idx="143">
                  <c:v>6.0371376719016339E-3</c:v>
                </c:pt>
                <c:pt idx="144">
                  <c:v>5.9793090333349775E-3</c:v>
                </c:pt>
                <c:pt idx="145">
                  <c:v>5.8267375694243135E-3</c:v>
                </c:pt>
                <c:pt idx="146">
                  <c:v>5.7769087983516798E-3</c:v>
                </c:pt>
                <c:pt idx="147">
                  <c:v>5.7024705694274794E-3</c:v>
                </c:pt>
                <c:pt idx="148">
                  <c:v>5.434851683753004E-3</c:v>
                </c:pt>
                <c:pt idx="149">
                  <c:v>5.2576707619907733E-3</c:v>
                </c:pt>
                <c:pt idx="150">
                  <c:v>5.121708888437655E-3</c:v>
                </c:pt>
                <c:pt idx="151">
                  <c:v>4.7925663581342625E-3</c:v>
                </c:pt>
                <c:pt idx="152">
                  <c:v>4.5458619242490913E-3</c:v>
                </c:pt>
                <c:pt idx="153">
                  <c:v>4.3237669482154885E-3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30336"/>
        <c:axId val="171232256"/>
      </c:scatterChart>
      <c:valAx>
        <c:axId val="17123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1232256"/>
        <c:crosses val="autoZero"/>
        <c:crossBetween val="midCat"/>
      </c:valAx>
      <c:valAx>
        <c:axId val="17123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1230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14534555859556"/>
          <c:y val="0.22364545415429626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'BChl-a ether  Umetsu'!$A$16:$D$16</c:f>
          <c:strCache>
            <c:ptCount val="1"/>
            <c:pt idx="0">
              <c:v>BChl-a in ether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'BChl-a ether  Umetsu'!$A$20:$A$252</c:f>
              <c:numCache>
                <c:formatCode>General</c:formatCode>
                <c:ptCount val="233"/>
                <c:pt idx="0">
                  <c:v>-633</c:v>
                </c:pt>
                <c:pt idx="1">
                  <c:v>-603</c:v>
                </c:pt>
                <c:pt idx="2">
                  <c:v>-573</c:v>
                </c:pt>
                <c:pt idx="3">
                  <c:v>-543</c:v>
                </c:pt>
                <c:pt idx="4">
                  <c:v>-513</c:v>
                </c:pt>
                <c:pt idx="5">
                  <c:v>-483</c:v>
                </c:pt>
                <c:pt idx="6">
                  <c:v>-453</c:v>
                </c:pt>
                <c:pt idx="7">
                  <c:v>-423</c:v>
                </c:pt>
                <c:pt idx="8">
                  <c:v>-393</c:v>
                </c:pt>
                <c:pt idx="9">
                  <c:v>-363</c:v>
                </c:pt>
                <c:pt idx="10">
                  <c:v>-333</c:v>
                </c:pt>
                <c:pt idx="11">
                  <c:v>-303</c:v>
                </c:pt>
                <c:pt idx="12">
                  <c:v>-273</c:v>
                </c:pt>
                <c:pt idx="13">
                  <c:v>-243</c:v>
                </c:pt>
                <c:pt idx="14">
                  <c:v>-213</c:v>
                </c:pt>
                <c:pt idx="15">
                  <c:v>-183</c:v>
                </c:pt>
                <c:pt idx="16">
                  <c:v>-153</c:v>
                </c:pt>
                <c:pt idx="17">
                  <c:v>-123</c:v>
                </c:pt>
                <c:pt idx="18">
                  <c:v>-93</c:v>
                </c:pt>
                <c:pt idx="19">
                  <c:v>-63</c:v>
                </c:pt>
                <c:pt idx="20">
                  <c:v>-33</c:v>
                </c:pt>
                <c:pt idx="21">
                  <c:v>-3</c:v>
                </c:pt>
                <c:pt idx="22">
                  <c:v>27</c:v>
                </c:pt>
                <c:pt idx="23">
                  <c:v>57</c:v>
                </c:pt>
                <c:pt idx="24">
                  <c:v>87</c:v>
                </c:pt>
                <c:pt idx="25">
                  <c:v>117</c:v>
                </c:pt>
                <c:pt idx="26">
                  <c:v>147</c:v>
                </c:pt>
                <c:pt idx="27">
                  <c:v>177</c:v>
                </c:pt>
                <c:pt idx="28">
                  <c:v>207</c:v>
                </c:pt>
                <c:pt idx="29">
                  <c:v>237</c:v>
                </c:pt>
                <c:pt idx="30">
                  <c:v>267</c:v>
                </c:pt>
                <c:pt idx="31">
                  <c:v>297</c:v>
                </c:pt>
                <c:pt idx="32">
                  <c:v>327</c:v>
                </c:pt>
                <c:pt idx="33">
                  <c:v>357</c:v>
                </c:pt>
                <c:pt idx="34">
                  <c:v>387</c:v>
                </c:pt>
                <c:pt idx="35">
                  <c:v>417</c:v>
                </c:pt>
                <c:pt idx="36">
                  <c:v>447</c:v>
                </c:pt>
                <c:pt idx="37">
                  <c:v>477</c:v>
                </c:pt>
                <c:pt idx="38">
                  <c:v>507</c:v>
                </c:pt>
                <c:pt idx="39">
                  <c:v>537</c:v>
                </c:pt>
                <c:pt idx="40">
                  <c:v>567</c:v>
                </c:pt>
                <c:pt idx="41">
                  <c:v>597</c:v>
                </c:pt>
                <c:pt idx="42">
                  <c:v>627</c:v>
                </c:pt>
                <c:pt idx="43">
                  <c:v>657</c:v>
                </c:pt>
                <c:pt idx="44">
                  <c:v>687</c:v>
                </c:pt>
                <c:pt idx="45">
                  <c:v>717</c:v>
                </c:pt>
                <c:pt idx="46">
                  <c:v>747</c:v>
                </c:pt>
                <c:pt idx="47">
                  <c:v>777</c:v>
                </c:pt>
                <c:pt idx="48">
                  <c:v>807</c:v>
                </c:pt>
                <c:pt idx="49">
                  <c:v>837</c:v>
                </c:pt>
                <c:pt idx="50">
                  <c:v>867</c:v>
                </c:pt>
                <c:pt idx="51">
                  <c:v>897</c:v>
                </c:pt>
                <c:pt idx="52">
                  <c:v>927</c:v>
                </c:pt>
                <c:pt idx="53">
                  <c:v>957</c:v>
                </c:pt>
                <c:pt idx="54">
                  <c:v>987</c:v>
                </c:pt>
                <c:pt idx="55">
                  <c:v>1017</c:v>
                </c:pt>
                <c:pt idx="56">
                  <c:v>1047</c:v>
                </c:pt>
                <c:pt idx="57">
                  <c:v>1077</c:v>
                </c:pt>
                <c:pt idx="58">
                  <c:v>1107</c:v>
                </c:pt>
                <c:pt idx="59">
                  <c:v>1137</c:v>
                </c:pt>
                <c:pt idx="60">
                  <c:v>1167</c:v>
                </c:pt>
                <c:pt idx="61">
                  <c:v>1197</c:v>
                </c:pt>
                <c:pt idx="62">
                  <c:v>1227</c:v>
                </c:pt>
                <c:pt idx="63">
                  <c:v>1257</c:v>
                </c:pt>
                <c:pt idx="64">
                  <c:v>1287</c:v>
                </c:pt>
                <c:pt idx="65">
                  <c:v>1317</c:v>
                </c:pt>
                <c:pt idx="66">
                  <c:v>1347</c:v>
                </c:pt>
                <c:pt idx="67">
                  <c:v>1377</c:v>
                </c:pt>
                <c:pt idx="68">
                  <c:v>1407</c:v>
                </c:pt>
                <c:pt idx="69">
                  <c:v>1437</c:v>
                </c:pt>
                <c:pt idx="70">
                  <c:v>1467</c:v>
                </c:pt>
                <c:pt idx="71">
                  <c:v>1497</c:v>
                </c:pt>
                <c:pt idx="72">
                  <c:v>1527</c:v>
                </c:pt>
                <c:pt idx="73">
                  <c:v>1557</c:v>
                </c:pt>
                <c:pt idx="74">
                  <c:v>1587</c:v>
                </c:pt>
                <c:pt idx="75">
                  <c:v>1617</c:v>
                </c:pt>
                <c:pt idx="76">
                  <c:v>1647</c:v>
                </c:pt>
                <c:pt idx="77">
                  <c:v>1677</c:v>
                </c:pt>
                <c:pt idx="78">
                  <c:v>1707</c:v>
                </c:pt>
                <c:pt idx="79">
                  <c:v>1737</c:v>
                </c:pt>
                <c:pt idx="80">
                  <c:v>1767</c:v>
                </c:pt>
                <c:pt idx="81">
                  <c:v>1797</c:v>
                </c:pt>
                <c:pt idx="82">
                  <c:v>1827</c:v>
                </c:pt>
                <c:pt idx="83">
                  <c:v>1857</c:v>
                </c:pt>
                <c:pt idx="84">
                  <c:v>1887</c:v>
                </c:pt>
                <c:pt idx="85">
                  <c:v>1917</c:v>
                </c:pt>
                <c:pt idx="86">
                  <c:v>1947</c:v>
                </c:pt>
                <c:pt idx="87">
                  <c:v>1977</c:v>
                </c:pt>
                <c:pt idx="88">
                  <c:v>2007</c:v>
                </c:pt>
                <c:pt idx="89">
                  <c:v>2037</c:v>
                </c:pt>
                <c:pt idx="90">
                  <c:v>2067</c:v>
                </c:pt>
                <c:pt idx="91">
                  <c:v>2097</c:v>
                </c:pt>
                <c:pt idx="92">
                  <c:v>2127</c:v>
                </c:pt>
                <c:pt idx="93">
                  <c:v>2157</c:v>
                </c:pt>
                <c:pt idx="94">
                  <c:v>2187</c:v>
                </c:pt>
                <c:pt idx="95">
                  <c:v>2217</c:v>
                </c:pt>
                <c:pt idx="96">
                  <c:v>2247</c:v>
                </c:pt>
                <c:pt idx="97">
                  <c:v>2277</c:v>
                </c:pt>
                <c:pt idx="98">
                  <c:v>2307</c:v>
                </c:pt>
                <c:pt idx="99">
                  <c:v>2337</c:v>
                </c:pt>
                <c:pt idx="100">
                  <c:v>2367</c:v>
                </c:pt>
                <c:pt idx="101">
                  <c:v>2397</c:v>
                </c:pt>
                <c:pt idx="102">
                  <c:v>2427</c:v>
                </c:pt>
                <c:pt idx="103">
                  <c:v>2457</c:v>
                </c:pt>
                <c:pt idx="104">
                  <c:v>2487</c:v>
                </c:pt>
                <c:pt idx="105">
                  <c:v>2517</c:v>
                </c:pt>
                <c:pt idx="106">
                  <c:v>2547</c:v>
                </c:pt>
                <c:pt idx="107">
                  <c:v>2577</c:v>
                </c:pt>
                <c:pt idx="108">
                  <c:v>2607</c:v>
                </c:pt>
                <c:pt idx="109">
                  <c:v>2637</c:v>
                </c:pt>
                <c:pt idx="110">
                  <c:v>2667</c:v>
                </c:pt>
                <c:pt idx="111">
                  <c:v>2697</c:v>
                </c:pt>
                <c:pt idx="112">
                  <c:v>2727</c:v>
                </c:pt>
                <c:pt idx="113">
                  <c:v>2757</c:v>
                </c:pt>
                <c:pt idx="114">
                  <c:v>2787</c:v>
                </c:pt>
                <c:pt idx="115">
                  <c:v>2817</c:v>
                </c:pt>
                <c:pt idx="116">
                  <c:v>2847</c:v>
                </c:pt>
                <c:pt idx="117">
                  <c:v>2877</c:v>
                </c:pt>
                <c:pt idx="118">
                  <c:v>2907</c:v>
                </c:pt>
                <c:pt idx="119">
                  <c:v>2937</c:v>
                </c:pt>
                <c:pt idx="120">
                  <c:v>2967</c:v>
                </c:pt>
                <c:pt idx="121">
                  <c:v>2997</c:v>
                </c:pt>
                <c:pt idx="122">
                  <c:v>3027</c:v>
                </c:pt>
                <c:pt idx="123">
                  <c:v>3057</c:v>
                </c:pt>
                <c:pt idx="124">
                  <c:v>3087</c:v>
                </c:pt>
                <c:pt idx="125">
                  <c:v>3117</c:v>
                </c:pt>
                <c:pt idx="126">
                  <c:v>3147</c:v>
                </c:pt>
                <c:pt idx="127">
                  <c:v>3177</c:v>
                </c:pt>
                <c:pt idx="128">
                  <c:v>3207</c:v>
                </c:pt>
                <c:pt idx="129">
                  <c:v>3237</c:v>
                </c:pt>
                <c:pt idx="130">
                  <c:v>3267</c:v>
                </c:pt>
                <c:pt idx="131">
                  <c:v>3297</c:v>
                </c:pt>
                <c:pt idx="132">
                  <c:v>3327</c:v>
                </c:pt>
                <c:pt idx="133">
                  <c:v>3357</c:v>
                </c:pt>
                <c:pt idx="134">
                  <c:v>3387</c:v>
                </c:pt>
                <c:pt idx="135">
                  <c:v>3417</c:v>
                </c:pt>
                <c:pt idx="136">
                  <c:v>3447</c:v>
                </c:pt>
                <c:pt idx="137">
                  <c:v>3477</c:v>
                </c:pt>
                <c:pt idx="138">
                  <c:v>3507</c:v>
                </c:pt>
                <c:pt idx="139">
                  <c:v>3537</c:v>
                </c:pt>
                <c:pt idx="140">
                  <c:v>3567</c:v>
                </c:pt>
                <c:pt idx="141">
                  <c:v>3597</c:v>
                </c:pt>
                <c:pt idx="142">
                  <c:v>3627</c:v>
                </c:pt>
                <c:pt idx="143">
                  <c:v>3657</c:v>
                </c:pt>
                <c:pt idx="144">
                  <c:v>3687</c:v>
                </c:pt>
                <c:pt idx="145">
                  <c:v>3717</c:v>
                </c:pt>
                <c:pt idx="146">
                  <c:v>3747</c:v>
                </c:pt>
                <c:pt idx="147">
                  <c:v>3777</c:v>
                </c:pt>
                <c:pt idx="148">
                  <c:v>3807</c:v>
                </c:pt>
                <c:pt idx="149">
                  <c:v>3837</c:v>
                </c:pt>
                <c:pt idx="150">
                  <c:v>3867</c:v>
                </c:pt>
                <c:pt idx="151">
                  <c:v>3897</c:v>
                </c:pt>
                <c:pt idx="152">
                  <c:v>3927</c:v>
                </c:pt>
                <c:pt idx="153">
                  <c:v>3957</c:v>
                </c:pt>
                <c:pt idx="154">
                  <c:v>3987</c:v>
                </c:pt>
                <c:pt idx="155">
                  <c:v>4017</c:v>
                </c:pt>
                <c:pt idx="156">
                  <c:v>4047</c:v>
                </c:pt>
                <c:pt idx="157">
                  <c:v>4077</c:v>
                </c:pt>
                <c:pt idx="158">
                  <c:v>4107</c:v>
                </c:pt>
                <c:pt idx="159">
                  <c:v>4137</c:v>
                </c:pt>
                <c:pt idx="160">
                  <c:v>4167</c:v>
                </c:pt>
                <c:pt idx="161">
                  <c:v>4197</c:v>
                </c:pt>
                <c:pt idx="162">
                  <c:v>4227</c:v>
                </c:pt>
                <c:pt idx="163">
                  <c:v>4257</c:v>
                </c:pt>
                <c:pt idx="164">
                  <c:v>4287</c:v>
                </c:pt>
                <c:pt idx="165">
                  <c:v>4317</c:v>
                </c:pt>
                <c:pt idx="166">
                  <c:v>4347</c:v>
                </c:pt>
                <c:pt idx="167">
                  <c:v>4377</c:v>
                </c:pt>
                <c:pt idx="168">
                  <c:v>4407</c:v>
                </c:pt>
                <c:pt idx="169">
                  <c:v>4437</c:v>
                </c:pt>
                <c:pt idx="170">
                  <c:v>4467</c:v>
                </c:pt>
                <c:pt idx="171">
                  <c:v>4497</c:v>
                </c:pt>
                <c:pt idx="172">
                  <c:v>4527</c:v>
                </c:pt>
                <c:pt idx="173">
                  <c:v>4557</c:v>
                </c:pt>
                <c:pt idx="174">
                  <c:v>4587</c:v>
                </c:pt>
                <c:pt idx="175">
                  <c:v>4617</c:v>
                </c:pt>
                <c:pt idx="176">
                  <c:v>4647</c:v>
                </c:pt>
                <c:pt idx="177">
                  <c:v>4677</c:v>
                </c:pt>
                <c:pt idx="178">
                  <c:v>4707</c:v>
                </c:pt>
                <c:pt idx="179">
                  <c:v>4737</c:v>
                </c:pt>
                <c:pt idx="180">
                  <c:v>4767</c:v>
                </c:pt>
                <c:pt idx="181">
                  <c:v>4797</c:v>
                </c:pt>
                <c:pt idx="182">
                  <c:v>4827</c:v>
                </c:pt>
                <c:pt idx="183">
                  <c:v>4857</c:v>
                </c:pt>
                <c:pt idx="184">
                  <c:v>4887</c:v>
                </c:pt>
                <c:pt idx="185">
                  <c:v>4917</c:v>
                </c:pt>
                <c:pt idx="186">
                  <c:v>4947</c:v>
                </c:pt>
                <c:pt idx="187">
                  <c:v>4977</c:v>
                </c:pt>
                <c:pt idx="188">
                  <c:v>5007</c:v>
                </c:pt>
                <c:pt idx="189">
                  <c:v>5037</c:v>
                </c:pt>
                <c:pt idx="190">
                  <c:v>5067</c:v>
                </c:pt>
                <c:pt idx="191">
                  <c:v>5097</c:v>
                </c:pt>
                <c:pt idx="192">
                  <c:v>5127</c:v>
                </c:pt>
                <c:pt idx="193">
                  <c:v>5157</c:v>
                </c:pt>
                <c:pt idx="194">
                  <c:v>5187</c:v>
                </c:pt>
                <c:pt idx="195">
                  <c:v>5217</c:v>
                </c:pt>
                <c:pt idx="196">
                  <c:v>5247</c:v>
                </c:pt>
                <c:pt idx="197">
                  <c:v>5277</c:v>
                </c:pt>
                <c:pt idx="198">
                  <c:v>5307</c:v>
                </c:pt>
                <c:pt idx="199">
                  <c:v>5337</c:v>
                </c:pt>
                <c:pt idx="200">
                  <c:v>5367</c:v>
                </c:pt>
                <c:pt idx="201">
                  <c:v>5397</c:v>
                </c:pt>
                <c:pt idx="202">
                  <c:v>5427</c:v>
                </c:pt>
                <c:pt idx="203">
                  <c:v>5457</c:v>
                </c:pt>
                <c:pt idx="204">
                  <c:v>5487</c:v>
                </c:pt>
                <c:pt idx="205">
                  <c:v>5517</c:v>
                </c:pt>
                <c:pt idx="206">
                  <c:v>5547</c:v>
                </c:pt>
                <c:pt idx="207">
                  <c:v>5577</c:v>
                </c:pt>
                <c:pt idx="208">
                  <c:v>5607</c:v>
                </c:pt>
                <c:pt idx="209">
                  <c:v>5637</c:v>
                </c:pt>
                <c:pt idx="210">
                  <c:v>5667</c:v>
                </c:pt>
                <c:pt idx="211">
                  <c:v>5697</c:v>
                </c:pt>
                <c:pt idx="212">
                  <c:v>5727</c:v>
                </c:pt>
                <c:pt idx="213">
                  <c:v>5757</c:v>
                </c:pt>
                <c:pt idx="214">
                  <c:v>5787</c:v>
                </c:pt>
                <c:pt idx="215">
                  <c:v>5817</c:v>
                </c:pt>
                <c:pt idx="216">
                  <c:v>5847</c:v>
                </c:pt>
                <c:pt idx="217">
                  <c:v>5877</c:v>
                </c:pt>
                <c:pt idx="218">
                  <c:v>5907</c:v>
                </c:pt>
                <c:pt idx="219">
                  <c:v>5937</c:v>
                </c:pt>
                <c:pt idx="220">
                  <c:v>5967</c:v>
                </c:pt>
                <c:pt idx="221">
                  <c:v>5997</c:v>
                </c:pt>
                <c:pt idx="222">
                  <c:v>6027</c:v>
                </c:pt>
                <c:pt idx="223">
                  <c:v>6057</c:v>
                </c:pt>
                <c:pt idx="224">
                  <c:v>6087</c:v>
                </c:pt>
                <c:pt idx="225">
                  <c:v>6117</c:v>
                </c:pt>
                <c:pt idx="226">
                  <c:v>6147</c:v>
                </c:pt>
                <c:pt idx="227">
                  <c:v>6177</c:v>
                </c:pt>
                <c:pt idx="228">
                  <c:v>6207</c:v>
                </c:pt>
                <c:pt idx="229">
                  <c:v>6237</c:v>
                </c:pt>
                <c:pt idx="230">
                  <c:v>6267</c:v>
                </c:pt>
                <c:pt idx="231">
                  <c:v>6297</c:v>
                </c:pt>
                <c:pt idx="232">
                  <c:v>6327</c:v>
                </c:pt>
              </c:numCache>
            </c:numRef>
          </c:xVal>
          <c:yVal>
            <c:numRef>
              <c:f>'BChl-a ether  Umetsu'!$J$20:$J$252</c:f>
              <c:numCache>
                <c:formatCode>0.000</c:formatCode>
                <c:ptCount val="233"/>
                <c:pt idx="0">
                  <c:v>0.64329699228073034</c:v>
                </c:pt>
                <c:pt idx="1">
                  <c:v>0.72815762899466729</c:v>
                </c:pt>
                <c:pt idx="2">
                  <c:v>0.81628290094281641</c:v>
                </c:pt>
                <c:pt idx="3">
                  <c:v>0.87798578906221525</c:v>
                </c:pt>
                <c:pt idx="4">
                  <c:v>0.90830366524281958</c:v>
                </c:pt>
                <c:pt idx="5">
                  <c:v>0.92246594701917994</c:v>
                </c:pt>
                <c:pt idx="6">
                  <c:v>0.93235790435152022</c:v>
                </c:pt>
                <c:pt idx="7">
                  <c:v>0.93687599194532822</c:v>
                </c:pt>
                <c:pt idx="8">
                  <c:v>0.93965724362875647</c:v>
                </c:pt>
                <c:pt idx="9">
                  <c:v>0.94366317793807275</c:v>
                </c:pt>
                <c:pt idx="10">
                  <c:v>0.94536111817975998</c:v>
                </c:pt>
                <c:pt idx="11">
                  <c:v>0.94624384455348776</c:v>
                </c:pt>
                <c:pt idx="12">
                  <c:v>0.9502141452138243</c:v>
                </c:pt>
                <c:pt idx="13">
                  <c:v>0.95663929985031215</c:v>
                </c:pt>
                <c:pt idx="14">
                  <c:v>0.96555939839810623</c:v>
                </c:pt>
                <c:pt idx="15">
                  <c:v>0.9768368134098403</c:v>
                </c:pt>
                <c:pt idx="16">
                  <c:v>0.98785640875106551</c:v>
                </c:pt>
                <c:pt idx="17">
                  <c:v>0.99473626567370144</c:v>
                </c:pt>
                <c:pt idx="18">
                  <c:v>0.99429857628133766</c:v>
                </c:pt>
                <c:pt idx="19">
                  <c:v>0.98764093631949723</c:v>
                </c:pt>
                <c:pt idx="20">
                  <c:v>0.98062699620694793</c:v>
                </c:pt>
                <c:pt idx="21">
                  <c:v>0.97568667799922115</c:v>
                </c:pt>
                <c:pt idx="22">
                  <c:v>0.97440017709225479</c:v>
                </c:pt>
                <c:pt idx="23">
                  <c:v>0.97967533756658565</c:v>
                </c:pt>
                <c:pt idx="24">
                  <c:v>0.98728850856022154</c:v>
                </c:pt>
                <c:pt idx="25">
                  <c:v>0.99121736943540528</c:v>
                </c:pt>
                <c:pt idx="26">
                  <c:v>0.99139436954177396</c:v>
                </c:pt>
                <c:pt idx="27">
                  <c:v>0.99165387373510927</c:v>
                </c:pt>
                <c:pt idx="28">
                  <c:v>0.99498404173150246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0.99600568831827785</c:v>
                </c:pt>
                <c:pt idx="48">
                  <c:v>0.98263625031860113</c:v>
                </c:pt>
                <c:pt idx="49">
                  <c:v>0.96101686030835165</c:v>
                </c:pt>
                <c:pt idx="50">
                  <c:v>0.93126184460767703</c:v>
                </c:pt>
                <c:pt idx="51">
                  <c:v>0.89806336870044989</c:v>
                </c:pt>
                <c:pt idx="52">
                  <c:v>0.86602686658133754</c:v>
                </c:pt>
                <c:pt idx="53">
                  <c:v>0.8321761554701792</c:v>
                </c:pt>
                <c:pt idx="54">
                  <c:v>0.79171602405596087</c:v>
                </c:pt>
                <c:pt idx="55">
                  <c:v>0.75383626445266616</c:v>
                </c:pt>
                <c:pt idx="56">
                  <c:v>0.72400677729037366</c:v>
                </c:pt>
                <c:pt idx="57">
                  <c:v>0.72076168099696014</c:v>
                </c:pt>
                <c:pt idx="58">
                  <c:v>0.73895484032036429</c:v>
                </c:pt>
                <c:pt idx="59">
                  <c:v>0.74507515431919369</c:v>
                </c:pt>
                <c:pt idx="60">
                  <c:v>0.73525458269190302</c:v>
                </c:pt>
                <c:pt idx="61">
                  <c:v>0.72714708493789493</c:v>
                </c:pt>
                <c:pt idx="62">
                  <c:v>0.72196143746409336</c:v>
                </c:pt>
                <c:pt idx="63">
                  <c:v>0.71624249183362132</c:v>
                </c:pt>
                <c:pt idx="64">
                  <c:v>0.71379604485228954</c:v>
                </c:pt>
                <c:pt idx="65">
                  <c:v>0.7189417623251726</c:v>
                </c:pt>
                <c:pt idx="66">
                  <c:v>0.7283507322613989</c:v>
                </c:pt>
                <c:pt idx="67">
                  <c:v>0.73088342569456499</c:v>
                </c:pt>
                <c:pt idx="68">
                  <c:v>0.7263157493910013</c:v>
                </c:pt>
                <c:pt idx="69">
                  <c:v>0.72206245942107172</c:v>
                </c:pt>
                <c:pt idx="70">
                  <c:v>0.72825192958176044</c:v>
                </c:pt>
                <c:pt idx="71">
                  <c:v>0.75101579712745958</c:v>
                </c:pt>
                <c:pt idx="72">
                  <c:v>0.78640266810709392</c:v>
                </c:pt>
                <c:pt idx="73">
                  <c:v>0.82117652500980443</c:v>
                </c:pt>
                <c:pt idx="74">
                  <c:v>0.83191261703120456</c:v>
                </c:pt>
                <c:pt idx="75">
                  <c:v>0.80146487837898284</c:v>
                </c:pt>
                <c:pt idx="76">
                  <c:v>0.74836277057659162</c:v>
                </c:pt>
                <c:pt idx="77">
                  <c:v>0.71650846453423034</c:v>
                </c:pt>
                <c:pt idx="78">
                  <c:v>0.73425183840551966</c:v>
                </c:pt>
                <c:pt idx="79">
                  <c:v>0.78600195517485816</c:v>
                </c:pt>
                <c:pt idx="80">
                  <c:v>0.82094667773851415</c:v>
                </c:pt>
                <c:pt idx="81">
                  <c:v>0.81832246176824208</c:v>
                </c:pt>
                <c:pt idx="82">
                  <c:v>0.78845342438208199</c:v>
                </c:pt>
                <c:pt idx="83">
                  <c:v>0.73050216302438209</c:v>
                </c:pt>
                <c:pt idx="84">
                  <c:v>0.69936600038854846</c:v>
                </c:pt>
                <c:pt idx="85">
                  <c:v>0.75981204228380195</c:v>
                </c:pt>
                <c:pt idx="86">
                  <c:v>0.85634966832032589</c:v>
                </c:pt>
                <c:pt idx="87">
                  <c:v>0.88095159080663465</c:v>
                </c:pt>
                <c:pt idx="88">
                  <c:v>0.78637583355275409</c:v>
                </c:pt>
                <c:pt idx="89">
                  <c:v>0.67585750392695254</c:v>
                </c:pt>
                <c:pt idx="90">
                  <c:v>0.60539233153768113</c:v>
                </c:pt>
                <c:pt idx="91">
                  <c:v>0.59813310254345065</c:v>
                </c:pt>
                <c:pt idx="92">
                  <c:v>0.64582667538108718</c:v>
                </c:pt>
                <c:pt idx="93">
                  <c:v>0.65050025853592863</c:v>
                </c:pt>
                <c:pt idx="94">
                  <c:v>0.59080625205917658</c:v>
                </c:pt>
                <c:pt idx="95">
                  <c:v>0.5705813479618711</c:v>
                </c:pt>
                <c:pt idx="96">
                  <c:v>0.61441321578546104</c:v>
                </c:pt>
                <c:pt idx="97">
                  <c:v>0.62467946540916452</c:v>
                </c:pt>
                <c:pt idx="98">
                  <c:v>0.6191697254616606</c:v>
                </c:pt>
                <c:pt idx="99">
                  <c:v>0.67245993023391881</c:v>
                </c:pt>
                <c:pt idx="100">
                  <c:v>0.73652343822108146</c:v>
                </c:pt>
                <c:pt idx="101">
                  <c:v>0.71595749053947999</c:v>
                </c:pt>
                <c:pt idx="102">
                  <c:v>0.63637105542542827</c:v>
                </c:pt>
                <c:pt idx="103">
                  <c:v>0.55926527751068278</c:v>
                </c:pt>
                <c:pt idx="104">
                  <c:v>0.58500933778713615</c:v>
                </c:pt>
                <c:pt idx="105">
                  <c:v>0.69493900639387651</c:v>
                </c:pt>
                <c:pt idx="106">
                  <c:v>0.78892057498275925</c:v>
                </c:pt>
                <c:pt idx="107">
                  <c:v>0.7921066880639408</c:v>
                </c:pt>
                <c:pt idx="108">
                  <c:v>0.73039594772991234</c:v>
                </c:pt>
                <c:pt idx="109">
                  <c:v>0.70609819165780829</c:v>
                </c:pt>
                <c:pt idx="110">
                  <c:v>0.71045076137883267</c:v>
                </c:pt>
                <c:pt idx="111">
                  <c:v>0.68490694207902281</c:v>
                </c:pt>
                <c:pt idx="112">
                  <c:v>0.60953474432269217</c:v>
                </c:pt>
                <c:pt idx="113">
                  <c:v>0.5011066312181286</c:v>
                </c:pt>
                <c:pt idx="114">
                  <c:v>0.41908745479658871</c:v>
                </c:pt>
                <c:pt idx="115">
                  <c:v>0.44339900342728911</c:v>
                </c:pt>
                <c:pt idx="116">
                  <c:v>0.59629166766129094</c:v>
                </c:pt>
                <c:pt idx="117">
                  <c:v>0.70646849396322309</c:v>
                </c:pt>
                <c:pt idx="118">
                  <c:v>0.640678117701176</c:v>
                </c:pt>
                <c:pt idx="119">
                  <c:v>0.5428675511232367</c:v>
                </c:pt>
                <c:pt idx="120">
                  <c:v>0.6016106476850358</c:v>
                </c:pt>
                <c:pt idx="121">
                  <c:v>0.69100231636603449</c:v>
                </c:pt>
                <c:pt idx="122">
                  <c:v>0.63561731952717238</c:v>
                </c:pt>
                <c:pt idx="123">
                  <c:v>0.50200278829763734</c:v>
                </c:pt>
                <c:pt idx="124">
                  <c:v>0.45092183476563807</c:v>
                </c:pt>
                <c:pt idx="125">
                  <c:v>0.47901635920823771</c:v>
                </c:pt>
                <c:pt idx="126">
                  <c:v>0.4612584994190474</c:v>
                </c:pt>
                <c:pt idx="127">
                  <c:v>0.33750766105095875</c:v>
                </c:pt>
                <c:pt idx="128">
                  <c:v>0.15188140349882573</c:v>
                </c:pt>
                <c:pt idx="129">
                  <c:v>-2.8071444612851604E-3</c:v>
                </c:pt>
                <c:pt idx="130">
                  <c:v>-3.5518805291381961E-2</c:v>
                </c:pt>
                <c:pt idx="131">
                  <c:v>6.9104694490295104E-3</c:v>
                </c:pt>
                <c:pt idx="132">
                  <c:v>-5.8862211714507007E-2</c:v>
                </c:pt>
                <c:pt idx="133">
                  <c:v>-0.28711223747387815</c:v>
                </c:pt>
                <c:pt idx="134">
                  <c:v>-0.45727970009602981</c:v>
                </c:pt>
                <c:pt idx="135">
                  <c:v>-0.54774911750009569</c:v>
                </c:pt>
                <c:pt idx="136">
                  <c:v>-0.60605928653834407</c:v>
                </c:pt>
                <c:pt idx="137">
                  <c:v>-0.65492384159597572</c:v>
                </c:pt>
                <c:pt idx="138">
                  <c:v>-0.71640193633746652</c:v>
                </c:pt>
                <c:pt idx="139">
                  <c:v>-0.75624554371119079</c:v>
                </c:pt>
                <c:pt idx="140">
                  <c:v>-0.76935968487537121</c:v>
                </c:pt>
                <c:pt idx="141">
                  <c:v>-0.78359493545216519</c:v>
                </c:pt>
                <c:pt idx="142">
                  <c:v>-0.8183595445398697</c:v>
                </c:pt>
                <c:pt idx="143">
                  <c:v>-0.90862416467138285</c:v>
                </c:pt>
                <c:pt idx="144">
                  <c:v>-0.98504304810017995</c:v>
                </c:pt>
                <c:pt idx="145">
                  <c:v>-0.98759447979048387</c:v>
                </c:pt>
                <c:pt idx="146">
                  <c:v>-0.97660838447684029</c:v>
                </c:pt>
                <c:pt idx="147">
                  <c:v>-0.96134009239034857</c:v>
                </c:pt>
                <c:pt idx="148">
                  <c:v>-0.96353520859091457</c:v>
                </c:pt>
                <c:pt idx="149">
                  <c:v>-0.97058945280850129</c:v>
                </c:pt>
                <c:pt idx="150">
                  <c:v>-0.95071955436053668</c:v>
                </c:pt>
                <c:pt idx="151">
                  <c:v>-0.93904766745509671</c:v>
                </c:pt>
                <c:pt idx="152">
                  <c:v>-0.93128818023090409</c:v>
                </c:pt>
                <c:pt idx="153">
                  <c:v>-0.9168043936799477</c:v>
                </c:pt>
                <c:pt idx="154">
                  <c:v>-0.89688121462029091</c:v>
                </c:pt>
                <c:pt idx="155">
                  <c:v>-0.88181869990324735</c:v>
                </c:pt>
                <c:pt idx="156">
                  <c:v>-0.88732737125724004</c:v>
                </c:pt>
                <c:pt idx="157">
                  <c:v>-0.88636568495072154</c:v>
                </c:pt>
                <c:pt idx="158">
                  <c:v>-0.86980970847834738</c:v>
                </c:pt>
                <c:pt idx="159">
                  <c:v>-0.85850559165478124</c:v>
                </c:pt>
                <c:pt idx="160">
                  <c:v>-0.85824957705064686</c:v>
                </c:pt>
                <c:pt idx="161">
                  <c:v>-0.86701292384807349</c:v>
                </c:pt>
                <c:pt idx="162">
                  <c:v>-0.89003258714299283</c:v>
                </c:pt>
                <c:pt idx="163">
                  <c:v>-0.91733044141058628</c:v>
                </c:pt>
                <c:pt idx="164">
                  <c:v>-0.93573074409993029</c:v>
                </c:pt>
                <c:pt idx="165">
                  <c:v>-0.94505409967651288</c:v>
                </c:pt>
                <c:pt idx="166">
                  <c:v>-0.9374907863944375</c:v>
                </c:pt>
                <c:pt idx="167">
                  <c:v>-0.92041617343737481</c:v>
                </c:pt>
                <c:pt idx="168">
                  <c:v>-0.91175684281173086</c:v>
                </c:pt>
                <c:pt idx="169">
                  <c:v>-0.90933599247390573</c:v>
                </c:pt>
                <c:pt idx="170">
                  <c:v>-0.90827364616532469</c:v>
                </c:pt>
                <c:pt idx="171">
                  <c:v>-0.90811383860973516</c:v>
                </c:pt>
                <c:pt idx="172">
                  <c:v>-0.9121388960779695</c:v>
                </c:pt>
                <c:pt idx="173">
                  <c:v>-0.92401267036704016</c:v>
                </c:pt>
                <c:pt idx="174">
                  <c:v>-0.93826509218910914</c:v>
                </c:pt>
                <c:pt idx="175">
                  <c:v>-0.95729976426592067</c:v>
                </c:pt>
                <c:pt idx="176">
                  <c:v>-0.97059200702029202</c:v>
                </c:pt>
                <c:pt idx="177">
                  <c:v>-0.97485217013044734</c:v>
                </c:pt>
                <c:pt idx="178">
                  <c:v>-0.98644415501435567</c:v>
                </c:pt>
                <c:pt idx="179">
                  <c:v>-1</c:v>
                </c:pt>
                <c:pt idx="180">
                  <c:v>-0.99283725866573791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-0.97537983906596848</c:v>
                </c:pt>
                <c:pt idx="195">
                  <c:v>-0.94082131167495753</c:v>
                </c:pt>
                <c:pt idx="196">
                  <c:v>-0.92112986013325182</c:v>
                </c:pt>
                <c:pt idx="197">
                  <c:v>-0.89545344772926372</c:v>
                </c:pt>
                <c:pt idx="198">
                  <c:v>-0.85619351998745263</c:v>
                </c:pt>
                <c:pt idx="199">
                  <c:v>-0.83351523513803327</c:v>
                </c:pt>
                <c:pt idx="200">
                  <c:v>-0.84883191255141988</c:v>
                </c:pt>
                <c:pt idx="201">
                  <c:v>-0.87025381426659743</c:v>
                </c:pt>
                <c:pt idx="202">
                  <c:v>-0.88670791468595533</c:v>
                </c:pt>
                <c:pt idx="203">
                  <c:v>-0.90650054659351054</c:v>
                </c:pt>
                <c:pt idx="204">
                  <c:v>-0.93512791372920345</c:v>
                </c:pt>
                <c:pt idx="205">
                  <c:v>-0.99612860600513997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-0.86218321850155832</c:v>
                </c:pt>
                <c:pt idx="210">
                  <c:v>-0.71387069011317439</c:v>
                </c:pt>
                <c:pt idx="211">
                  <c:v>-0.83854718130395689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-0.94841250893596296</c:v>
                </c:pt>
                <c:pt idx="220">
                  <c:v>-0.88850360082208213</c:v>
                </c:pt>
                <c:pt idx="221">
                  <c:v>-0.8269533527598758</c:v>
                </c:pt>
                <c:pt idx="222">
                  <c:v>-0.75681069006818569</c:v>
                </c:pt>
                <c:pt idx="223">
                  <c:v>-0.74070443068802683</c:v>
                </c:pt>
                <c:pt idx="224">
                  <c:v>-0.8124610670797745</c:v>
                </c:pt>
                <c:pt idx="225">
                  <c:v>-0.93106120091080768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30208"/>
        <c:axId val="172106112"/>
      </c:scatterChart>
      <c:valAx>
        <c:axId val="17203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106112"/>
        <c:crosses val="autoZero"/>
        <c:crossBetween val="midCat"/>
      </c:valAx>
      <c:valAx>
        <c:axId val="17210611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61E-2"/>
              <c:y val="0.16050891365851985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2030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dry ether 180 K'!$A$16:$D$16</c:f>
          <c:strCache>
            <c:ptCount val="1"/>
            <c:pt idx="0">
              <c:v>Chl-a dry ether 180 K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'Chl-a dry ether 180 K'!$A$20:$A$173</c:f>
              <c:numCache>
                <c:formatCode>General</c:formatCode>
                <c:ptCount val="154"/>
                <c:pt idx="0">
                  <c:v>-516</c:v>
                </c:pt>
                <c:pt idx="1">
                  <c:v>-486</c:v>
                </c:pt>
                <c:pt idx="2">
                  <c:v>-456</c:v>
                </c:pt>
                <c:pt idx="3">
                  <c:v>-426</c:v>
                </c:pt>
                <c:pt idx="4">
                  <c:v>-396</c:v>
                </c:pt>
                <c:pt idx="5">
                  <c:v>-366</c:v>
                </c:pt>
                <c:pt idx="6">
                  <c:v>-336</c:v>
                </c:pt>
                <c:pt idx="7">
                  <c:v>-306</c:v>
                </c:pt>
                <c:pt idx="8">
                  <c:v>-276</c:v>
                </c:pt>
                <c:pt idx="9">
                  <c:v>-246</c:v>
                </c:pt>
                <c:pt idx="10">
                  <c:v>-216</c:v>
                </c:pt>
                <c:pt idx="11">
                  <c:v>-186</c:v>
                </c:pt>
                <c:pt idx="12">
                  <c:v>-156</c:v>
                </c:pt>
                <c:pt idx="13">
                  <c:v>-126</c:v>
                </c:pt>
                <c:pt idx="14">
                  <c:v>-96</c:v>
                </c:pt>
                <c:pt idx="15">
                  <c:v>-66</c:v>
                </c:pt>
                <c:pt idx="16">
                  <c:v>-36</c:v>
                </c:pt>
                <c:pt idx="17">
                  <c:v>-6</c:v>
                </c:pt>
                <c:pt idx="18">
                  <c:v>24</c:v>
                </c:pt>
                <c:pt idx="19">
                  <c:v>54</c:v>
                </c:pt>
                <c:pt idx="20">
                  <c:v>84</c:v>
                </c:pt>
                <c:pt idx="21">
                  <c:v>114</c:v>
                </c:pt>
                <c:pt idx="22">
                  <c:v>144</c:v>
                </c:pt>
                <c:pt idx="23">
                  <c:v>174</c:v>
                </c:pt>
                <c:pt idx="24">
                  <c:v>204</c:v>
                </c:pt>
                <c:pt idx="25">
                  <c:v>234</c:v>
                </c:pt>
                <c:pt idx="26">
                  <c:v>264</c:v>
                </c:pt>
                <c:pt idx="27">
                  <c:v>294</c:v>
                </c:pt>
                <c:pt idx="28">
                  <c:v>324</c:v>
                </c:pt>
                <c:pt idx="29">
                  <c:v>354</c:v>
                </c:pt>
                <c:pt idx="30">
                  <c:v>384</c:v>
                </c:pt>
                <c:pt idx="31">
                  <c:v>414</c:v>
                </c:pt>
                <c:pt idx="32">
                  <c:v>444</c:v>
                </c:pt>
                <c:pt idx="33">
                  <c:v>474</c:v>
                </c:pt>
                <c:pt idx="34">
                  <c:v>504</c:v>
                </c:pt>
                <c:pt idx="35">
                  <c:v>534</c:v>
                </c:pt>
                <c:pt idx="36">
                  <c:v>564</c:v>
                </c:pt>
                <c:pt idx="37">
                  <c:v>594</c:v>
                </c:pt>
                <c:pt idx="38">
                  <c:v>624</c:v>
                </c:pt>
                <c:pt idx="39">
                  <c:v>654</c:v>
                </c:pt>
                <c:pt idx="40">
                  <c:v>684</c:v>
                </c:pt>
                <c:pt idx="41">
                  <c:v>714</c:v>
                </c:pt>
                <c:pt idx="42">
                  <c:v>744</c:v>
                </c:pt>
                <c:pt idx="43">
                  <c:v>774</c:v>
                </c:pt>
                <c:pt idx="44">
                  <c:v>804</c:v>
                </c:pt>
                <c:pt idx="45">
                  <c:v>834</c:v>
                </c:pt>
                <c:pt idx="46">
                  <c:v>864</c:v>
                </c:pt>
                <c:pt idx="47">
                  <c:v>894</c:v>
                </c:pt>
                <c:pt idx="48">
                  <c:v>924</c:v>
                </c:pt>
                <c:pt idx="49">
                  <c:v>954</c:v>
                </c:pt>
                <c:pt idx="50">
                  <c:v>984</c:v>
                </c:pt>
                <c:pt idx="51">
                  <c:v>1014</c:v>
                </c:pt>
                <c:pt idx="52">
                  <c:v>1044</c:v>
                </c:pt>
                <c:pt idx="53">
                  <c:v>1074</c:v>
                </c:pt>
                <c:pt idx="54">
                  <c:v>1104</c:v>
                </c:pt>
                <c:pt idx="55">
                  <c:v>1134</c:v>
                </c:pt>
                <c:pt idx="56">
                  <c:v>1164</c:v>
                </c:pt>
                <c:pt idx="57">
                  <c:v>1194</c:v>
                </c:pt>
                <c:pt idx="58">
                  <c:v>1224</c:v>
                </c:pt>
                <c:pt idx="59">
                  <c:v>1254</c:v>
                </c:pt>
                <c:pt idx="60">
                  <c:v>1284</c:v>
                </c:pt>
                <c:pt idx="61">
                  <c:v>1314</c:v>
                </c:pt>
                <c:pt idx="62">
                  <c:v>1344</c:v>
                </c:pt>
                <c:pt idx="63">
                  <c:v>1374</c:v>
                </c:pt>
                <c:pt idx="64">
                  <c:v>1404</c:v>
                </c:pt>
                <c:pt idx="65">
                  <c:v>1434</c:v>
                </c:pt>
                <c:pt idx="66">
                  <c:v>1464</c:v>
                </c:pt>
                <c:pt idx="67">
                  <c:v>1494</c:v>
                </c:pt>
                <c:pt idx="68">
                  <c:v>1524</c:v>
                </c:pt>
                <c:pt idx="69">
                  <c:v>1554</c:v>
                </c:pt>
                <c:pt idx="70">
                  <c:v>1584</c:v>
                </c:pt>
                <c:pt idx="71">
                  <c:v>1614</c:v>
                </c:pt>
                <c:pt idx="72">
                  <c:v>1644</c:v>
                </c:pt>
                <c:pt idx="73">
                  <c:v>1674</c:v>
                </c:pt>
                <c:pt idx="74">
                  <c:v>1704</c:v>
                </c:pt>
                <c:pt idx="75">
                  <c:v>1734</c:v>
                </c:pt>
                <c:pt idx="76">
                  <c:v>1764</c:v>
                </c:pt>
                <c:pt idx="77">
                  <c:v>1794</c:v>
                </c:pt>
                <c:pt idx="78">
                  <c:v>1824</c:v>
                </c:pt>
                <c:pt idx="79">
                  <c:v>1854</c:v>
                </c:pt>
                <c:pt idx="80">
                  <c:v>1884</c:v>
                </c:pt>
                <c:pt idx="81">
                  <c:v>1914</c:v>
                </c:pt>
                <c:pt idx="82">
                  <c:v>1944</c:v>
                </c:pt>
                <c:pt idx="83">
                  <c:v>1974</c:v>
                </c:pt>
                <c:pt idx="84">
                  <c:v>2004</c:v>
                </c:pt>
                <c:pt idx="85">
                  <c:v>2034</c:v>
                </c:pt>
                <c:pt idx="86">
                  <c:v>2064</c:v>
                </c:pt>
                <c:pt idx="87">
                  <c:v>2094</c:v>
                </c:pt>
                <c:pt idx="88">
                  <c:v>2124</c:v>
                </c:pt>
                <c:pt idx="89">
                  <c:v>2154</c:v>
                </c:pt>
                <c:pt idx="90">
                  <c:v>2184</c:v>
                </c:pt>
                <c:pt idx="91">
                  <c:v>2214</c:v>
                </c:pt>
                <c:pt idx="92">
                  <c:v>2244</c:v>
                </c:pt>
                <c:pt idx="93">
                  <c:v>2274</c:v>
                </c:pt>
                <c:pt idx="94">
                  <c:v>2304</c:v>
                </c:pt>
                <c:pt idx="95">
                  <c:v>2334</c:v>
                </c:pt>
                <c:pt idx="96">
                  <c:v>2364</c:v>
                </c:pt>
                <c:pt idx="97">
                  <c:v>2394</c:v>
                </c:pt>
                <c:pt idx="98">
                  <c:v>2424</c:v>
                </c:pt>
                <c:pt idx="99">
                  <c:v>2454</c:v>
                </c:pt>
                <c:pt idx="100">
                  <c:v>2484</c:v>
                </c:pt>
                <c:pt idx="101">
                  <c:v>2514</c:v>
                </c:pt>
                <c:pt idx="102">
                  <c:v>2544</c:v>
                </c:pt>
                <c:pt idx="103">
                  <c:v>2574</c:v>
                </c:pt>
                <c:pt idx="104">
                  <c:v>2604</c:v>
                </c:pt>
                <c:pt idx="105">
                  <c:v>2634</c:v>
                </c:pt>
                <c:pt idx="106">
                  <c:v>2664</c:v>
                </c:pt>
                <c:pt idx="107">
                  <c:v>2694</c:v>
                </c:pt>
                <c:pt idx="108">
                  <c:v>2724</c:v>
                </c:pt>
                <c:pt idx="109">
                  <c:v>2754</c:v>
                </c:pt>
                <c:pt idx="110">
                  <c:v>2784</c:v>
                </c:pt>
                <c:pt idx="111">
                  <c:v>2814</c:v>
                </c:pt>
                <c:pt idx="112">
                  <c:v>2844</c:v>
                </c:pt>
                <c:pt idx="113">
                  <c:v>2874</c:v>
                </c:pt>
                <c:pt idx="114">
                  <c:v>2904</c:v>
                </c:pt>
                <c:pt idx="115">
                  <c:v>2934</c:v>
                </c:pt>
                <c:pt idx="116">
                  <c:v>2964</c:v>
                </c:pt>
                <c:pt idx="117">
                  <c:v>2994</c:v>
                </c:pt>
                <c:pt idx="118">
                  <c:v>3024</c:v>
                </c:pt>
                <c:pt idx="119">
                  <c:v>3054</c:v>
                </c:pt>
                <c:pt idx="120">
                  <c:v>3084</c:v>
                </c:pt>
                <c:pt idx="121">
                  <c:v>3114</c:v>
                </c:pt>
                <c:pt idx="122">
                  <c:v>3144</c:v>
                </c:pt>
                <c:pt idx="123">
                  <c:v>3174</c:v>
                </c:pt>
                <c:pt idx="124">
                  <c:v>3204</c:v>
                </c:pt>
                <c:pt idx="125">
                  <c:v>3234</c:v>
                </c:pt>
                <c:pt idx="126">
                  <c:v>3264</c:v>
                </c:pt>
                <c:pt idx="127">
                  <c:v>3294</c:v>
                </c:pt>
                <c:pt idx="128">
                  <c:v>3324</c:v>
                </c:pt>
                <c:pt idx="129">
                  <c:v>3354</c:v>
                </c:pt>
                <c:pt idx="130">
                  <c:v>3384</c:v>
                </c:pt>
                <c:pt idx="131">
                  <c:v>3414</c:v>
                </c:pt>
                <c:pt idx="132">
                  <c:v>3444</c:v>
                </c:pt>
                <c:pt idx="133">
                  <c:v>3474</c:v>
                </c:pt>
                <c:pt idx="134">
                  <c:v>3504</c:v>
                </c:pt>
                <c:pt idx="135">
                  <c:v>3534</c:v>
                </c:pt>
                <c:pt idx="136">
                  <c:v>3564</c:v>
                </c:pt>
                <c:pt idx="137">
                  <c:v>3594</c:v>
                </c:pt>
                <c:pt idx="138">
                  <c:v>3624</c:v>
                </c:pt>
                <c:pt idx="139">
                  <c:v>3654</c:v>
                </c:pt>
                <c:pt idx="140">
                  <c:v>3684</c:v>
                </c:pt>
                <c:pt idx="141">
                  <c:v>3714</c:v>
                </c:pt>
                <c:pt idx="142">
                  <c:v>3744</c:v>
                </c:pt>
                <c:pt idx="143">
                  <c:v>3774</c:v>
                </c:pt>
                <c:pt idx="144">
                  <c:v>3804</c:v>
                </c:pt>
                <c:pt idx="145">
                  <c:v>3834</c:v>
                </c:pt>
                <c:pt idx="146">
                  <c:v>3864</c:v>
                </c:pt>
                <c:pt idx="147">
                  <c:v>3894</c:v>
                </c:pt>
                <c:pt idx="148">
                  <c:v>3924</c:v>
                </c:pt>
                <c:pt idx="149">
                  <c:v>3954</c:v>
                </c:pt>
                <c:pt idx="150">
                  <c:v>3984</c:v>
                </c:pt>
                <c:pt idx="151">
                  <c:v>4014</c:v>
                </c:pt>
                <c:pt idx="152">
                  <c:v>4044</c:v>
                </c:pt>
                <c:pt idx="153">
                  <c:v>4074</c:v>
                </c:pt>
              </c:numCache>
            </c:numRef>
          </c:xVal>
          <c:yVal>
            <c:numRef>
              <c:f>'Chl-a dry ether 180 K'!$J$20:$J$173</c:f>
              <c:numCache>
                <c:formatCode>0.000</c:formatCode>
                <c:ptCount val="154"/>
                <c:pt idx="0">
                  <c:v>0.98547616151137007</c:v>
                </c:pt>
                <c:pt idx="1">
                  <c:v>1</c:v>
                </c:pt>
                <c:pt idx="2">
                  <c:v>0.99693866701528977</c:v>
                </c:pt>
                <c:pt idx="3">
                  <c:v>0.98637500605897255</c:v>
                </c:pt>
                <c:pt idx="4">
                  <c:v>0.98264560350349628</c:v>
                </c:pt>
                <c:pt idx="5">
                  <c:v>0.98154040764484962</c:v>
                </c:pt>
                <c:pt idx="6">
                  <c:v>0.9827864886683404</c:v>
                </c:pt>
                <c:pt idx="7">
                  <c:v>0.98556959619622031</c:v>
                </c:pt>
                <c:pt idx="8">
                  <c:v>0.98603346191120833</c:v>
                </c:pt>
                <c:pt idx="9">
                  <c:v>0.98259444711597466</c:v>
                </c:pt>
                <c:pt idx="10">
                  <c:v>0.97915529415960523</c:v>
                </c:pt>
                <c:pt idx="11">
                  <c:v>0.97803721326637982</c:v>
                </c:pt>
                <c:pt idx="12">
                  <c:v>0.97774708248223763</c:v>
                </c:pt>
                <c:pt idx="13">
                  <c:v>0.97691980236613507</c:v>
                </c:pt>
                <c:pt idx="14">
                  <c:v>0.97831666111151505</c:v>
                </c:pt>
                <c:pt idx="15">
                  <c:v>0.98323669418577109</c:v>
                </c:pt>
                <c:pt idx="16">
                  <c:v>0.99085894277718345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0.99838756804669171</c:v>
                </c:pt>
                <c:pt idx="25">
                  <c:v>0.9951742211039224</c:v>
                </c:pt>
                <c:pt idx="26">
                  <c:v>0.99620489456366135</c:v>
                </c:pt>
                <c:pt idx="27">
                  <c:v>0.99671473270921906</c:v>
                </c:pt>
                <c:pt idx="28">
                  <c:v>0.99315652313403491</c:v>
                </c:pt>
                <c:pt idx="29">
                  <c:v>0.98780419378840123</c:v>
                </c:pt>
                <c:pt idx="30">
                  <c:v>0.9757638280716463</c:v>
                </c:pt>
                <c:pt idx="31">
                  <c:v>0.95106897447663019</c:v>
                </c:pt>
                <c:pt idx="32">
                  <c:v>0.91823102526881117</c:v>
                </c:pt>
                <c:pt idx="33">
                  <c:v>0.88840458941706169</c:v>
                </c:pt>
                <c:pt idx="34">
                  <c:v>0.86233224094572636</c:v>
                </c:pt>
                <c:pt idx="35">
                  <c:v>0.82903581607175403</c:v>
                </c:pt>
                <c:pt idx="36">
                  <c:v>0.78939344292018876</c:v>
                </c:pt>
                <c:pt idx="37">
                  <c:v>0.75225382590832912</c:v>
                </c:pt>
                <c:pt idx="38">
                  <c:v>0.71312510974374921</c:v>
                </c:pt>
                <c:pt idx="39">
                  <c:v>0.66155564068544614</c:v>
                </c:pt>
                <c:pt idx="40">
                  <c:v>0.59988582062176232</c:v>
                </c:pt>
                <c:pt idx="41">
                  <c:v>0.53372358711563606</c:v>
                </c:pt>
                <c:pt idx="42">
                  <c:v>0.46474902282494612</c:v>
                </c:pt>
                <c:pt idx="43">
                  <c:v>0.40079770228874978</c:v>
                </c:pt>
                <c:pt idx="44">
                  <c:v>0.3465693352384942</c:v>
                </c:pt>
                <c:pt idx="45">
                  <c:v>0.30319192827109076</c:v>
                </c:pt>
                <c:pt idx="46">
                  <c:v>0.27766664417837106</c:v>
                </c:pt>
                <c:pt idx="47">
                  <c:v>0.26926983268323346</c:v>
                </c:pt>
                <c:pt idx="48">
                  <c:v>0.27659178999660605</c:v>
                </c:pt>
                <c:pt idx="49">
                  <c:v>0.29974387579243023</c:v>
                </c:pt>
                <c:pt idx="50">
                  <c:v>0.33372080035319607</c:v>
                </c:pt>
                <c:pt idx="51">
                  <c:v>0.37223893934685526</c:v>
                </c:pt>
                <c:pt idx="52">
                  <c:v>0.41526651719261609</c:v>
                </c:pt>
                <c:pt idx="53">
                  <c:v>0.4611719383366174</c:v>
                </c:pt>
                <c:pt idx="54">
                  <c:v>0.50702461266268073</c:v>
                </c:pt>
                <c:pt idx="55">
                  <c:v>0.54550990837925251</c:v>
                </c:pt>
                <c:pt idx="56">
                  <c:v>0.57602284686036054</c:v>
                </c:pt>
                <c:pt idx="57">
                  <c:v>0.59288815069529421</c:v>
                </c:pt>
                <c:pt idx="58">
                  <c:v>0.59351850947499196</c:v>
                </c:pt>
                <c:pt idx="59">
                  <c:v>0.5846054649576029</c:v>
                </c:pt>
                <c:pt idx="60">
                  <c:v>0.57654842442549037</c:v>
                </c:pt>
                <c:pt idx="61">
                  <c:v>0.56810730833547363</c:v>
                </c:pt>
                <c:pt idx="62">
                  <c:v>0.55558141691685115</c:v>
                </c:pt>
                <c:pt idx="63">
                  <c:v>0.53918710696314565</c:v>
                </c:pt>
                <c:pt idx="64">
                  <c:v>0.52658120870179526</c:v>
                </c:pt>
                <c:pt idx="65">
                  <c:v>0.51866021650274663</c:v>
                </c:pt>
                <c:pt idx="66">
                  <c:v>0.50373419022101862</c:v>
                </c:pt>
                <c:pt idx="67">
                  <c:v>0.47346250280531099</c:v>
                </c:pt>
                <c:pt idx="68">
                  <c:v>0.43143815410462227</c:v>
                </c:pt>
                <c:pt idx="69">
                  <c:v>0.36496058303369239</c:v>
                </c:pt>
                <c:pt idx="70">
                  <c:v>0.26982662908580834</c:v>
                </c:pt>
                <c:pt idx="71">
                  <c:v>0.15469891308653372</c:v>
                </c:pt>
                <c:pt idx="72">
                  <c:v>2.6506601160625864E-2</c:v>
                </c:pt>
                <c:pt idx="73">
                  <c:v>-0.10458243616073082</c:v>
                </c:pt>
                <c:pt idx="74">
                  <c:v>-0.22038476594388845</c:v>
                </c:pt>
                <c:pt idx="75">
                  <c:v>-0.34093344492624489</c:v>
                </c:pt>
                <c:pt idx="76">
                  <c:v>-0.46357951824312926</c:v>
                </c:pt>
                <c:pt idx="77">
                  <c:v>-0.5674392573939524</c:v>
                </c:pt>
                <c:pt idx="78">
                  <c:v>-0.65285803245964202</c:v>
                </c:pt>
                <c:pt idx="79">
                  <c:v>-0.73020883467341546</c:v>
                </c:pt>
                <c:pt idx="80">
                  <c:v>-0.80690625421331719</c:v>
                </c:pt>
                <c:pt idx="81">
                  <c:v>-0.86411613764521955</c:v>
                </c:pt>
                <c:pt idx="82">
                  <c:v>-0.91914491382085783</c:v>
                </c:pt>
                <c:pt idx="83">
                  <c:v>-0.96321618949021404</c:v>
                </c:pt>
                <c:pt idx="84">
                  <c:v>-0.98903818027680201</c:v>
                </c:pt>
                <c:pt idx="85">
                  <c:v>-0.99971129590255803</c:v>
                </c:pt>
                <c:pt idx="86">
                  <c:v>-1</c:v>
                </c:pt>
                <c:pt idx="87">
                  <c:v>-0.99490423253252813</c:v>
                </c:pt>
                <c:pt idx="88">
                  <c:v>-0.97604509284689334</c:v>
                </c:pt>
                <c:pt idx="89">
                  <c:v>-0.94608843095420081</c:v>
                </c:pt>
                <c:pt idx="90">
                  <c:v>-0.91501384373723815</c:v>
                </c:pt>
                <c:pt idx="91">
                  <c:v>-0.87689698970005181</c:v>
                </c:pt>
                <c:pt idx="92">
                  <c:v>-0.85816397231206976</c:v>
                </c:pt>
                <c:pt idx="93">
                  <c:v>-0.84837903472455345</c:v>
                </c:pt>
                <c:pt idx="94">
                  <c:v>-0.83912829729640603</c:v>
                </c:pt>
                <c:pt idx="95">
                  <c:v>-0.82645980172527711</c:v>
                </c:pt>
                <c:pt idx="96">
                  <c:v>-0.80053802767740501</c:v>
                </c:pt>
                <c:pt idx="97">
                  <c:v>-0.77256710153088681</c:v>
                </c:pt>
                <c:pt idx="98">
                  <c:v>-0.74654860003080348</c:v>
                </c:pt>
                <c:pt idx="99">
                  <c:v>-0.70700330389028432</c:v>
                </c:pt>
                <c:pt idx="100">
                  <c:v>-0.65352671458385991</c:v>
                </c:pt>
                <c:pt idx="101">
                  <c:v>-0.60476201279137953</c:v>
                </c:pt>
                <c:pt idx="102">
                  <c:v>-0.55921463014770545</c:v>
                </c:pt>
                <c:pt idx="103">
                  <c:v>-0.51789436150029067</c:v>
                </c:pt>
                <c:pt idx="104">
                  <c:v>-0.4821189583571206</c:v>
                </c:pt>
                <c:pt idx="105">
                  <c:v>-0.44524718523137063</c:v>
                </c:pt>
                <c:pt idx="106">
                  <c:v>-0.39707846524937773</c:v>
                </c:pt>
                <c:pt idx="107">
                  <c:v>-0.35319085456197508</c:v>
                </c:pt>
                <c:pt idx="108">
                  <c:v>-0.32715942985929147</c:v>
                </c:pt>
                <c:pt idx="109">
                  <c:v>-0.30505235258782015</c:v>
                </c:pt>
                <c:pt idx="110">
                  <c:v>-0.27291959407759281</c:v>
                </c:pt>
                <c:pt idx="111">
                  <c:v>-0.22630821147997837</c:v>
                </c:pt>
                <c:pt idx="112">
                  <c:v>-0.15911614793000584</c:v>
                </c:pt>
                <c:pt idx="113">
                  <c:v>-8.5958764792255726E-2</c:v>
                </c:pt>
                <c:pt idx="114">
                  <c:v>-5.3990250183043598E-2</c:v>
                </c:pt>
                <c:pt idx="115">
                  <c:v>-2.1720115542388507E-2</c:v>
                </c:pt>
                <c:pt idx="116">
                  <c:v>-1.5106024797729045E-2</c:v>
                </c:pt>
                <c:pt idx="117">
                  <c:v>-1.7975088154943641E-2</c:v>
                </c:pt>
                <c:pt idx="118">
                  <c:v>3.2653633445051455E-2</c:v>
                </c:pt>
                <c:pt idx="119">
                  <c:v>0.10226940647690086</c:v>
                </c:pt>
                <c:pt idx="120">
                  <c:v>0.14274369312332502</c:v>
                </c:pt>
                <c:pt idx="121">
                  <c:v>0.15747048175853007</c:v>
                </c:pt>
                <c:pt idx="122">
                  <c:v>0.16302789957054464</c:v>
                </c:pt>
                <c:pt idx="123">
                  <c:v>0.16981959522472601</c:v>
                </c:pt>
                <c:pt idx="124">
                  <c:v>0.20504680852287671</c:v>
                </c:pt>
                <c:pt idx="125">
                  <c:v>0.24232822916875763</c:v>
                </c:pt>
                <c:pt idx="126">
                  <c:v>0.25501584477731898</c:v>
                </c:pt>
                <c:pt idx="127">
                  <c:v>0.27077025246280351</c:v>
                </c:pt>
                <c:pt idx="128">
                  <c:v>0.29894139934452502</c:v>
                </c:pt>
                <c:pt idx="129">
                  <c:v>0.34491475859977028</c:v>
                </c:pt>
                <c:pt idx="130">
                  <c:v>0.39423440626615458</c:v>
                </c:pt>
                <c:pt idx="131">
                  <c:v>0.41669679331012155</c:v>
                </c:pt>
                <c:pt idx="132">
                  <c:v>0.41380793434601226</c:v>
                </c:pt>
                <c:pt idx="133">
                  <c:v>0.40481469915892121</c:v>
                </c:pt>
                <c:pt idx="134">
                  <c:v>0.41102508855489783</c:v>
                </c:pt>
                <c:pt idx="135">
                  <c:v>0.42305597742961465</c:v>
                </c:pt>
                <c:pt idx="136">
                  <c:v>0.44427712863918478</c:v>
                </c:pt>
                <c:pt idx="137">
                  <c:v>0.49284627261489378</c:v>
                </c:pt>
                <c:pt idx="138">
                  <c:v>0.56087711797339246</c:v>
                </c:pt>
                <c:pt idx="139">
                  <c:v>0.61652412852446692</c:v>
                </c:pt>
                <c:pt idx="140">
                  <c:v>0.62466012729896914</c:v>
                </c:pt>
                <c:pt idx="141">
                  <c:v>0.60749067192648831</c:v>
                </c:pt>
                <c:pt idx="142">
                  <c:v>0.60637664665811331</c:v>
                </c:pt>
                <c:pt idx="143">
                  <c:v>0.62475565227619412</c:v>
                </c:pt>
                <c:pt idx="144">
                  <c:v>0.64237163982877088</c:v>
                </c:pt>
                <c:pt idx="145">
                  <c:v>0.66930110617180394</c:v>
                </c:pt>
                <c:pt idx="146">
                  <c:v>0.71019319190619123</c:v>
                </c:pt>
                <c:pt idx="147">
                  <c:v>0.74636883017775379</c:v>
                </c:pt>
                <c:pt idx="148">
                  <c:v>0.76589963081979395</c:v>
                </c:pt>
                <c:pt idx="149">
                  <c:v>0.79593641146330818</c:v>
                </c:pt>
                <c:pt idx="150">
                  <c:v>0.81947376585153631</c:v>
                </c:pt>
                <c:pt idx="151">
                  <c:v>0.82415721902062256</c:v>
                </c:pt>
                <c:pt idx="152">
                  <c:v>0.80773018178576794</c:v>
                </c:pt>
                <c:pt idx="153">
                  <c:v>0.80000816361752169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209280"/>
        <c:axId val="177563136"/>
      </c:scatterChart>
      <c:valAx>
        <c:axId val="17620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563136"/>
        <c:crosses val="autoZero"/>
        <c:crossBetween val="midCat"/>
      </c:valAx>
      <c:valAx>
        <c:axId val="177563136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6209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'ChlZ(D1) PS-II 1.7 K'!$A$16:$D$16</c:f>
          <c:strCache>
            <c:ptCount val="1"/>
            <c:pt idx="0">
              <c:v>ChlZ(D1) PS-II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K'!$B$20:$B$229</c:f>
              <c:numCache>
                <c:formatCode>General</c:formatCode>
                <c:ptCount val="210"/>
                <c:pt idx="0">
                  <c:v>1.06E-2</c:v>
                </c:pt>
                <c:pt idx="1">
                  <c:v>1.29E-2</c:v>
                </c:pt>
                <c:pt idx="2">
                  <c:v>1.5699999999999999E-2</c:v>
                </c:pt>
                <c:pt idx="3">
                  <c:v>1.9599999999999999E-2</c:v>
                </c:pt>
                <c:pt idx="4">
                  <c:v>2.5600000000000001E-2</c:v>
                </c:pt>
                <c:pt idx="5">
                  <c:v>3.5299999999999998E-2</c:v>
                </c:pt>
                <c:pt idx="6">
                  <c:v>5.2999999999999999E-2</c:v>
                </c:pt>
                <c:pt idx="7">
                  <c:v>8.2000000000000003E-2</c:v>
                </c:pt>
                <c:pt idx="8">
                  <c:v>0.1163</c:v>
                </c:pt>
                <c:pt idx="9">
                  <c:v>0.13830000000000001</c:v>
                </c:pt>
                <c:pt idx="10">
                  <c:v>0.13880000000000001</c:v>
                </c:pt>
                <c:pt idx="11">
                  <c:v>0.1305</c:v>
                </c:pt>
                <c:pt idx="12">
                  <c:v>0.1321</c:v>
                </c:pt>
                <c:pt idx="13">
                  <c:v>0.16270000000000001</c:v>
                </c:pt>
                <c:pt idx="14">
                  <c:v>0.25009999999999999</c:v>
                </c:pt>
                <c:pt idx="15">
                  <c:v>0.40260000000000001</c:v>
                </c:pt>
                <c:pt idx="16">
                  <c:v>0.58360000000000001</c:v>
                </c:pt>
                <c:pt idx="17">
                  <c:v>0.74829999999999997</c:v>
                </c:pt>
                <c:pt idx="18">
                  <c:v>0.88039999999999996</c:v>
                </c:pt>
                <c:pt idx="19">
                  <c:v>0.97230000000000005</c:v>
                </c:pt>
                <c:pt idx="20">
                  <c:v>1.0057</c:v>
                </c:pt>
                <c:pt idx="21">
                  <c:v>0.97019999999999995</c:v>
                </c:pt>
                <c:pt idx="22">
                  <c:v>0.88349999999999995</c:v>
                </c:pt>
                <c:pt idx="23">
                  <c:v>0.78090000000000004</c:v>
                </c:pt>
                <c:pt idx="24">
                  <c:v>0.68700000000000006</c:v>
                </c:pt>
                <c:pt idx="25">
                  <c:v>0.60540000000000005</c:v>
                </c:pt>
                <c:pt idx="26">
                  <c:v>0.52800000000000002</c:v>
                </c:pt>
                <c:pt idx="27">
                  <c:v>0.44850000000000001</c:v>
                </c:pt>
                <c:pt idx="28">
                  <c:v>0.36799999999999999</c:v>
                </c:pt>
                <c:pt idx="29">
                  <c:v>0.29249999999999998</c:v>
                </c:pt>
                <c:pt idx="30">
                  <c:v>0.22889999999999999</c:v>
                </c:pt>
                <c:pt idx="31">
                  <c:v>0.18079999999999999</c:v>
                </c:pt>
                <c:pt idx="32">
                  <c:v>0.14560000000000001</c:v>
                </c:pt>
                <c:pt idx="33">
                  <c:v>0.11940000000000001</c:v>
                </c:pt>
                <c:pt idx="34">
                  <c:v>0.1011</c:v>
                </c:pt>
                <c:pt idx="35">
                  <c:v>9.0700000000000003E-2</c:v>
                </c:pt>
                <c:pt idx="36">
                  <c:v>8.6699999999999999E-2</c:v>
                </c:pt>
                <c:pt idx="37">
                  <c:v>8.6300000000000002E-2</c:v>
                </c:pt>
                <c:pt idx="38">
                  <c:v>8.6699999999999999E-2</c:v>
                </c:pt>
                <c:pt idx="39">
                  <c:v>8.6900000000000005E-2</c:v>
                </c:pt>
                <c:pt idx="40">
                  <c:v>8.6900000000000005E-2</c:v>
                </c:pt>
                <c:pt idx="41">
                  <c:v>8.6900000000000005E-2</c:v>
                </c:pt>
                <c:pt idx="42">
                  <c:v>8.72E-2</c:v>
                </c:pt>
                <c:pt idx="43">
                  <c:v>8.7900000000000006E-2</c:v>
                </c:pt>
                <c:pt idx="44">
                  <c:v>8.9599999999999999E-2</c:v>
                </c:pt>
                <c:pt idx="45">
                  <c:v>9.2799999999999994E-2</c:v>
                </c:pt>
                <c:pt idx="46">
                  <c:v>9.8299999999999998E-2</c:v>
                </c:pt>
                <c:pt idx="47">
                  <c:v>0.1066</c:v>
                </c:pt>
                <c:pt idx="48">
                  <c:v>0.1176</c:v>
                </c:pt>
                <c:pt idx="49">
                  <c:v>0.13009999999999999</c:v>
                </c:pt>
                <c:pt idx="50">
                  <c:v>0.14149999999999999</c:v>
                </c:pt>
                <c:pt idx="51">
                  <c:v>0.1497</c:v>
                </c:pt>
                <c:pt idx="52">
                  <c:v>0.15310000000000001</c:v>
                </c:pt>
                <c:pt idx="53">
                  <c:v>0.1515</c:v>
                </c:pt>
                <c:pt idx="54">
                  <c:v>0.14649999999999999</c:v>
                </c:pt>
                <c:pt idx="55">
                  <c:v>0.14030000000000001</c:v>
                </c:pt>
                <c:pt idx="56">
                  <c:v>0.13519999999999999</c:v>
                </c:pt>
                <c:pt idx="57">
                  <c:v>0.1321</c:v>
                </c:pt>
                <c:pt idx="58">
                  <c:v>0.13159999999999999</c:v>
                </c:pt>
                <c:pt idx="59">
                  <c:v>0.13339999999999999</c:v>
                </c:pt>
                <c:pt idx="60">
                  <c:v>0.1361</c:v>
                </c:pt>
                <c:pt idx="61">
                  <c:v>0.13780000000000001</c:v>
                </c:pt>
                <c:pt idx="62">
                  <c:v>0.13750000000000001</c:v>
                </c:pt>
                <c:pt idx="63">
                  <c:v>0.13489999999999999</c:v>
                </c:pt>
                <c:pt idx="64">
                  <c:v>0.13109999999999999</c:v>
                </c:pt>
                <c:pt idx="65">
                  <c:v>0.12740000000000001</c:v>
                </c:pt>
                <c:pt idx="66">
                  <c:v>0.1244</c:v>
                </c:pt>
                <c:pt idx="67">
                  <c:v>0.1215</c:v>
                </c:pt>
                <c:pt idx="68">
                  <c:v>0.1181</c:v>
                </c:pt>
                <c:pt idx="69">
                  <c:v>0.1139</c:v>
                </c:pt>
                <c:pt idx="70">
                  <c:v>0.10879999999999999</c:v>
                </c:pt>
                <c:pt idx="71">
                  <c:v>0.1026</c:v>
                </c:pt>
                <c:pt idx="72">
                  <c:v>9.5100000000000004E-2</c:v>
                </c:pt>
                <c:pt idx="73">
                  <c:v>8.7099999999999997E-2</c:v>
                </c:pt>
                <c:pt idx="74">
                  <c:v>7.9399999999999998E-2</c:v>
                </c:pt>
                <c:pt idx="75">
                  <c:v>7.2900000000000006E-2</c:v>
                </c:pt>
                <c:pt idx="76">
                  <c:v>6.8199999999999997E-2</c:v>
                </c:pt>
                <c:pt idx="77">
                  <c:v>6.5199999999999994E-2</c:v>
                </c:pt>
                <c:pt idx="78">
                  <c:v>6.3899999999999998E-2</c:v>
                </c:pt>
                <c:pt idx="79">
                  <c:v>6.3899999999999998E-2</c:v>
                </c:pt>
                <c:pt idx="80">
                  <c:v>6.4699999999999994E-2</c:v>
                </c:pt>
                <c:pt idx="81">
                  <c:v>6.6000000000000003E-2</c:v>
                </c:pt>
                <c:pt idx="82">
                  <c:v>6.7699999999999996E-2</c:v>
                </c:pt>
                <c:pt idx="83">
                  <c:v>6.93E-2</c:v>
                </c:pt>
                <c:pt idx="84">
                  <c:v>7.0699999999999999E-2</c:v>
                </c:pt>
                <c:pt idx="85">
                  <c:v>7.1499999999999994E-2</c:v>
                </c:pt>
                <c:pt idx="86">
                  <c:v>7.1800000000000003E-2</c:v>
                </c:pt>
                <c:pt idx="87">
                  <c:v>7.1999999999999995E-2</c:v>
                </c:pt>
                <c:pt idx="88">
                  <c:v>7.1499999999999994E-2</c:v>
                </c:pt>
                <c:pt idx="89">
                  <c:v>7.0300000000000001E-2</c:v>
                </c:pt>
                <c:pt idx="90">
                  <c:v>6.8099999999999994E-2</c:v>
                </c:pt>
                <c:pt idx="91">
                  <c:v>6.5600000000000006E-2</c:v>
                </c:pt>
                <c:pt idx="92">
                  <c:v>6.3200000000000006E-2</c:v>
                </c:pt>
                <c:pt idx="93">
                  <c:v>6.1400000000000003E-2</c:v>
                </c:pt>
                <c:pt idx="94">
                  <c:v>6.0299999999999999E-2</c:v>
                </c:pt>
                <c:pt idx="95">
                  <c:v>5.9799999999999999E-2</c:v>
                </c:pt>
                <c:pt idx="96">
                  <c:v>0.06</c:v>
                </c:pt>
                <c:pt idx="97">
                  <c:v>6.0600000000000001E-2</c:v>
                </c:pt>
                <c:pt idx="98">
                  <c:v>6.1499999999999999E-2</c:v>
                </c:pt>
                <c:pt idx="99">
                  <c:v>6.25E-2</c:v>
                </c:pt>
                <c:pt idx="100">
                  <c:v>6.3100000000000003E-2</c:v>
                </c:pt>
                <c:pt idx="101">
                  <c:v>6.3200000000000006E-2</c:v>
                </c:pt>
                <c:pt idx="102">
                  <c:v>6.2899999999999998E-2</c:v>
                </c:pt>
                <c:pt idx="103">
                  <c:v>6.2199999999999998E-2</c:v>
                </c:pt>
                <c:pt idx="104">
                  <c:v>6.13E-2</c:v>
                </c:pt>
                <c:pt idx="105">
                  <c:v>0.06</c:v>
                </c:pt>
                <c:pt idx="106">
                  <c:v>5.8200000000000002E-2</c:v>
                </c:pt>
                <c:pt idx="107">
                  <c:v>5.5899999999999998E-2</c:v>
                </c:pt>
                <c:pt idx="108">
                  <c:v>5.33E-2</c:v>
                </c:pt>
                <c:pt idx="109">
                  <c:v>5.0500000000000003E-2</c:v>
                </c:pt>
                <c:pt idx="110">
                  <c:v>4.7899999999999998E-2</c:v>
                </c:pt>
                <c:pt idx="111">
                  <c:v>4.58E-2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K'!$L$20:$L$229</c:f>
              <c:numCache>
                <c:formatCode>General</c:formatCode>
                <c:ptCount val="2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8.5663177985315E-4</c:v>
                </c:pt>
                <c:pt idx="7">
                  <c:v>2.7999628376566945E-3</c:v>
                </c:pt>
                <c:pt idx="8">
                  <c:v>5.4476070708903788E-3</c:v>
                </c:pt>
                <c:pt idx="9">
                  <c:v>7.9562034369482122E-3</c:v>
                </c:pt>
                <c:pt idx="10">
                  <c:v>9.9259668611930019E-3</c:v>
                </c:pt>
                <c:pt idx="11">
                  <c:v>1.1999050908755405E-2</c:v>
                </c:pt>
                <c:pt idx="12">
                  <c:v>1.4616880425902881E-2</c:v>
                </c:pt>
                <c:pt idx="13">
                  <c:v>1.7673983667616484E-2</c:v>
                </c:pt>
                <c:pt idx="14">
                  <c:v>2.0743561910259202E-2</c:v>
                </c:pt>
                <c:pt idx="15">
                  <c:v>2.1639017345269598E-2</c:v>
                </c:pt>
                <c:pt idx="16">
                  <c:v>1.7891814133210681E-2</c:v>
                </c:pt>
                <c:pt idx="17">
                  <c:v>1.0525860808081582E-2</c:v>
                </c:pt>
                <c:pt idx="18">
                  <c:v>3.6508024848308351E-3</c:v>
                </c:pt>
                <c:pt idx="19">
                  <c:v>2.7927993296212418E-4</c:v>
                </c:pt>
                <c:pt idx="20">
                  <c:v>0</c:v>
                </c:pt>
                <c:pt idx="21">
                  <c:v>6.1966790033287836E-5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3.8809076063946575E-4</c:v>
                </c:pt>
                <c:pt idx="36">
                  <c:v>1.5435337555397186E-3</c:v>
                </c:pt>
                <c:pt idx="37">
                  <c:v>2.3836742294070169E-3</c:v>
                </c:pt>
                <c:pt idx="38">
                  <c:v>3.0381316086938873E-3</c:v>
                </c:pt>
                <c:pt idx="39">
                  <c:v>3.776847681958882E-3</c:v>
                </c:pt>
                <c:pt idx="40">
                  <c:v>4.7038767301177961E-3</c:v>
                </c:pt>
                <c:pt idx="41">
                  <c:v>5.8579333002748129E-3</c:v>
                </c:pt>
                <c:pt idx="42">
                  <c:v>7.1551970118373881E-3</c:v>
                </c:pt>
                <c:pt idx="43">
                  <c:v>8.5015113773585643E-3</c:v>
                </c:pt>
                <c:pt idx="44">
                  <c:v>1.0240047560148978E-2</c:v>
                </c:pt>
                <c:pt idx="45">
                  <c:v>1.3158133974046648E-2</c:v>
                </c:pt>
                <c:pt idx="46">
                  <c:v>1.794981917221378E-2</c:v>
                </c:pt>
                <c:pt idx="47">
                  <c:v>2.4787565363076868E-2</c:v>
                </c:pt>
                <c:pt idx="48">
                  <c:v>3.3112824908338327E-2</c:v>
                </c:pt>
                <c:pt idx="49">
                  <c:v>4.1917633158546221E-2</c:v>
                </c:pt>
                <c:pt idx="50">
                  <c:v>5.0055456355684924E-2</c:v>
                </c:pt>
                <c:pt idx="51">
                  <c:v>5.6486006589582492E-2</c:v>
                </c:pt>
                <c:pt idx="52">
                  <c:v>6.0095511676328893E-2</c:v>
                </c:pt>
                <c:pt idx="53">
                  <c:v>6.0202012423158625E-2</c:v>
                </c:pt>
                <c:pt idx="54">
                  <c:v>5.7049008846322385E-2</c:v>
                </c:pt>
                <c:pt idx="55">
                  <c:v>5.1733984049877203E-2</c:v>
                </c:pt>
                <c:pt idx="56">
                  <c:v>4.5581886973263777E-2</c:v>
                </c:pt>
                <c:pt idx="57">
                  <c:v>3.9608826805860572E-2</c:v>
                </c:pt>
                <c:pt idx="58">
                  <c:v>3.4318785872393544E-2</c:v>
                </c:pt>
                <c:pt idx="59">
                  <c:v>2.9890179354287779E-2</c:v>
                </c:pt>
                <c:pt idx="60">
                  <c:v>2.6534438906059981E-2</c:v>
                </c:pt>
                <c:pt idx="61">
                  <c:v>2.4205398653051078E-2</c:v>
                </c:pt>
                <c:pt idx="62">
                  <c:v>2.2671647939407149E-2</c:v>
                </c:pt>
                <c:pt idx="63">
                  <c:v>2.1714303783056596E-2</c:v>
                </c:pt>
                <c:pt idx="64">
                  <c:v>2.1243592830408282E-2</c:v>
                </c:pt>
                <c:pt idx="65">
                  <c:v>2.136926743639057E-2</c:v>
                </c:pt>
                <c:pt idx="66">
                  <c:v>2.224530916264901E-2</c:v>
                </c:pt>
                <c:pt idx="67">
                  <c:v>2.3632601126788763E-2</c:v>
                </c:pt>
                <c:pt idx="68">
                  <c:v>2.5008242043917359E-2</c:v>
                </c:pt>
                <c:pt idx="69">
                  <c:v>2.5926321409965085E-2</c:v>
                </c:pt>
                <c:pt idx="70">
                  <c:v>2.6358022471296618E-2</c:v>
                </c:pt>
                <c:pt idx="71">
                  <c:v>2.6652469364221189E-2</c:v>
                </c:pt>
                <c:pt idx="72">
                  <c:v>2.7243921545797332E-2</c:v>
                </c:pt>
                <c:pt idx="73">
                  <c:v>2.8410210445524067E-2</c:v>
                </c:pt>
                <c:pt idx="74">
                  <c:v>3.0211599450985595E-2</c:v>
                </c:pt>
                <c:pt idx="75">
                  <c:v>3.2661492862735383E-2</c:v>
                </c:pt>
                <c:pt idx="76">
                  <c:v>3.5771980041170187E-2</c:v>
                </c:pt>
                <c:pt idx="77">
                  <c:v>3.9438568391988629E-2</c:v>
                </c:pt>
                <c:pt idx="78">
                  <c:v>4.363287947494094E-2</c:v>
                </c:pt>
                <c:pt idx="79">
                  <c:v>4.8268024715735519E-2</c:v>
                </c:pt>
                <c:pt idx="80">
                  <c:v>5.313370398561286E-2</c:v>
                </c:pt>
                <c:pt idx="81">
                  <c:v>5.7944817941918574E-2</c:v>
                </c:pt>
                <c:pt idx="82">
                  <c:v>6.2407684388686199E-2</c:v>
                </c:pt>
                <c:pt idx="83">
                  <c:v>6.616065151582419E-2</c:v>
                </c:pt>
                <c:pt idx="84">
                  <c:v>6.9023550888365121E-2</c:v>
                </c:pt>
                <c:pt idx="85">
                  <c:v>7.0909493932017356E-2</c:v>
                </c:pt>
                <c:pt idx="86">
                  <c:v>7.1800000000000003E-2</c:v>
                </c:pt>
                <c:pt idx="87">
                  <c:v>7.1696822345855379E-2</c:v>
                </c:pt>
                <c:pt idx="88">
                  <c:v>7.0304087206689098E-2</c:v>
                </c:pt>
                <c:pt idx="89">
                  <c:v>6.7470442901169103E-2</c:v>
                </c:pt>
                <c:pt idx="90">
                  <c:v>6.3421602011136738E-2</c:v>
                </c:pt>
                <c:pt idx="91">
                  <c:v>5.8680904134870066E-2</c:v>
                </c:pt>
                <c:pt idx="92">
                  <c:v>5.3704157569907644E-2</c:v>
                </c:pt>
                <c:pt idx="93">
                  <c:v>4.8871933086507495E-2</c:v>
                </c:pt>
                <c:pt idx="94">
                  <c:v>4.4421156000136609E-2</c:v>
                </c:pt>
                <c:pt idx="95">
                  <c:v>4.0502739678741441E-2</c:v>
                </c:pt>
                <c:pt idx="96">
                  <c:v>3.7277933597122913E-2</c:v>
                </c:pt>
                <c:pt idx="97">
                  <c:v>3.4745422815124272E-2</c:v>
                </c:pt>
                <c:pt idx="98">
                  <c:v>3.2810174218527381E-2</c:v>
                </c:pt>
                <c:pt idx="99">
                  <c:v>3.1291581058979279E-2</c:v>
                </c:pt>
                <c:pt idx="100">
                  <c:v>2.9761775165805582E-2</c:v>
                </c:pt>
                <c:pt idx="101">
                  <c:v>2.789869590279008E-2</c:v>
                </c:pt>
                <c:pt idx="102">
                  <c:v>2.5664943662985339E-2</c:v>
                </c:pt>
                <c:pt idx="103">
                  <c:v>2.3107815846807621E-2</c:v>
                </c:pt>
                <c:pt idx="104">
                  <c:v>2.021872960094484E-2</c:v>
                </c:pt>
                <c:pt idx="105">
                  <c:v>1.6921132457959804E-2</c:v>
                </c:pt>
                <c:pt idx="106">
                  <c:v>1.3205126624383674E-2</c:v>
                </c:pt>
                <c:pt idx="107">
                  <c:v>9.1274689807159699E-3</c:v>
                </c:pt>
                <c:pt idx="108">
                  <c:v>4.8876852354761994E-3</c:v>
                </c:pt>
                <c:pt idx="109">
                  <c:v>1.0064851066289263E-3</c:v>
                </c:pt>
                <c:pt idx="110">
                  <c:v>0</c:v>
                </c:pt>
                <c:pt idx="11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K'!$M$20:$M$229</c:f>
              <c:numCache>
                <c:formatCode>General</c:formatCode>
                <c:ptCount val="210"/>
                <c:pt idx="0">
                  <c:v>1.06E-2</c:v>
                </c:pt>
                <c:pt idx="1">
                  <c:v>1.29E-2</c:v>
                </c:pt>
                <c:pt idx="2">
                  <c:v>1.5699999999999999E-2</c:v>
                </c:pt>
                <c:pt idx="3">
                  <c:v>1.9599999999999999E-2</c:v>
                </c:pt>
                <c:pt idx="4">
                  <c:v>2.5600000000000001E-2</c:v>
                </c:pt>
                <c:pt idx="5">
                  <c:v>3.5299999999999998E-2</c:v>
                </c:pt>
                <c:pt idx="6">
                  <c:v>5.2143368220146848E-2</c:v>
                </c:pt>
                <c:pt idx="7">
                  <c:v>7.9200037162343306E-2</c:v>
                </c:pt>
                <c:pt idx="8">
                  <c:v>0.11085239292910962</c:v>
                </c:pt>
                <c:pt idx="9">
                  <c:v>0.13034379656305178</c:v>
                </c:pt>
                <c:pt idx="10">
                  <c:v>0.12887403313880702</c:v>
                </c:pt>
                <c:pt idx="11">
                  <c:v>0.1185009490912446</c:v>
                </c:pt>
                <c:pt idx="12">
                  <c:v>0.11748311957409711</c:v>
                </c:pt>
                <c:pt idx="13">
                  <c:v>0.14502601633238352</c:v>
                </c:pt>
                <c:pt idx="14">
                  <c:v>0.22935643808974079</c:v>
                </c:pt>
                <c:pt idx="15">
                  <c:v>0.38096098265473038</c:v>
                </c:pt>
                <c:pt idx="16">
                  <c:v>0.56570818586678928</c:v>
                </c:pt>
                <c:pt idx="17">
                  <c:v>0.73777413919191837</c:v>
                </c:pt>
                <c:pt idx="18">
                  <c:v>0.87674919751516911</c:v>
                </c:pt>
                <c:pt idx="19">
                  <c:v>0.97202072006703799</c:v>
                </c:pt>
                <c:pt idx="20">
                  <c:v>1.0057</c:v>
                </c:pt>
                <c:pt idx="21">
                  <c:v>0.97013803320996661</c:v>
                </c:pt>
                <c:pt idx="22">
                  <c:v>0.88349999999999995</c:v>
                </c:pt>
                <c:pt idx="23">
                  <c:v>0.78090000000000004</c:v>
                </c:pt>
                <c:pt idx="24">
                  <c:v>0.68700000000000006</c:v>
                </c:pt>
                <c:pt idx="25">
                  <c:v>0.60540000000000005</c:v>
                </c:pt>
                <c:pt idx="26">
                  <c:v>0.52800000000000002</c:v>
                </c:pt>
                <c:pt idx="27">
                  <c:v>0.44850000000000001</c:v>
                </c:pt>
                <c:pt idx="28">
                  <c:v>0.36799999999999999</c:v>
                </c:pt>
                <c:pt idx="29">
                  <c:v>0.29249999999999998</c:v>
                </c:pt>
                <c:pt idx="30">
                  <c:v>0.22889999999999999</c:v>
                </c:pt>
                <c:pt idx="31">
                  <c:v>0.18079999999999999</c:v>
                </c:pt>
                <c:pt idx="32">
                  <c:v>0.14560000000000001</c:v>
                </c:pt>
                <c:pt idx="33">
                  <c:v>0.11940000000000001</c:v>
                </c:pt>
                <c:pt idx="34">
                  <c:v>0.1011</c:v>
                </c:pt>
                <c:pt idx="35">
                  <c:v>9.0311909239360541E-2</c:v>
                </c:pt>
                <c:pt idx="36">
                  <c:v>8.5156466244460285E-2</c:v>
                </c:pt>
                <c:pt idx="37">
                  <c:v>8.3916325770592992E-2</c:v>
                </c:pt>
                <c:pt idx="38">
                  <c:v>8.3661868391306113E-2</c:v>
                </c:pt>
                <c:pt idx="39">
                  <c:v>8.3123152318041127E-2</c:v>
                </c:pt>
                <c:pt idx="40">
                  <c:v>8.219612326988221E-2</c:v>
                </c:pt>
                <c:pt idx="41">
                  <c:v>8.104206669972519E-2</c:v>
                </c:pt>
                <c:pt idx="42">
                  <c:v>8.0044802988162606E-2</c:v>
                </c:pt>
                <c:pt idx="43">
                  <c:v>7.9398488622641442E-2</c:v>
                </c:pt>
                <c:pt idx="44">
                  <c:v>7.9359952439851014E-2</c:v>
                </c:pt>
                <c:pt idx="45">
                  <c:v>7.9641866025953342E-2</c:v>
                </c:pt>
                <c:pt idx="46">
                  <c:v>8.0350180827786222E-2</c:v>
                </c:pt>
                <c:pt idx="47">
                  <c:v>8.1812434636923129E-2</c:v>
                </c:pt>
                <c:pt idx="48">
                  <c:v>8.4487175091661676E-2</c:v>
                </c:pt>
                <c:pt idx="49">
                  <c:v>8.818236684145378E-2</c:v>
                </c:pt>
                <c:pt idx="50">
                  <c:v>9.1444543644315063E-2</c:v>
                </c:pt>
                <c:pt idx="51">
                  <c:v>9.3213993410417501E-2</c:v>
                </c:pt>
                <c:pt idx="52">
                  <c:v>9.3004488323671128E-2</c:v>
                </c:pt>
                <c:pt idx="53">
                  <c:v>9.1297987576841363E-2</c:v>
                </c:pt>
                <c:pt idx="54">
                  <c:v>8.9450991153677606E-2</c:v>
                </c:pt>
                <c:pt idx="55">
                  <c:v>8.8566015950122812E-2</c:v>
                </c:pt>
                <c:pt idx="56">
                  <c:v>8.9618113026736196E-2</c:v>
                </c:pt>
                <c:pt idx="57">
                  <c:v>9.2491173194139423E-2</c:v>
                </c:pt>
                <c:pt idx="58">
                  <c:v>9.7281214127606444E-2</c:v>
                </c:pt>
                <c:pt idx="59">
                  <c:v>0.10350982064571222</c:v>
                </c:pt>
                <c:pt idx="60">
                  <c:v>0.10956556109394001</c:v>
                </c:pt>
                <c:pt idx="61">
                  <c:v>0.11359460134694893</c:v>
                </c:pt>
                <c:pt idx="62">
                  <c:v>0.11482835206059287</c:v>
                </c:pt>
                <c:pt idx="63">
                  <c:v>0.1131856962169434</c:v>
                </c:pt>
                <c:pt idx="64">
                  <c:v>0.1098564071695917</c:v>
                </c:pt>
                <c:pt idx="65">
                  <c:v>0.10603073256360944</c:v>
                </c:pt>
                <c:pt idx="66">
                  <c:v>0.10215469083735097</c:v>
                </c:pt>
                <c:pt idx="67">
                  <c:v>9.7867398873211234E-2</c:v>
                </c:pt>
                <c:pt idx="68">
                  <c:v>9.3091757956082627E-2</c:v>
                </c:pt>
                <c:pt idx="69">
                  <c:v>8.7973678590034923E-2</c:v>
                </c:pt>
                <c:pt idx="70">
                  <c:v>8.2441977528703386E-2</c:v>
                </c:pt>
                <c:pt idx="71">
                  <c:v>7.5947530635778804E-2</c:v>
                </c:pt>
                <c:pt idx="72">
                  <c:v>6.7856078454202676E-2</c:v>
                </c:pt>
                <c:pt idx="73">
                  <c:v>5.868978955447593E-2</c:v>
                </c:pt>
                <c:pt idx="74">
                  <c:v>4.9188400549014404E-2</c:v>
                </c:pt>
                <c:pt idx="75">
                  <c:v>4.0238507137264623E-2</c:v>
                </c:pt>
                <c:pt idx="76">
                  <c:v>3.242801995882981E-2</c:v>
                </c:pt>
                <c:pt idx="77">
                  <c:v>2.5761431608011365E-2</c:v>
                </c:pt>
                <c:pt idx="78">
                  <c:v>2.0267120525059058E-2</c:v>
                </c:pt>
                <c:pt idx="79">
                  <c:v>1.5631975284264476E-2</c:v>
                </c:pt>
                <c:pt idx="80">
                  <c:v>1.1566296014387136E-2</c:v>
                </c:pt>
                <c:pt idx="81">
                  <c:v>8.0551820580814313E-3</c:v>
                </c:pt>
                <c:pt idx="82">
                  <c:v>5.2923156113137979E-3</c:v>
                </c:pt>
                <c:pt idx="83">
                  <c:v>3.1393484841758038E-3</c:v>
                </c:pt>
                <c:pt idx="84">
                  <c:v>1.6764491116348849E-3</c:v>
                </c:pt>
                <c:pt idx="85">
                  <c:v>5.9050606798263252E-4</c:v>
                </c:pt>
                <c:pt idx="86">
                  <c:v>0</c:v>
                </c:pt>
                <c:pt idx="87">
                  <c:v>3.0317765414462179E-4</c:v>
                </c:pt>
                <c:pt idx="88">
                  <c:v>1.1959127933108939E-3</c:v>
                </c:pt>
                <c:pt idx="89">
                  <c:v>2.8295570988309017E-3</c:v>
                </c:pt>
                <c:pt idx="90">
                  <c:v>4.6783979888632525E-3</c:v>
                </c:pt>
                <c:pt idx="91">
                  <c:v>6.9190958651299374E-3</c:v>
                </c:pt>
                <c:pt idx="92">
                  <c:v>9.4958424300923636E-3</c:v>
                </c:pt>
                <c:pt idx="93">
                  <c:v>1.2528066913492505E-2</c:v>
                </c:pt>
                <c:pt idx="94">
                  <c:v>1.587884399986339E-2</c:v>
                </c:pt>
                <c:pt idx="95">
                  <c:v>1.9297260321258558E-2</c:v>
                </c:pt>
                <c:pt idx="96">
                  <c:v>2.2722066402877085E-2</c:v>
                </c:pt>
                <c:pt idx="97">
                  <c:v>2.5854577184875733E-2</c:v>
                </c:pt>
                <c:pt idx="98">
                  <c:v>2.8689825781472614E-2</c:v>
                </c:pt>
                <c:pt idx="99">
                  <c:v>3.1208418941020721E-2</c:v>
                </c:pt>
                <c:pt idx="100">
                  <c:v>3.3338224834194422E-2</c:v>
                </c:pt>
                <c:pt idx="101">
                  <c:v>3.5301304097209919E-2</c:v>
                </c:pt>
                <c:pt idx="102">
                  <c:v>3.7235056337014662E-2</c:v>
                </c:pt>
                <c:pt idx="103">
                  <c:v>3.9092184153192377E-2</c:v>
                </c:pt>
                <c:pt idx="104">
                  <c:v>4.108127039905516E-2</c:v>
                </c:pt>
                <c:pt idx="105">
                  <c:v>4.307886754204019E-2</c:v>
                </c:pt>
                <c:pt idx="106">
                  <c:v>4.4994873375616327E-2</c:v>
                </c:pt>
                <c:pt idx="107">
                  <c:v>4.6772531019284032E-2</c:v>
                </c:pt>
                <c:pt idx="108">
                  <c:v>4.8412314764523803E-2</c:v>
                </c:pt>
                <c:pt idx="109">
                  <c:v>4.9493514893371074E-2</c:v>
                </c:pt>
                <c:pt idx="110">
                  <c:v>4.7899999999999998E-2</c:v>
                </c:pt>
                <c:pt idx="111">
                  <c:v>4.58E-2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76000"/>
        <c:axId val="177280512"/>
      </c:scatterChart>
      <c:valAx>
        <c:axId val="17137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280512"/>
        <c:crosses val="autoZero"/>
        <c:crossBetween val="midCat"/>
      </c:valAx>
      <c:valAx>
        <c:axId val="17728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137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67"/>
          <c:y val="0.27646385110952038"/>
          <c:w val="0.29504423058228835"/>
          <c:h val="0.2348430309847635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'ChlZ(D1) PS-II 1.7 K'!$A$16:$D$16</c:f>
          <c:strCache>
            <c:ptCount val="1"/>
            <c:pt idx="0">
              <c:v>ChlZ(D1) PS-II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21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K'!$C$20:$C$229</c:f>
              <c:numCache>
                <c:formatCode>General</c:formatCode>
                <c:ptCount val="210"/>
                <c:pt idx="0">
                  <c:v>3.3300000000000003E-2</c:v>
                </c:pt>
                <c:pt idx="1">
                  <c:v>3.5999999999999997E-2</c:v>
                </c:pt>
                <c:pt idx="2">
                  <c:v>3.73E-2</c:v>
                </c:pt>
                <c:pt idx="3">
                  <c:v>3.7699999999999997E-2</c:v>
                </c:pt>
                <c:pt idx="4">
                  <c:v>3.8199999999999998E-2</c:v>
                </c:pt>
                <c:pt idx="5">
                  <c:v>4.02E-2</c:v>
                </c:pt>
                <c:pt idx="6">
                  <c:v>4.6399999999999997E-2</c:v>
                </c:pt>
                <c:pt idx="7">
                  <c:v>5.62E-2</c:v>
                </c:pt>
                <c:pt idx="8">
                  <c:v>6.4100000000000004E-2</c:v>
                </c:pt>
                <c:pt idx="9">
                  <c:v>6.0600000000000001E-2</c:v>
                </c:pt>
                <c:pt idx="10">
                  <c:v>4.0300000000000002E-2</c:v>
                </c:pt>
                <c:pt idx="11">
                  <c:v>9.7000000000000003E-3</c:v>
                </c:pt>
                <c:pt idx="12">
                  <c:v>-1.6299999999999999E-2</c:v>
                </c:pt>
                <c:pt idx="13">
                  <c:v>-1.66E-2</c:v>
                </c:pt>
                <c:pt idx="14">
                  <c:v>4.24E-2</c:v>
                </c:pt>
                <c:pt idx="15">
                  <c:v>0.1925</c:v>
                </c:pt>
                <c:pt idx="16">
                  <c:v>0.42149999999999999</c:v>
                </c:pt>
                <c:pt idx="17">
                  <c:v>0.67169999999999996</c:v>
                </c:pt>
                <c:pt idx="18">
                  <c:v>0.88260000000000005</c:v>
                </c:pt>
                <c:pt idx="19">
                  <c:v>1.0144</c:v>
                </c:pt>
                <c:pt idx="20">
                  <c:v>1.0523</c:v>
                </c:pt>
                <c:pt idx="21">
                  <c:v>1.0145</c:v>
                </c:pt>
                <c:pt idx="22">
                  <c:v>0.94510000000000005</c:v>
                </c:pt>
                <c:pt idx="23">
                  <c:v>0.88249999999999995</c:v>
                </c:pt>
                <c:pt idx="24">
                  <c:v>0.8347</c:v>
                </c:pt>
                <c:pt idx="25">
                  <c:v>0.78720000000000001</c:v>
                </c:pt>
                <c:pt idx="26">
                  <c:v>0.72260000000000002</c:v>
                </c:pt>
                <c:pt idx="27">
                  <c:v>0.6341</c:v>
                </c:pt>
                <c:pt idx="28">
                  <c:v>0.52949999999999997</c:v>
                </c:pt>
                <c:pt idx="29">
                  <c:v>0.4234</c:v>
                </c:pt>
                <c:pt idx="30">
                  <c:v>0.3301</c:v>
                </c:pt>
                <c:pt idx="31">
                  <c:v>0.25800000000000001</c:v>
                </c:pt>
                <c:pt idx="32">
                  <c:v>0.20280000000000001</c:v>
                </c:pt>
                <c:pt idx="33">
                  <c:v>0.1565</c:v>
                </c:pt>
                <c:pt idx="34">
                  <c:v>0.1182</c:v>
                </c:pt>
                <c:pt idx="35">
                  <c:v>9.0800000000000006E-2</c:v>
                </c:pt>
                <c:pt idx="36">
                  <c:v>7.4399999999999994E-2</c:v>
                </c:pt>
                <c:pt idx="37">
                  <c:v>6.5100000000000005E-2</c:v>
                </c:pt>
                <c:pt idx="38">
                  <c:v>5.8599999999999999E-2</c:v>
                </c:pt>
                <c:pt idx="39">
                  <c:v>5.0999999999999997E-2</c:v>
                </c:pt>
                <c:pt idx="40">
                  <c:v>4.1200000000000001E-2</c:v>
                </c:pt>
                <c:pt idx="41">
                  <c:v>2.9000000000000001E-2</c:v>
                </c:pt>
                <c:pt idx="42">
                  <c:v>1.5599999999999999E-2</c:v>
                </c:pt>
                <c:pt idx="43">
                  <c:v>2.0999999999999999E-3</c:v>
                </c:pt>
                <c:pt idx="44">
                  <c:v>-1.4500000000000001E-2</c:v>
                </c:pt>
                <c:pt idx="45">
                  <c:v>-4.2000000000000003E-2</c:v>
                </c:pt>
                <c:pt idx="46">
                  <c:v>-8.6900000000000005E-2</c:v>
                </c:pt>
                <c:pt idx="47">
                  <c:v>-0.15049999999999999</c:v>
                </c:pt>
                <c:pt idx="48">
                  <c:v>-0.22700000000000001</c:v>
                </c:pt>
                <c:pt idx="49">
                  <c:v>-0.307</c:v>
                </c:pt>
                <c:pt idx="50">
                  <c:v>-0.38109999999999999</c:v>
                </c:pt>
                <c:pt idx="51">
                  <c:v>-0.4405</c:v>
                </c:pt>
                <c:pt idx="52">
                  <c:v>-0.47510000000000002</c:v>
                </c:pt>
                <c:pt idx="53">
                  <c:v>-0.47789999999999999</c:v>
                </c:pt>
                <c:pt idx="54">
                  <c:v>-0.44979999999999998</c:v>
                </c:pt>
                <c:pt idx="55">
                  <c:v>-0.40010000000000001</c:v>
                </c:pt>
                <c:pt idx="56">
                  <c:v>-0.34039999999999998</c:v>
                </c:pt>
                <c:pt idx="57">
                  <c:v>-0.28050000000000003</c:v>
                </c:pt>
                <c:pt idx="58">
                  <c:v>-0.22509999999999999</c:v>
                </c:pt>
                <c:pt idx="59">
                  <c:v>-0.1764</c:v>
                </c:pt>
                <c:pt idx="60">
                  <c:v>-0.1381</c:v>
                </c:pt>
                <c:pt idx="61">
                  <c:v>-0.11169999999999999</c:v>
                </c:pt>
                <c:pt idx="62">
                  <c:v>-9.5799999999999996E-2</c:v>
                </c:pt>
                <c:pt idx="63">
                  <c:v>-8.8400000000000006E-2</c:v>
                </c:pt>
                <c:pt idx="64">
                  <c:v>-8.7400000000000005E-2</c:v>
                </c:pt>
                <c:pt idx="65">
                  <c:v>-9.2600000000000002E-2</c:v>
                </c:pt>
                <c:pt idx="66">
                  <c:v>-0.105</c:v>
                </c:pt>
                <c:pt idx="67">
                  <c:v>-0.1227</c:v>
                </c:pt>
                <c:pt idx="68">
                  <c:v>-0.14080000000000001</c:v>
                </c:pt>
                <c:pt idx="69">
                  <c:v>-0.15490000000000001</c:v>
                </c:pt>
                <c:pt idx="70">
                  <c:v>-0.1648</c:v>
                </c:pt>
                <c:pt idx="71">
                  <c:v>-0.1744</c:v>
                </c:pt>
                <c:pt idx="72">
                  <c:v>-0.1885</c:v>
                </c:pt>
                <c:pt idx="73">
                  <c:v>-0.2092</c:v>
                </c:pt>
                <c:pt idx="74">
                  <c:v>-0.23630000000000001</c:v>
                </c:pt>
                <c:pt idx="75">
                  <c:v>-0.26900000000000002</c:v>
                </c:pt>
                <c:pt idx="76">
                  <c:v>-0.30680000000000002</c:v>
                </c:pt>
                <c:pt idx="77">
                  <c:v>-0.34870000000000001</c:v>
                </c:pt>
                <c:pt idx="78">
                  <c:v>-0.39439999999999997</c:v>
                </c:pt>
                <c:pt idx="79">
                  <c:v>-0.44340000000000002</c:v>
                </c:pt>
                <c:pt idx="80">
                  <c:v>-0.49399999999999999</c:v>
                </c:pt>
                <c:pt idx="81">
                  <c:v>-0.54349999999999998</c:v>
                </c:pt>
                <c:pt idx="82">
                  <c:v>-0.58889999999999998</c:v>
                </c:pt>
                <c:pt idx="83">
                  <c:v>-0.62690000000000001</c:v>
                </c:pt>
                <c:pt idx="84">
                  <c:v>-0.65569999999999995</c:v>
                </c:pt>
                <c:pt idx="85">
                  <c:v>-0.67479999999999996</c:v>
                </c:pt>
                <c:pt idx="86">
                  <c:v>-0.68389999999999995</c:v>
                </c:pt>
                <c:pt idx="87">
                  <c:v>-0.68259999999999998</c:v>
                </c:pt>
                <c:pt idx="88">
                  <c:v>-0.66839999999999999</c:v>
                </c:pt>
                <c:pt idx="89">
                  <c:v>-0.63970000000000005</c:v>
                </c:pt>
                <c:pt idx="90">
                  <c:v>-0.59919999999999995</c:v>
                </c:pt>
                <c:pt idx="91">
                  <c:v>-0.55169999999999997</c:v>
                </c:pt>
                <c:pt idx="92">
                  <c:v>-0.50160000000000005</c:v>
                </c:pt>
                <c:pt idx="93">
                  <c:v>-0.45240000000000002</c:v>
                </c:pt>
                <c:pt idx="94">
                  <c:v>-0.40649999999999997</c:v>
                </c:pt>
                <c:pt idx="95">
                  <c:v>-0.36559999999999998</c:v>
                </c:pt>
                <c:pt idx="96">
                  <c:v>-0.33129999999999998</c:v>
                </c:pt>
                <c:pt idx="97">
                  <c:v>-0.3039</c:v>
                </c:pt>
                <c:pt idx="98">
                  <c:v>-0.28249999999999997</c:v>
                </c:pt>
                <c:pt idx="99">
                  <c:v>-0.26540000000000002</c:v>
                </c:pt>
                <c:pt idx="100">
                  <c:v>-0.24859999999999999</c:v>
                </c:pt>
                <c:pt idx="101">
                  <c:v>-0.2288</c:v>
                </c:pt>
                <c:pt idx="102">
                  <c:v>-0.20549999999999999</c:v>
                </c:pt>
                <c:pt idx="103">
                  <c:v>-0.1792</c:v>
                </c:pt>
                <c:pt idx="104">
                  <c:v>-0.14960000000000001</c:v>
                </c:pt>
                <c:pt idx="105">
                  <c:v>-0.11609999999999999</c:v>
                </c:pt>
                <c:pt idx="106">
                  <c:v>-7.8700000000000006E-2</c:v>
                </c:pt>
                <c:pt idx="107">
                  <c:v>-3.7999999999999999E-2</c:v>
                </c:pt>
                <c:pt idx="108">
                  <c:v>4.1000000000000003E-3</c:v>
                </c:pt>
                <c:pt idx="109">
                  <c:v>4.2200000000000001E-2</c:v>
                </c:pt>
                <c:pt idx="110">
                  <c:v>6.7699999999999996E-2</c:v>
                </c:pt>
                <c:pt idx="111">
                  <c:v>7.4899999999999994E-2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K'!$N$20:$N$229</c:f>
              <c:numCache>
                <c:formatCode>General</c:formatCode>
                <c:ptCount val="2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-8.15947735712492E-3</c:v>
                </c:pt>
                <c:pt idx="7">
                  <c:v>-2.6669841012164526E-2</c:v>
                </c:pt>
                <c:pt idx="8">
                  <c:v>-5.1888836710054731E-2</c:v>
                </c:pt>
                <c:pt idx="9">
                  <c:v>-7.5783391790095841E-2</c:v>
                </c:pt>
                <c:pt idx="10">
                  <c:v>-9.4545525576182357E-2</c:v>
                </c:pt>
                <c:pt idx="11">
                  <c:v>-0.11429179549439861</c:v>
                </c:pt>
                <c:pt idx="12">
                  <c:v>-0.13922680394533396</c:v>
                </c:pt>
                <c:pt idx="13">
                  <c:v>-0.16834592521285391</c:v>
                </c:pt>
                <c:pt idx="14">
                  <c:v>-0.19758387173295636</c:v>
                </c:pt>
                <c:pt idx="15">
                  <c:v>-0.20611314710905121</c:v>
                </c:pt>
                <c:pt idx="16">
                  <c:v>-0.17042077556689114</c:v>
                </c:pt>
                <c:pt idx="17">
                  <c:v>-0.10025955719564057</c:v>
                </c:pt>
                <c:pt idx="18">
                  <c:v>-3.4774147902170024E-2</c:v>
                </c:pt>
                <c:pt idx="19">
                  <c:v>-2.6601608099275308E-3</c:v>
                </c:pt>
                <c:pt idx="20">
                  <c:v>0</c:v>
                </c:pt>
                <c:pt idx="21">
                  <c:v>-5.9023799030314132E-4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-3.6965915209098968E-3</c:v>
                </c:pt>
                <c:pt idx="36">
                  <c:v>-1.4702266509938906E-2</c:v>
                </c:pt>
                <c:pt idx="37">
                  <c:v>-2.2704663029128949E-2</c:v>
                </c:pt>
                <c:pt idx="38">
                  <c:v>-2.8938415141862801E-2</c:v>
                </c:pt>
                <c:pt idx="39">
                  <c:v>-3.5974737182335362E-2</c:v>
                </c:pt>
                <c:pt idx="40">
                  <c:v>-4.4804753422389418E-2</c:v>
                </c:pt>
                <c:pt idx="41">
                  <c:v>-5.5797222619191421E-2</c:v>
                </c:pt>
                <c:pt idx="42">
                  <c:v>-6.8153749810523523E-2</c:v>
                </c:pt>
                <c:pt idx="43">
                  <c:v>-8.0977487896595007E-2</c:v>
                </c:pt>
                <c:pt idx="44">
                  <c:v>-9.7537166105652995E-2</c:v>
                </c:pt>
                <c:pt idx="45">
                  <c:v>-0.1253321424073886</c:v>
                </c:pt>
                <c:pt idx="46">
                  <c:v>-0.17097327760274378</c:v>
                </c:pt>
                <c:pt idx="47">
                  <c:v>-0.23610328623688395</c:v>
                </c:pt>
                <c:pt idx="48">
                  <c:v>-0.31540196315894958</c:v>
                </c:pt>
                <c:pt idx="49">
                  <c:v>-0.39926837489038658</c:v>
                </c:pt>
                <c:pt idx="50">
                  <c:v>-0.47678170754391247</c:v>
                </c:pt>
                <c:pt idx="51">
                  <c:v>-0.53803314633169164</c:v>
                </c:pt>
                <c:pt idx="52">
                  <c:v>-0.57241393364124404</c:v>
                </c:pt>
                <c:pt idx="53">
                  <c:v>-0.57342836067128378</c:v>
                </c:pt>
                <c:pt idx="54">
                  <c:v>-0.54339578203342442</c:v>
                </c:pt>
                <c:pt idx="55">
                  <c:v>-0.49276980072020909</c:v>
                </c:pt>
                <c:pt idx="56">
                  <c:v>-0.43417064764644975</c:v>
                </c:pt>
                <c:pt idx="57">
                  <c:v>-0.3772768336006691</c:v>
                </c:pt>
                <c:pt idx="58">
                  <c:v>-0.32688882532214403</c:v>
                </c:pt>
                <c:pt idx="59">
                  <c:v>-0.28470603983840403</c:v>
                </c:pt>
                <c:pt idx="60">
                  <c:v>-0.25274237838237351</c:v>
                </c:pt>
                <c:pt idx="61">
                  <c:v>-0.23055810778303107</c:v>
                </c:pt>
                <c:pt idx="62">
                  <c:v>-0.21594902542841987</c:v>
                </c:pt>
                <c:pt idx="63">
                  <c:v>-0.2068302556717605</c:v>
                </c:pt>
                <c:pt idx="64">
                  <c:v>-0.20234670106847105</c:v>
                </c:pt>
                <c:pt idx="65">
                  <c:v>-0.20354376044216588</c:v>
                </c:pt>
                <c:pt idx="66">
                  <c:v>-0.21188811889046874</c:v>
                </c:pt>
                <c:pt idx="67">
                  <c:v>-0.22510217145697539</c:v>
                </c:pt>
                <c:pt idx="68">
                  <c:v>-0.2382052469893465</c:v>
                </c:pt>
                <c:pt idx="69">
                  <c:v>-0.24695001688405457</c:v>
                </c:pt>
                <c:pt idx="70">
                  <c:v>-0.25106199955598546</c:v>
                </c:pt>
                <c:pt idx="71">
                  <c:v>-0.25386662671575028</c:v>
                </c:pt>
                <c:pt idx="72">
                  <c:v>-0.25950024993274085</c:v>
                </c:pt>
                <c:pt idx="73">
                  <c:v>-0.27060923292052796</c:v>
                </c:pt>
                <c:pt idx="74">
                  <c:v>-0.28776758864246582</c:v>
                </c:pt>
                <c:pt idx="75">
                  <c:v>-0.31110299399477331</c:v>
                </c:pt>
                <c:pt idx="76">
                  <c:v>-0.34073060097710706</c:v>
                </c:pt>
                <c:pt idx="77">
                  <c:v>-0.37565511035210336</c:v>
                </c:pt>
                <c:pt idx="78">
                  <c:v>-0.41560621550016857</c:v>
                </c:pt>
                <c:pt idx="79">
                  <c:v>-0.45975629670043894</c:v>
                </c:pt>
                <c:pt idx="80">
                  <c:v>-0.5061022305816244</c:v>
                </c:pt>
                <c:pt idx="81">
                  <c:v>-0.55192842605122716</c:v>
                </c:pt>
                <c:pt idx="82">
                  <c:v>-0.59443753974126023</c:v>
                </c:pt>
                <c:pt idx="83">
                  <c:v>-0.63018481297593532</c:v>
                </c:pt>
                <c:pt idx="84">
                  <c:v>-0.65745412886563925</c:v>
                </c:pt>
                <c:pt idx="85">
                  <c:v>-0.67541786768950784</c:v>
                </c:pt>
                <c:pt idx="86">
                  <c:v>-0.68389999999999995</c:v>
                </c:pt>
                <c:pt idx="87">
                  <c:v>-0.68291722565919899</c:v>
                </c:pt>
                <c:pt idx="88">
                  <c:v>-0.66965132647151349</c:v>
                </c:pt>
                <c:pt idx="89">
                  <c:v>-0.64266066713244485</c:v>
                </c:pt>
                <c:pt idx="90">
                  <c:v>-0.60409517570217841</c:v>
                </c:pt>
                <c:pt idx="91">
                  <c:v>-0.55893969829857426</c:v>
                </c:pt>
                <c:pt idx="92">
                  <c:v>-0.51153584069721214</c:v>
                </c:pt>
                <c:pt idx="93">
                  <c:v>-0.46550856598694251</c:v>
                </c:pt>
                <c:pt idx="94">
                  <c:v>-0.42311460429656578</c:v>
                </c:pt>
                <c:pt idx="95">
                  <c:v>-0.38579141596505945</c:v>
                </c:pt>
                <c:pt idx="96">
                  <c:v>-0.35507491346897435</c:v>
                </c:pt>
                <c:pt idx="97">
                  <c:v>-0.33095257191174771</c:v>
                </c:pt>
                <c:pt idx="98">
                  <c:v>-0.31251919426254698</c:v>
                </c:pt>
                <c:pt idx="99">
                  <c:v>-0.29805448866623852</c:v>
                </c:pt>
                <c:pt idx="100">
                  <c:v>-0.28348298100131525</c:v>
                </c:pt>
                <c:pt idx="101">
                  <c:v>-0.26573702128019683</c:v>
                </c:pt>
                <c:pt idx="102">
                  <c:v>-0.24446037564227954</c:v>
                </c:pt>
                <c:pt idx="103">
                  <c:v>-0.22010355512021909</c:v>
                </c:pt>
                <c:pt idx="104">
                  <c:v>-0.1925848074385261</c:v>
                </c:pt>
                <c:pt idx="105">
                  <c:v>-0.1611749650139096</c:v>
                </c:pt>
                <c:pt idx="106">
                  <c:v>-0.12577975067431746</c:v>
                </c:pt>
                <c:pt idx="107">
                  <c:v>-8.6939777658936637E-2</c:v>
                </c:pt>
                <c:pt idx="108">
                  <c:v>-4.65555422359634E-2</c:v>
                </c:pt>
                <c:pt idx="109">
                  <c:v>-9.5868407301326272E-3</c:v>
                </c:pt>
                <c:pt idx="110">
                  <c:v>0</c:v>
                </c:pt>
                <c:pt idx="11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K'!$O$20:$O$229</c:f>
              <c:numCache>
                <c:formatCode>General</c:formatCode>
                <c:ptCount val="210"/>
                <c:pt idx="0">
                  <c:v>1.1091160385800934E-2</c:v>
                </c:pt>
                <c:pt idx="1">
                  <c:v>1.3497732922342647E-2</c:v>
                </c:pt>
                <c:pt idx="2">
                  <c:v>1.6427473401610816E-2</c:v>
                </c:pt>
                <c:pt idx="3">
                  <c:v>2.05081833548772E-2</c:v>
                </c:pt>
                <c:pt idx="4">
                  <c:v>2.6786198667594709E-2</c:v>
                </c:pt>
                <c:pt idx="5">
                  <c:v>3.6935656756488015E-2</c:v>
                </c:pt>
                <c:pt idx="6">
                  <c:v>5.4559477357124915E-2</c:v>
                </c:pt>
                <c:pt idx="7">
                  <c:v>8.2869841012164519E-2</c:v>
                </c:pt>
                <c:pt idx="8">
                  <c:v>0.11598883671005474</c:v>
                </c:pt>
                <c:pt idx="9">
                  <c:v>0.13638339179009584</c:v>
                </c:pt>
                <c:pt idx="10">
                  <c:v>0.13484552557618237</c:v>
                </c:pt>
                <c:pt idx="11">
                  <c:v>0.12399179549439862</c:v>
                </c:pt>
                <c:pt idx="12">
                  <c:v>0.12292680394533398</c:v>
                </c:pt>
                <c:pt idx="13">
                  <c:v>0.1517459252128539</c:v>
                </c:pt>
                <c:pt idx="14">
                  <c:v>0.23998387173295638</c:v>
                </c:pt>
                <c:pt idx="15">
                  <c:v>0.39861314710905116</c:v>
                </c:pt>
                <c:pt idx="16">
                  <c:v>0.59192077556689104</c:v>
                </c:pt>
                <c:pt idx="17">
                  <c:v>0.77195955719564058</c:v>
                </c:pt>
                <c:pt idx="18">
                  <c:v>0.91737414790217009</c:v>
                </c:pt>
                <c:pt idx="19">
                  <c:v>1.0170601608099274</c:v>
                </c:pt>
                <c:pt idx="20">
                  <c:v>1.0523</c:v>
                </c:pt>
                <c:pt idx="21">
                  <c:v>1.0150902379903031</c:v>
                </c:pt>
                <c:pt idx="22">
                  <c:v>0.92443775479765333</c:v>
                </c:pt>
                <c:pt idx="23">
                  <c:v>0.81708369295018402</c:v>
                </c:pt>
                <c:pt idx="24">
                  <c:v>0.71883275330615493</c:v>
                </c:pt>
                <c:pt idx="25">
                  <c:v>0.63345174505319679</c:v>
                </c:pt>
                <c:pt idx="26">
                  <c:v>0.55246534751914089</c:v>
                </c:pt>
                <c:pt idx="27">
                  <c:v>0.46928164462563388</c:v>
                </c:pt>
                <c:pt idx="28">
                  <c:v>0.38505160584667392</c:v>
                </c:pt>
                <c:pt idx="29">
                  <c:v>0.30605324649497861</c:v>
                </c:pt>
                <c:pt idx="30">
                  <c:v>0.239506284180173</c:v>
                </c:pt>
                <c:pt idx="31">
                  <c:v>0.18917752808988764</c:v>
                </c:pt>
                <c:pt idx="32">
                  <c:v>0.15234650492194493</c:v>
                </c:pt>
                <c:pt idx="33">
                  <c:v>0.12493250472307846</c:v>
                </c:pt>
                <c:pt idx="34">
                  <c:v>0.10578455801929004</c:v>
                </c:pt>
                <c:pt idx="35">
                  <c:v>9.4496591520909903E-2</c:v>
                </c:pt>
                <c:pt idx="36">
                  <c:v>8.910226650993891E-2</c:v>
                </c:pt>
                <c:pt idx="37">
                  <c:v>8.7804663029128968E-2</c:v>
                </c:pt>
                <c:pt idx="38">
                  <c:v>8.7538415141862808E-2</c:v>
                </c:pt>
                <c:pt idx="39">
                  <c:v>8.6974737182335365E-2</c:v>
                </c:pt>
                <c:pt idx="40">
                  <c:v>8.6004753422389432E-2</c:v>
                </c:pt>
                <c:pt idx="41">
                  <c:v>8.4797222619191426E-2</c:v>
                </c:pt>
                <c:pt idx="42">
                  <c:v>8.3753749810523526E-2</c:v>
                </c:pt>
                <c:pt idx="43">
                  <c:v>8.3077487896594998E-2</c:v>
                </c:pt>
                <c:pt idx="44">
                  <c:v>8.3037166105652996E-2</c:v>
                </c:pt>
                <c:pt idx="45">
                  <c:v>8.3332142407388579E-2</c:v>
                </c:pt>
                <c:pt idx="46">
                  <c:v>8.4073277602743801E-2</c:v>
                </c:pt>
                <c:pt idx="47">
                  <c:v>8.5603286236883971E-2</c:v>
                </c:pt>
                <c:pt idx="48">
                  <c:v>8.8401963158949562E-2</c:v>
                </c:pt>
                <c:pt idx="49">
                  <c:v>9.2268374890386612E-2</c:v>
                </c:pt>
                <c:pt idx="50">
                  <c:v>9.5681707543912434E-2</c:v>
                </c:pt>
                <c:pt idx="51">
                  <c:v>9.7533146331691689E-2</c:v>
                </c:pt>
                <c:pt idx="52">
                  <c:v>9.7313933641244035E-2</c:v>
                </c:pt>
                <c:pt idx="53">
                  <c:v>9.5528360671283841E-2</c:v>
                </c:pt>
                <c:pt idx="54">
                  <c:v>9.3595782033424418E-2</c:v>
                </c:pt>
                <c:pt idx="55">
                  <c:v>9.2669800720209042E-2</c:v>
                </c:pt>
                <c:pt idx="56">
                  <c:v>9.377064764644974E-2</c:v>
                </c:pt>
                <c:pt idx="57">
                  <c:v>9.6776833600669104E-2</c:v>
                </c:pt>
                <c:pt idx="58">
                  <c:v>0.10178882532214403</c:v>
                </c:pt>
                <c:pt idx="59">
                  <c:v>0.10830603983840406</c:v>
                </c:pt>
                <c:pt idx="60">
                  <c:v>0.11464237838237354</c:v>
                </c:pt>
                <c:pt idx="61">
                  <c:v>0.11885810778303108</c:v>
                </c:pt>
                <c:pt idx="62">
                  <c:v>0.12014902542841989</c:v>
                </c:pt>
                <c:pt idx="63">
                  <c:v>0.11843025567176049</c:v>
                </c:pt>
                <c:pt idx="64">
                  <c:v>0.11494670106847106</c:v>
                </c:pt>
                <c:pt idx="65">
                  <c:v>0.11094376044216586</c:v>
                </c:pt>
                <c:pt idx="66">
                  <c:v>0.10688811889046876</c:v>
                </c:pt>
                <c:pt idx="67">
                  <c:v>0.10240217145697542</c:v>
                </c:pt>
                <c:pt idx="68">
                  <c:v>9.7405246989346467E-2</c:v>
                </c:pt>
                <c:pt idx="69">
                  <c:v>9.2050016884054633E-2</c:v>
                </c:pt>
                <c:pt idx="70">
                  <c:v>8.6261999555985458E-2</c:v>
                </c:pt>
                <c:pt idx="71">
                  <c:v>7.9466626715750263E-2</c:v>
                </c:pt>
                <c:pt idx="72">
                  <c:v>7.1000249932740844E-2</c:v>
                </c:pt>
                <c:pt idx="73">
                  <c:v>6.1409232920528009E-2</c:v>
                </c:pt>
                <c:pt idx="74">
                  <c:v>5.1467588642465797E-2</c:v>
                </c:pt>
                <c:pt idx="75">
                  <c:v>4.2102993994773352E-2</c:v>
                </c:pt>
                <c:pt idx="76">
                  <c:v>3.3930600977107095E-2</c:v>
                </c:pt>
                <c:pt idx="77">
                  <c:v>2.6955110352103368E-2</c:v>
                </c:pt>
                <c:pt idx="78">
                  <c:v>2.1206215500168685E-2</c:v>
                </c:pt>
                <c:pt idx="79">
                  <c:v>1.6356296700439005E-2</c:v>
                </c:pt>
                <c:pt idx="80">
                  <c:v>1.2102230581624324E-2</c:v>
                </c:pt>
                <c:pt idx="81">
                  <c:v>8.4284260512270948E-3</c:v>
                </c:pt>
                <c:pt idx="82">
                  <c:v>5.5375397412603259E-3</c:v>
                </c:pt>
                <c:pt idx="83">
                  <c:v>3.2848129759353666E-3</c:v>
                </c:pt>
                <c:pt idx="84">
                  <c:v>1.7541288656392456E-3</c:v>
                </c:pt>
                <c:pt idx="85">
                  <c:v>6.1786768950792897E-4</c:v>
                </c:pt>
                <c:pt idx="86">
                  <c:v>0</c:v>
                </c:pt>
                <c:pt idx="87">
                  <c:v>3.1722565919895147E-4</c:v>
                </c:pt>
                <c:pt idx="88">
                  <c:v>1.2513264715134271E-3</c:v>
                </c:pt>
                <c:pt idx="89">
                  <c:v>2.9606671324448222E-3</c:v>
                </c:pt>
                <c:pt idx="90">
                  <c:v>4.8951757021783839E-3</c:v>
                </c:pt>
                <c:pt idx="91">
                  <c:v>7.239698298574359E-3</c:v>
                </c:pt>
                <c:pt idx="92">
                  <c:v>9.9358406972120845E-3</c:v>
                </c:pt>
                <c:pt idx="93">
                  <c:v>1.3108565986942589E-2</c:v>
                </c:pt>
                <c:pt idx="94">
                  <c:v>1.6614604296565819E-2</c:v>
                </c:pt>
                <c:pt idx="95">
                  <c:v>2.019141596505954E-2</c:v>
                </c:pt>
                <c:pt idx="96">
                  <c:v>2.3774913468974403E-2</c:v>
                </c:pt>
                <c:pt idx="97">
                  <c:v>2.7052571911747772E-2</c:v>
                </c:pt>
                <c:pt idx="98">
                  <c:v>3.0019194262547112E-2</c:v>
                </c:pt>
                <c:pt idx="99">
                  <c:v>3.2654488666238546E-2</c:v>
                </c:pt>
                <c:pt idx="100">
                  <c:v>3.4882981001315289E-2</c:v>
                </c:pt>
                <c:pt idx="101">
                  <c:v>3.6937021280196873E-2</c:v>
                </c:pt>
                <c:pt idx="102">
                  <c:v>3.8960375642279534E-2</c:v>
                </c:pt>
                <c:pt idx="103">
                  <c:v>4.0903555120219086E-2</c:v>
                </c:pt>
                <c:pt idx="104">
                  <c:v>4.2984807438526146E-2</c:v>
                </c:pt>
                <c:pt idx="105">
                  <c:v>4.5074965013909604E-2</c:v>
                </c:pt>
                <c:pt idx="106">
                  <c:v>4.7079750674317453E-2</c:v>
                </c:pt>
                <c:pt idx="107">
                  <c:v>4.8939777658936645E-2</c:v>
                </c:pt>
                <c:pt idx="108">
                  <c:v>5.0655542235963406E-2</c:v>
                </c:pt>
                <c:pt idx="109">
                  <c:v>5.1786840730132622E-2</c:v>
                </c:pt>
                <c:pt idx="110">
                  <c:v>5.0119488913194787E-2</c:v>
                </c:pt>
                <c:pt idx="111">
                  <c:v>4.7922183553743662E-2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323392"/>
        <c:axId val="177329664"/>
      </c:scatterChart>
      <c:valAx>
        <c:axId val="1773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329664"/>
        <c:crosses val="autoZero"/>
        <c:crossBetween val="midCat"/>
      </c:valAx>
      <c:valAx>
        <c:axId val="17732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3233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097558428538603"/>
          <c:y val="0.25861813174992471"/>
          <c:w val="0.30855893676420515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'ChlZ(D1) PS-II 1.7 K'!$A$16:$D$16</c:f>
          <c:strCache>
            <c:ptCount val="1"/>
            <c:pt idx="0">
              <c:v>ChlZ(D1) PS-II 1.7 K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'ChlZ(D1) PS-II 1.7 K'!$A$20:$A$229</c:f>
              <c:numCache>
                <c:formatCode>General</c:formatCode>
                <c:ptCount val="210"/>
                <c:pt idx="0">
                  <c:v>-728</c:v>
                </c:pt>
                <c:pt idx="1">
                  <c:v>-698</c:v>
                </c:pt>
                <c:pt idx="2">
                  <c:v>-668</c:v>
                </c:pt>
                <c:pt idx="3">
                  <c:v>-638</c:v>
                </c:pt>
                <c:pt idx="4">
                  <c:v>-608</c:v>
                </c:pt>
                <c:pt idx="5">
                  <c:v>-578</c:v>
                </c:pt>
                <c:pt idx="6">
                  <c:v>-548</c:v>
                </c:pt>
                <c:pt idx="7">
                  <c:v>-518</c:v>
                </c:pt>
                <c:pt idx="8">
                  <c:v>-488</c:v>
                </c:pt>
                <c:pt idx="9">
                  <c:v>-458</c:v>
                </c:pt>
                <c:pt idx="10">
                  <c:v>-428</c:v>
                </c:pt>
                <c:pt idx="11">
                  <c:v>-398</c:v>
                </c:pt>
                <c:pt idx="12">
                  <c:v>-368</c:v>
                </c:pt>
                <c:pt idx="13">
                  <c:v>-338</c:v>
                </c:pt>
                <c:pt idx="14">
                  <c:v>-308</c:v>
                </c:pt>
                <c:pt idx="15">
                  <c:v>-278</c:v>
                </c:pt>
                <c:pt idx="16">
                  <c:v>-248</c:v>
                </c:pt>
                <c:pt idx="17">
                  <c:v>-218</c:v>
                </c:pt>
                <c:pt idx="18">
                  <c:v>-188</c:v>
                </c:pt>
                <c:pt idx="19">
                  <c:v>-158</c:v>
                </c:pt>
                <c:pt idx="20">
                  <c:v>-128</c:v>
                </c:pt>
                <c:pt idx="21">
                  <c:v>-98</c:v>
                </c:pt>
                <c:pt idx="22">
                  <c:v>-68</c:v>
                </c:pt>
                <c:pt idx="23">
                  <c:v>-38</c:v>
                </c:pt>
                <c:pt idx="24">
                  <c:v>-8</c:v>
                </c:pt>
                <c:pt idx="25">
                  <c:v>22</c:v>
                </c:pt>
                <c:pt idx="26">
                  <c:v>52</c:v>
                </c:pt>
                <c:pt idx="27">
                  <c:v>82</c:v>
                </c:pt>
                <c:pt idx="28">
                  <c:v>112</c:v>
                </c:pt>
                <c:pt idx="29">
                  <c:v>142</c:v>
                </c:pt>
                <c:pt idx="30">
                  <c:v>172</c:v>
                </c:pt>
                <c:pt idx="31">
                  <c:v>202</c:v>
                </c:pt>
                <c:pt idx="32">
                  <c:v>232</c:v>
                </c:pt>
                <c:pt idx="33">
                  <c:v>262</c:v>
                </c:pt>
                <c:pt idx="34">
                  <c:v>292</c:v>
                </c:pt>
                <c:pt idx="35">
                  <c:v>322</c:v>
                </c:pt>
                <c:pt idx="36">
                  <c:v>352</c:v>
                </c:pt>
                <c:pt idx="37">
                  <c:v>382</c:v>
                </c:pt>
                <c:pt idx="38">
                  <c:v>412</c:v>
                </c:pt>
                <c:pt idx="39">
                  <c:v>442</c:v>
                </c:pt>
                <c:pt idx="40">
                  <c:v>472</c:v>
                </c:pt>
                <c:pt idx="41">
                  <c:v>502</c:v>
                </c:pt>
                <c:pt idx="42">
                  <c:v>532</c:v>
                </c:pt>
                <c:pt idx="43">
                  <c:v>562</c:v>
                </c:pt>
                <c:pt idx="44">
                  <c:v>592</c:v>
                </c:pt>
                <c:pt idx="45">
                  <c:v>622</c:v>
                </c:pt>
                <c:pt idx="46">
                  <c:v>652</c:v>
                </c:pt>
                <c:pt idx="47">
                  <c:v>682</c:v>
                </c:pt>
                <c:pt idx="48">
                  <c:v>712</c:v>
                </c:pt>
                <c:pt idx="49">
                  <c:v>742</c:v>
                </c:pt>
                <c:pt idx="50">
                  <c:v>772</c:v>
                </c:pt>
                <c:pt idx="51">
                  <c:v>802</c:v>
                </c:pt>
                <c:pt idx="52">
                  <c:v>832</c:v>
                </c:pt>
                <c:pt idx="53">
                  <c:v>862</c:v>
                </c:pt>
                <c:pt idx="54">
                  <c:v>892</c:v>
                </c:pt>
                <c:pt idx="55">
                  <c:v>922</c:v>
                </c:pt>
                <c:pt idx="56">
                  <c:v>952</c:v>
                </c:pt>
                <c:pt idx="57">
                  <c:v>982</c:v>
                </c:pt>
                <c:pt idx="58">
                  <c:v>1012</c:v>
                </c:pt>
                <c:pt idx="59">
                  <c:v>1042</c:v>
                </c:pt>
                <c:pt idx="60">
                  <c:v>1072</c:v>
                </c:pt>
                <c:pt idx="61">
                  <c:v>1102</c:v>
                </c:pt>
                <c:pt idx="62">
                  <c:v>1132</c:v>
                </c:pt>
                <c:pt idx="63">
                  <c:v>1162</c:v>
                </c:pt>
                <c:pt idx="64">
                  <c:v>1192</c:v>
                </c:pt>
                <c:pt idx="65">
                  <c:v>1222</c:v>
                </c:pt>
                <c:pt idx="66">
                  <c:v>1252</c:v>
                </c:pt>
                <c:pt idx="67">
                  <c:v>1282</c:v>
                </c:pt>
                <c:pt idx="68">
                  <c:v>1312</c:v>
                </c:pt>
                <c:pt idx="69">
                  <c:v>1342</c:v>
                </c:pt>
                <c:pt idx="70">
                  <c:v>1372</c:v>
                </c:pt>
                <c:pt idx="71">
                  <c:v>1402</c:v>
                </c:pt>
                <c:pt idx="72">
                  <c:v>1432</c:v>
                </c:pt>
                <c:pt idx="73">
                  <c:v>1462</c:v>
                </c:pt>
                <c:pt idx="74">
                  <c:v>1492</c:v>
                </c:pt>
                <c:pt idx="75">
                  <c:v>1522</c:v>
                </c:pt>
                <c:pt idx="76">
                  <c:v>1552</c:v>
                </c:pt>
                <c:pt idx="77">
                  <c:v>1582</c:v>
                </c:pt>
                <c:pt idx="78">
                  <c:v>1612</c:v>
                </c:pt>
                <c:pt idx="79">
                  <c:v>1642</c:v>
                </c:pt>
                <c:pt idx="80">
                  <c:v>1672</c:v>
                </c:pt>
                <c:pt idx="81">
                  <c:v>1702</c:v>
                </c:pt>
                <c:pt idx="82">
                  <c:v>1732</c:v>
                </c:pt>
                <c:pt idx="83">
                  <c:v>1762</c:v>
                </c:pt>
                <c:pt idx="84">
                  <c:v>1792</c:v>
                </c:pt>
                <c:pt idx="85">
                  <c:v>1822</c:v>
                </c:pt>
                <c:pt idx="86">
                  <c:v>1852</c:v>
                </c:pt>
                <c:pt idx="87">
                  <c:v>1882</c:v>
                </c:pt>
                <c:pt idx="88">
                  <c:v>1912</c:v>
                </c:pt>
                <c:pt idx="89">
                  <c:v>1942</c:v>
                </c:pt>
                <c:pt idx="90">
                  <c:v>1972</c:v>
                </c:pt>
                <c:pt idx="91">
                  <c:v>2002</c:v>
                </c:pt>
                <c:pt idx="92">
                  <c:v>2032</c:v>
                </c:pt>
                <c:pt idx="93">
                  <c:v>2062</c:v>
                </c:pt>
                <c:pt idx="94">
                  <c:v>2092</c:v>
                </c:pt>
                <c:pt idx="95">
                  <c:v>2122</c:v>
                </c:pt>
                <c:pt idx="96">
                  <c:v>2152</c:v>
                </c:pt>
                <c:pt idx="97">
                  <c:v>2182</c:v>
                </c:pt>
                <c:pt idx="98">
                  <c:v>2212</c:v>
                </c:pt>
                <c:pt idx="99">
                  <c:v>2242</c:v>
                </c:pt>
                <c:pt idx="100">
                  <c:v>2272</c:v>
                </c:pt>
                <c:pt idx="101">
                  <c:v>2302</c:v>
                </c:pt>
                <c:pt idx="102">
                  <c:v>2332</c:v>
                </c:pt>
                <c:pt idx="103">
                  <c:v>2362</c:v>
                </c:pt>
                <c:pt idx="104">
                  <c:v>2392</c:v>
                </c:pt>
                <c:pt idx="105">
                  <c:v>2422</c:v>
                </c:pt>
                <c:pt idx="106">
                  <c:v>2452</c:v>
                </c:pt>
                <c:pt idx="107">
                  <c:v>2482</c:v>
                </c:pt>
                <c:pt idx="108">
                  <c:v>2512</c:v>
                </c:pt>
                <c:pt idx="109">
                  <c:v>2542</c:v>
                </c:pt>
                <c:pt idx="110">
                  <c:v>2572</c:v>
                </c:pt>
                <c:pt idx="111">
                  <c:v>2602</c:v>
                </c:pt>
              </c:numCache>
            </c:numRef>
          </c:xVal>
          <c:yVal>
            <c:numRef>
              <c:f>'ChlZ(D1) PS-II 1.7 K'!$J$20:$J$229</c:f>
              <c:numCache>
                <c:formatCode>0.000</c:formatCode>
                <c:ptCount val="2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0.96767427245837168</c:v>
                </c:pt>
                <c:pt idx="7">
                  <c:v>0.93170822347178794</c:v>
                </c:pt>
                <c:pt idx="8">
                  <c:v>0.90631802113688087</c:v>
                </c:pt>
                <c:pt idx="9">
                  <c:v>0.88494282809908587</c:v>
                </c:pt>
                <c:pt idx="10">
                  <c:v>0.85697454090500003</c:v>
                </c:pt>
                <c:pt idx="11">
                  <c:v>0.81610649948267577</c:v>
                </c:pt>
                <c:pt idx="12">
                  <c:v>0.7786997664511297</c:v>
                </c:pt>
                <c:pt idx="13">
                  <c:v>0.7827414423157163</c:v>
                </c:pt>
                <c:pt idx="14">
                  <c:v>0.83411785757489643</c:v>
                </c:pt>
                <c:pt idx="15">
                  <c:v>0.89250363961614709</c:v>
                </c:pt>
                <c:pt idx="16">
                  <c:v>0.93868466712402099</c:v>
                </c:pt>
                <c:pt idx="17">
                  <c:v>0.97186727032451803</c:v>
                </c:pt>
                <c:pt idx="18">
                  <c:v>0.99170649140201994</c:v>
                </c:pt>
                <c:pt idx="19">
                  <c:v>0.99942552723858458</c:v>
                </c:pt>
                <c:pt idx="20">
                  <c:v>1</c:v>
                </c:pt>
                <c:pt idx="21">
                  <c:v>0.9998722597608054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0.99144232060331938</c:v>
                </c:pt>
                <c:pt idx="36">
                  <c:v>0.96439368499331679</c:v>
                </c:pt>
                <c:pt idx="37">
                  <c:v>0.94475841878546896</c:v>
                </c:pt>
                <c:pt idx="38">
                  <c:v>0.92991622586634626</c:v>
                </c:pt>
                <c:pt idx="39">
                  <c:v>0.91307600271671152</c:v>
                </c:pt>
                <c:pt idx="40">
                  <c:v>0.89174046651052252</c:v>
                </c:pt>
                <c:pt idx="41">
                  <c:v>0.86517990102934839</c:v>
                </c:pt>
                <c:pt idx="42">
                  <c:v>0.83588997679272048</c:v>
                </c:pt>
                <c:pt idx="43">
                  <c:v>0.80656401871766636</c:v>
                </c:pt>
                <c:pt idx="44">
                  <c:v>0.77142750981810315</c:v>
                </c:pt>
                <c:pt idx="45">
                  <c:v>0.71641952642140838</c:v>
                </c:pt>
                <c:pt idx="46">
                  <c:v>0.63479513383084885</c:v>
                </c:pt>
                <c:pt idx="47">
                  <c:v>0.53494248849761972</c:v>
                </c:pt>
                <c:pt idx="48">
                  <c:v>0.43685671924594682</c:v>
                </c:pt>
                <c:pt idx="49">
                  <c:v>0.35560902139052697</c:v>
                </c:pt>
                <c:pt idx="50">
                  <c:v>0.29250238366523074</c:v>
                </c:pt>
                <c:pt idx="51">
                  <c:v>0.24534393333891125</c:v>
                </c:pt>
                <c:pt idx="52">
                  <c:v>0.21495085987813345</c:v>
                </c:pt>
                <c:pt idx="53">
                  <c:v>0.20525396141044716</c:v>
                </c:pt>
                <c:pt idx="54">
                  <c:v>0.22117394066454077</c:v>
                </c:pt>
                <c:pt idx="55">
                  <c:v>0.26252339201885677</c:v>
                </c:pt>
                <c:pt idx="56">
                  <c:v>0.32571173116473695</c:v>
                </c:pt>
                <c:pt idx="57">
                  <c:v>0.40032056312096032</c:v>
                </c:pt>
                <c:pt idx="58">
                  <c:v>0.47843790467487013</c:v>
                </c:pt>
                <c:pt idx="59">
                  <c:v>0.55187137399868402</c:v>
                </c:pt>
                <c:pt idx="60">
                  <c:v>0.61007437316590774</c:v>
                </c:pt>
                <c:pt idx="61">
                  <c:v>0.64868797310520931</c:v>
                </c:pt>
                <c:pt idx="62">
                  <c:v>0.6702305754268052</c:v>
                </c:pt>
                <c:pt idx="63">
                  <c:v>0.67806814257884951</c:v>
                </c:pt>
                <c:pt idx="64">
                  <c:v>0.67591772951322215</c:v>
                </c:pt>
                <c:pt idx="65">
                  <c:v>0.66453269330627052</c:v>
                </c:pt>
                <c:pt idx="66">
                  <c:v>0.64235837359085191</c:v>
                </c:pt>
                <c:pt idx="67">
                  <c:v>0.61098598968248941</c:v>
                </c:pt>
                <c:pt idx="68">
                  <c:v>0.57649039722409212</c:v>
                </c:pt>
                <c:pt idx="69">
                  <c:v>0.54475291641852353</c:v>
                </c:pt>
                <c:pt idx="70">
                  <c:v>0.51547752810116509</c:v>
                </c:pt>
                <c:pt idx="71">
                  <c:v>0.48045868685728677</c:v>
                </c:pt>
                <c:pt idx="72">
                  <c:v>0.42704686549322124</c:v>
                </c:pt>
                <c:pt idx="73">
                  <c:v>0.34764155119347717</c:v>
                </c:pt>
                <c:pt idx="74">
                  <c:v>0.23900253272076588</c:v>
                </c:pt>
                <c:pt idx="75">
                  <c:v>0.10393709567255471</c:v>
                </c:pt>
                <c:pt idx="76">
                  <c:v>-4.9031672761589151E-2</c:v>
                </c:pt>
                <c:pt idx="77">
                  <c:v>-0.20977203656406851</c:v>
                </c:pt>
                <c:pt idx="78">
                  <c:v>-0.36566132941912177</c:v>
                </c:pt>
                <c:pt idx="79">
                  <c:v>-0.51073629783209773</c:v>
                </c:pt>
                <c:pt idx="80">
                  <c:v>-0.64246380171909934</c:v>
                </c:pt>
                <c:pt idx="81">
                  <c:v>-0.75590357399753239</c:v>
                </c:pt>
                <c:pt idx="82">
                  <c:v>-0.84365389626842546</c:v>
                </c:pt>
                <c:pt idx="83">
                  <c:v>-0.90939831214499844</c:v>
                </c:pt>
                <c:pt idx="84">
                  <c:v>-0.95257569698345446</c:v>
                </c:pt>
                <c:pt idx="85">
                  <c:v>-0.98348234774873755</c:v>
                </c:pt>
                <c:pt idx="86">
                  <c:v>-1</c:v>
                </c:pt>
                <c:pt idx="87">
                  <c:v>-0.99157839849598273</c:v>
                </c:pt>
                <c:pt idx="88">
                  <c:v>-0.96654789389340157</c:v>
                </c:pt>
                <c:pt idx="89">
                  <c:v>-0.91950050927934845</c:v>
                </c:pt>
                <c:pt idx="90">
                  <c:v>-0.86260211486451532</c:v>
                </c:pt>
                <c:pt idx="91">
                  <c:v>-0.78905195533140438</c:v>
                </c:pt>
                <c:pt idx="92">
                  <c:v>-0.69949865727555816</c:v>
                </c:pt>
                <c:pt idx="93">
                  <c:v>-0.5919196445116448</c:v>
                </c:pt>
                <c:pt idx="94">
                  <c:v>-0.47333850746721762</c:v>
                </c:pt>
                <c:pt idx="95">
                  <c:v>-0.35460667821877734</c:v>
                </c:pt>
                <c:pt idx="96">
                  <c:v>-0.24259778657076381</c:v>
                </c:pt>
                <c:pt idx="97">
                  <c:v>-0.14671362426152701</c:v>
                </c:pt>
                <c:pt idx="98">
                  <c:v>-6.6997535561866162E-2</c:v>
                </c:pt>
                <c:pt idx="99">
                  <c:v>-1.3305938873369172E-3</c:v>
                </c:pt>
                <c:pt idx="100">
                  <c:v>5.6679075568761283E-2</c:v>
                </c:pt>
                <c:pt idx="101">
                  <c:v>0.11712987649398487</c:v>
                </c:pt>
                <c:pt idx="102">
                  <c:v>0.18394455761572848</c:v>
                </c:pt>
                <c:pt idx="103">
                  <c:v>0.25698341328592855</c:v>
                </c:pt>
                <c:pt idx="104">
                  <c:v>0.34033508642920585</c:v>
                </c:pt>
                <c:pt idx="105">
                  <c:v>0.43596225140133982</c:v>
                </c:pt>
                <c:pt idx="106">
                  <c:v>0.54621557991808678</c:v>
                </c:pt>
                <c:pt idx="107">
                  <c:v>0.67343581464343583</c:v>
                </c:pt>
                <c:pt idx="108">
                  <c:v>0.81659717690520828</c:v>
                </c:pt>
                <c:pt idx="109">
                  <c:v>0.96013920369786432</c:v>
                </c:pt>
                <c:pt idx="110">
                  <c:v>1</c:v>
                </c:pt>
                <c:pt idx="111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83008"/>
        <c:axId val="177893376"/>
      </c:scatterChart>
      <c:valAx>
        <c:axId val="177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893376"/>
        <c:crosses val="autoZero"/>
        <c:crossBetween val="midCat"/>
      </c:valAx>
      <c:valAx>
        <c:axId val="177893376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7883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ether'!$A$16:$D$16</c:f>
          <c:strCache>
            <c:ptCount val="1"/>
            <c:pt idx="0">
              <c:v>BChl-d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ether'!$B$20:$B$175</c:f>
              <c:numCache>
                <c:formatCode>General</c:formatCode>
                <c:ptCount val="156"/>
                <c:pt idx="0">
                  <c:v>1.04E-2</c:v>
                </c:pt>
                <c:pt idx="1">
                  <c:v>1.34E-2</c:v>
                </c:pt>
                <c:pt idx="2">
                  <c:v>1.72E-2</c:v>
                </c:pt>
                <c:pt idx="3">
                  <c:v>2.18E-2</c:v>
                </c:pt>
                <c:pt idx="4">
                  <c:v>2.69E-2</c:v>
                </c:pt>
                <c:pt idx="5">
                  <c:v>3.3099999999999997E-2</c:v>
                </c:pt>
                <c:pt idx="6">
                  <c:v>4.0899999999999999E-2</c:v>
                </c:pt>
                <c:pt idx="7">
                  <c:v>4.9799999999999997E-2</c:v>
                </c:pt>
                <c:pt idx="8">
                  <c:v>6.1899999999999997E-2</c:v>
                </c:pt>
                <c:pt idx="9">
                  <c:v>8.0699999999999994E-2</c:v>
                </c:pt>
                <c:pt idx="10">
                  <c:v>0.10580000000000001</c:v>
                </c:pt>
                <c:pt idx="11">
                  <c:v>0.1376</c:v>
                </c:pt>
                <c:pt idx="12">
                  <c:v>0.1799</c:v>
                </c:pt>
                <c:pt idx="13">
                  <c:v>0.23430000000000001</c:v>
                </c:pt>
                <c:pt idx="14">
                  <c:v>0.30480000000000002</c:v>
                </c:pt>
                <c:pt idx="15">
                  <c:v>0.4002</c:v>
                </c:pt>
                <c:pt idx="16">
                  <c:v>0.51780000000000004</c:v>
                </c:pt>
                <c:pt idx="17">
                  <c:v>0.63970000000000005</c:v>
                </c:pt>
                <c:pt idx="18">
                  <c:v>0.75849999999999995</c:v>
                </c:pt>
                <c:pt idx="19">
                  <c:v>0.86619999999999997</c:v>
                </c:pt>
                <c:pt idx="20">
                  <c:v>0.94679999999999997</c:v>
                </c:pt>
                <c:pt idx="21">
                  <c:v>0.99319999999999997</c:v>
                </c:pt>
                <c:pt idx="22">
                  <c:v>0.99819999999999998</c:v>
                </c:pt>
                <c:pt idx="23">
                  <c:v>0.95760000000000001</c:v>
                </c:pt>
                <c:pt idx="24">
                  <c:v>0.87619999999999998</c:v>
                </c:pt>
                <c:pt idx="25">
                  <c:v>0.76290000000000002</c:v>
                </c:pt>
                <c:pt idx="26">
                  <c:v>0.63549999999999995</c:v>
                </c:pt>
                <c:pt idx="27">
                  <c:v>0.51500000000000001</c:v>
                </c:pt>
                <c:pt idx="28">
                  <c:v>0.41</c:v>
                </c:pt>
                <c:pt idx="29">
                  <c:v>0.32700000000000001</c:v>
                </c:pt>
                <c:pt idx="30">
                  <c:v>0.26690000000000003</c:v>
                </c:pt>
                <c:pt idx="31">
                  <c:v>0.21840000000000001</c:v>
                </c:pt>
                <c:pt idx="32">
                  <c:v>0.1812</c:v>
                </c:pt>
                <c:pt idx="33">
                  <c:v>0.15590000000000001</c:v>
                </c:pt>
                <c:pt idx="34">
                  <c:v>0.13619999999999999</c:v>
                </c:pt>
                <c:pt idx="35">
                  <c:v>0.11990000000000001</c:v>
                </c:pt>
                <c:pt idx="36">
                  <c:v>0.1075</c:v>
                </c:pt>
                <c:pt idx="37">
                  <c:v>9.8500000000000004E-2</c:v>
                </c:pt>
                <c:pt idx="38">
                  <c:v>9.1999999999999998E-2</c:v>
                </c:pt>
                <c:pt idx="39">
                  <c:v>8.6999999999999994E-2</c:v>
                </c:pt>
                <c:pt idx="40">
                  <c:v>8.3799999999999999E-2</c:v>
                </c:pt>
                <c:pt idx="41">
                  <c:v>8.2699999999999996E-2</c:v>
                </c:pt>
                <c:pt idx="42">
                  <c:v>8.2900000000000001E-2</c:v>
                </c:pt>
                <c:pt idx="43">
                  <c:v>8.3699999999999997E-2</c:v>
                </c:pt>
                <c:pt idx="44">
                  <c:v>8.5099999999999995E-2</c:v>
                </c:pt>
                <c:pt idx="45">
                  <c:v>8.8099999999999998E-2</c:v>
                </c:pt>
                <c:pt idx="46">
                  <c:v>9.2499999999999999E-2</c:v>
                </c:pt>
                <c:pt idx="47">
                  <c:v>9.8000000000000004E-2</c:v>
                </c:pt>
                <c:pt idx="48">
                  <c:v>0.10440000000000001</c:v>
                </c:pt>
                <c:pt idx="49">
                  <c:v>0.1109</c:v>
                </c:pt>
                <c:pt idx="50">
                  <c:v>0.11749999999999999</c:v>
                </c:pt>
                <c:pt idx="51">
                  <c:v>0.12470000000000001</c:v>
                </c:pt>
                <c:pt idx="52">
                  <c:v>0.13170000000000001</c:v>
                </c:pt>
                <c:pt idx="53">
                  <c:v>0.13730000000000001</c:v>
                </c:pt>
                <c:pt idx="54">
                  <c:v>0.14069999999999999</c:v>
                </c:pt>
                <c:pt idx="55">
                  <c:v>0.1414</c:v>
                </c:pt>
                <c:pt idx="56">
                  <c:v>0.1389</c:v>
                </c:pt>
                <c:pt idx="57">
                  <c:v>0.1353</c:v>
                </c:pt>
                <c:pt idx="58">
                  <c:v>0.13339999999999999</c:v>
                </c:pt>
                <c:pt idx="59">
                  <c:v>0.13239999999999999</c:v>
                </c:pt>
                <c:pt idx="60">
                  <c:v>0.13170000000000001</c:v>
                </c:pt>
                <c:pt idx="61">
                  <c:v>0.13109999999999999</c:v>
                </c:pt>
                <c:pt idx="62">
                  <c:v>0.13039999999999999</c:v>
                </c:pt>
                <c:pt idx="63">
                  <c:v>0.1298</c:v>
                </c:pt>
                <c:pt idx="64">
                  <c:v>0.129</c:v>
                </c:pt>
                <c:pt idx="65">
                  <c:v>0.12820000000000001</c:v>
                </c:pt>
                <c:pt idx="66">
                  <c:v>0.1265</c:v>
                </c:pt>
                <c:pt idx="67">
                  <c:v>0.1232</c:v>
                </c:pt>
                <c:pt idx="68">
                  <c:v>0.11799999999999999</c:v>
                </c:pt>
                <c:pt idx="69">
                  <c:v>0.1116</c:v>
                </c:pt>
                <c:pt idx="70">
                  <c:v>0.1043</c:v>
                </c:pt>
                <c:pt idx="71">
                  <c:v>9.5600000000000004E-2</c:v>
                </c:pt>
                <c:pt idx="72">
                  <c:v>8.77E-2</c:v>
                </c:pt>
                <c:pt idx="73">
                  <c:v>8.1500000000000003E-2</c:v>
                </c:pt>
                <c:pt idx="74">
                  <c:v>7.4800000000000005E-2</c:v>
                </c:pt>
                <c:pt idx="75">
                  <c:v>6.7900000000000002E-2</c:v>
                </c:pt>
                <c:pt idx="76">
                  <c:v>6.4500000000000002E-2</c:v>
                </c:pt>
                <c:pt idx="77">
                  <c:v>6.3600000000000004E-2</c:v>
                </c:pt>
                <c:pt idx="78">
                  <c:v>6.3299999999999995E-2</c:v>
                </c:pt>
                <c:pt idx="79">
                  <c:v>6.3200000000000006E-2</c:v>
                </c:pt>
                <c:pt idx="80">
                  <c:v>6.3500000000000001E-2</c:v>
                </c:pt>
                <c:pt idx="81">
                  <c:v>6.4100000000000004E-2</c:v>
                </c:pt>
                <c:pt idx="82">
                  <c:v>6.4799999999999996E-2</c:v>
                </c:pt>
                <c:pt idx="83">
                  <c:v>6.5600000000000006E-2</c:v>
                </c:pt>
                <c:pt idx="84">
                  <c:v>6.6500000000000004E-2</c:v>
                </c:pt>
                <c:pt idx="85">
                  <c:v>6.7400000000000002E-2</c:v>
                </c:pt>
                <c:pt idx="86">
                  <c:v>6.8500000000000005E-2</c:v>
                </c:pt>
                <c:pt idx="87">
                  <c:v>6.9599999999999995E-2</c:v>
                </c:pt>
                <c:pt idx="88">
                  <c:v>7.0199999999999999E-2</c:v>
                </c:pt>
                <c:pt idx="89">
                  <c:v>6.9599999999999995E-2</c:v>
                </c:pt>
                <c:pt idx="90">
                  <c:v>6.7900000000000002E-2</c:v>
                </c:pt>
                <c:pt idx="91">
                  <c:v>6.6000000000000003E-2</c:v>
                </c:pt>
                <c:pt idx="92">
                  <c:v>6.3600000000000004E-2</c:v>
                </c:pt>
                <c:pt idx="93">
                  <c:v>6.1600000000000002E-2</c:v>
                </c:pt>
                <c:pt idx="94">
                  <c:v>6.0400000000000002E-2</c:v>
                </c:pt>
                <c:pt idx="95">
                  <c:v>5.9400000000000001E-2</c:v>
                </c:pt>
                <c:pt idx="96">
                  <c:v>5.8099999999999999E-2</c:v>
                </c:pt>
                <c:pt idx="97">
                  <c:v>5.6800000000000003E-2</c:v>
                </c:pt>
                <c:pt idx="98">
                  <c:v>5.5399999999999998E-2</c:v>
                </c:pt>
                <c:pt idx="99">
                  <c:v>5.3600000000000002E-2</c:v>
                </c:pt>
                <c:pt idx="100">
                  <c:v>5.1200000000000002E-2</c:v>
                </c:pt>
                <c:pt idx="101">
                  <c:v>4.8399999999999999E-2</c:v>
                </c:pt>
                <c:pt idx="102">
                  <c:v>4.5499999999999999E-2</c:v>
                </c:pt>
                <c:pt idx="103">
                  <c:v>4.3099999999999999E-2</c:v>
                </c:pt>
                <c:pt idx="104">
                  <c:v>4.1399999999999999E-2</c:v>
                </c:pt>
                <c:pt idx="105">
                  <c:v>4.02E-2</c:v>
                </c:pt>
                <c:pt idx="106">
                  <c:v>3.9E-2</c:v>
                </c:pt>
                <c:pt idx="107">
                  <c:v>3.78E-2</c:v>
                </c:pt>
                <c:pt idx="108">
                  <c:v>3.6600000000000001E-2</c:v>
                </c:pt>
                <c:pt idx="109">
                  <c:v>3.5299999999999998E-2</c:v>
                </c:pt>
                <c:pt idx="110">
                  <c:v>3.4000000000000002E-2</c:v>
                </c:pt>
                <c:pt idx="111">
                  <c:v>3.2800000000000003E-2</c:v>
                </c:pt>
                <c:pt idx="112">
                  <c:v>3.1800000000000002E-2</c:v>
                </c:pt>
                <c:pt idx="113">
                  <c:v>3.0800000000000001E-2</c:v>
                </c:pt>
                <c:pt idx="114">
                  <c:v>2.98E-2</c:v>
                </c:pt>
                <c:pt idx="115">
                  <c:v>2.8899999999999999E-2</c:v>
                </c:pt>
                <c:pt idx="116">
                  <c:v>2.7900000000000001E-2</c:v>
                </c:pt>
                <c:pt idx="117">
                  <c:v>2.7E-2</c:v>
                </c:pt>
                <c:pt idx="118">
                  <c:v>2.6100000000000002E-2</c:v>
                </c:pt>
                <c:pt idx="119">
                  <c:v>2.5600000000000001E-2</c:v>
                </c:pt>
                <c:pt idx="120">
                  <c:v>2.5700000000000001E-2</c:v>
                </c:pt>
                <c:pt idx="121">
                  <c:v>2.5999999999999999E-2</c:v>
                </c:pt>
                <c:pt idx="122">
                  <c:v>2.64E-2</c:v>
                </c:pt>
                <c:pt idx="123">
                  <c:v>2.6800000000000001E-2</c:v>
                </c:pt>
                <c:pt idx="124">
                  <c:v>2.7199999999999998E-2</c:v>
                </c:pt>
                <c:pt idx="125">
                  <c:v>2.75E-2</c:v>
                </c:pt>
                <c:pt idx="126">
                  <c:v>2.75E-2</c:v>
                </c:pt>
                <c:pt idx="127">
                  <c:v>2.75E-2</c:v>
                </c:pt>
                <c:pt idx="128">
                  <c:v>2.7400000000000001E-2</c:v>
                </c:pt>
                <c:pt idx="129">
                  <c:v>2.7300000000000001E-2</c:v>
                </c:pt>
                <c:pt idx="130">
                  <c:v>2.7199999999999998E-2</c:v>
                </c:pt>
                <c:pt idx="131">
                  <c:v>2.7099999999999999E-2</c:v>
                </c:pt>
                <c:pt idx="132">
                  <c:v>2.7E-2</c:v>
                </c:pt>
                <c:pt idx="133">
                  <c:v>2.69E-2</c:v>
                </c:pt>
                <c:pt idx="134">
                  <c:v>2.6599999999999999E-2</c:v>
                </c:pt>
                <c:pt idx="135">
                  <c:v>2.63E-2</c:v>
                </c:pt>
                <c:pt idx="136">
                  <c:v>2.6100000000000002E-2</c:v>
                </c:pt>
                <c:pt idx="137">
                  <c:v>2.5899999999999999E-2</c:v>
                </c:pt>
                <c:pt idx="138">
                  <c:v>2.5700000000000001E-2</c:v>
                </c:pt>
                <c:pt idx="139">
                  <c:v>2.5499999999999998E-2</c:v>
                </c:pt>
                <c:pt idx="140">
                  <c:v>2.52E-2</c:v>
                </c:pt>
                <c:pt idx="141">
                  <c:v>2.4899999999999999E-2</c:v>
                </c:pt>
                <c:pt idx="142">
                  <c:v>2.47E-2</c:v>
                </c:pt>
                <c:pt idx="143">
                  <c:v>2.4500000000000001E-2</c:v>
                </c:pt>
                <c:pt idx="144">
                  <c:v>2.4199999999999999E-2</c:v>
                </c:pt>
                <c:pt idx="145">
                  <c:v>2.4E-2</c:v>
                </c:pt>
                <c:pt idx="146">
                  <c:v>2.3800000000000002E-2</c:v>
                </c:pt>
                <c:pt idx="147">
                  <c:v>2.3599999999999999E-2</c:v>
                </c:pt>
                <c:pt idx="148">
                  <c:v>2.3300000000000001E-2</c:v>
                </c:pt>
                <c:pt idx="149">
                  <c:v>2.3E-2</c:v>
                </c:pt>
                <c:pt idx="150">
                  <c:v>2.2800000000000001E-2</c:v>
                </c:pt>
                <c:pt idx="151">
                  <c:v>2.2599999999999999E-2</c:v>
                </c:pt>
                <c:pt idx="152">
                  <c:v>2.23E-2</c:v>
                </c:pt>
                <c:pt idx="153">
                  <c:v>2.2100000000000002E-2</c:v>
                </c:pt>
                <c:pt idx="154">
                  <c:v>2.1899999999999999E-2</c:v>
                </c:pt>
                <c:pt idx="155">
                  <c:v>2.1700000000000001E-2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ether'!$L$20:$L$175</c:f>
              <c:numCache>
                <c:formatCode>General</c:formatCode>
                <c:ptCount val="156"/>
                <c:pt idx="0">
                  <c:v>1.1930603625951582E-3</c:v>
                </c:pt>
                <c:pt idx="1">
                  <c:v>1.5601008274726399E-3</c:v>
                </c:pt>
                <c:pt idx="2">
                  <c:v>1.9665987384969285E-3</c:v>
                </c:pt>
                <c:pt idx="3">
                  <c:v>2.3863958817185366E-3</c:v>
                </c:pt>
                <c:pt idx="4">
                  <c:v>2.7801723892547682E-3</c:v>
                </c:pt>
                <c:pt idx="5">
                  <c:v>3.2004097829215297E-3</c:v>
                </c:pt>
                <c:pt idx="6">
                  <c:v>3.529533678210238E-3</c:v>
                </c:pt>
                <c:pt idx="7">
                  <c:v>3.5712198922356305E-3</c:v>
                </c:pt>
                <c:pt idx="8">
                  <c:v>3.4437582164796613E-3</c:v>
                </c:pt>
                <c:pt idx="9">
                  <c:v>3.5404849080334093E-3</c:v>
                </c:pt>
                <c:pt idx="10">
                  <c:v>4.0182391879825113E-3</c:v>
                </c:pt>
                <c:pt idx="11">
                  <c:v>4.7071027282665854E-3</c:v>
                </c:pt>
                <c:pt idx="12">
                  <c:v>5.5427255888191567E-3</c:v>
                </c:pt>
                <c:pt idx="13">
                  <c:v>6.486310699161139E-3</c:v>
                </c:pt>
                <c:pt idx="14">
                  <c:v>7.7743826109508097E-3</c:v>
                </c:pt>
                <c:pt idx="15">
                  <c:v>9.3308880597880294E-3</c:v>
                </c:pt>
                <c:pt idx="16">
                  <c:v>1.0422654132460987E-2</c:v>
                </c:pt>
                <c:pt idx="17">
                  <c:v>9.6452910808169506E-3</c:v>
                </c:pt>
                <c:pt idx="18">
                  <c:v>7.0490791744460563E-3</c:v>
                </c:pt>
                <c:pt idx="19">
                  <c:v>3.9789651795211671E-3</c:v>
                </c:pt>
                <c:pt idx="20">
                  <c:v>1.3853214007470223E-3</c:v>
                </c:pt>
                <c:pt idx="21">
                  <c:v>3.7861538283120804E-5</c:v>
                </c:pt>
                <c:pt idx="22">
                  <c:v>0</c:v>
                </c:pt>
                <c:pt idx="23">
                  <c:v>1.4798468400750119E-3</c:v>
                </c:pt>
                <c:pt idx="24">
                  <c:v>3.8116883541317171E-3</c:v>
                </c:pt>
                <c:pt idx="25">
                  <c:v>5.3500059564535732E-3</c:v>
                </c:pt>
                <c:pt idx="26">
                  <c:v>6.1127765402176504E-3</c:v>
                </c:pt>
                <c:pt idx="27">
                  <c:v>6.4327560668851714E-3</c:v>
                </c:pt>
                <c:pt idx="28">
                  <c:v>5.6191182129374118E-3</c:v>
                </c:pt>
                <c:pt idx="29">
                  <c:v>5.1123532630296077E-3</c:v>
                </c:pt>
                <c:pt idx="30">
                  <c:v>5.6712970625722829E-3</c:v>
                </c:pt>
                <c:pt idx="31">
                  <c:v>5.6841101849030799E-3</c:v>
                </c:pt>
                <c:pt idx="32">
                  <c:v>5.6477161481037902E-3</c:v>
                </c:pt>
                <c:pt idx="33">
                  <c:v>6.3601055715507126E-3</c:v>
                </c:pt>
                <c:pt idx="34">
                  <c:v>7.2309851552525891E-3</c:v>
                </c:pt>
                <c:pt idx="35">
                  <c:v>8.0635629502261875E-3</c:v>
                </c:pt>
                <c:pt idx="36">
                  <c:v>9.1326377812052262E-3</c:v>
                </c:pt>
                <c:pt idx="37">
                  <c:v>1.0385755642026628E-2</c:v>
                </c:pt>
                <c:pt idx="38">
                  <c:v>1.1443374789547425E-2</c:v>
                </c:pt>
                <c:pt idx="39">
                  <c:v>1.2174428997491962E-2</c:v>
                </c:pt>
                <c:pt idx="40">
                  <c:v>1.2997532236010502E-2</c:v>
                </c:pt>
                <c:pt idx="41">
                  <c:v>1.4265902940379587E-2</c:v>
                </c:pt>
                <c:pt idx="42">
                  <c:v>1.5927004557477666E-2</c:v>
                </c:pt>
                <c:pt idx="43">
                  <c:v>1.7745220552189602E-2</c:v>
                </c:pt>
                <c:pt idx="44">
                  <c:v>1.9759788245439624E-2</c:v>
                </c:pt>
                <c:pt idx="45">
                  <c:v>2.2206406719301335E-2</c:v>
                </c:pt>
                <c:pt idx="46">
                  <c:v>2.5111179156418577E-2</c:v>
                </c:pt>
                <c:pt idx="47">
                  <c:v>2.8774842470251992E-2</c:v>
                </c:pt>
                <c:pt idx="48">
                  <c:v>3.3825138764283627E-2</c:v>
                </c:pt>
                <c:pt idx="49">
                  <c:v>4.0484192731861546E-2</c:v>
                </c:pt>
                <c:pt idx="50">
                  <c:v>4.8111128131223306E-2</c:v>
                </c:pt>
                <c:pt idx="51">
                  <c:v>5.610444361979483E-2</c:v>
                </c:pt>
                <c:pt idx="52">
                  <c:v>6.3535302477146727E-2</c:v>
                </c:pt>
                <c:pt idx="53">
                  <c:v>6.9003910069147578E-2</c:v>
                </c:pt>
                <c:pt idx="54">
                  <c:v>7.2013040205534562E-2</c:v>
                </c:pt>
                <c:pt idx="55">
                  <c:v>7.2588713521993017E-2</c:v>
                </c:pt>
                <c:pt idx="56">
                  <c:v>7.0456131193789268E-2</c:v>
                </c:pt>
                <c:pt idx="57">
                  <c:v>6.5877453189127411E-2</c:v>
                </c:pt>
                <c:pt idx="58">
                  <c:v>5.9768987434518549E-2</c:v>
                </c:pt>
                <c:pt idx="59">
                  <c:v>5.3464582716163916E-2</c:v>
                </c:pt>
                <c:pt idx="60">
                  <c:v>4.8285063744595701E-2</c:v>
                </c:pt>
                <c:pt idx="61">
                  <c:v>4.4648906911700051E-2</c:v>
                </c:pt>
                <c:pt idx="62">
                  <c:v>4.2202921297853253E-2</c:v>
                </c:pt>
                <c:pt idx="63">
                  <c:v>4.0698658901840809E-2</c:v>
                </c:pt>
                <c:pt idx="64">
                  <c:v>3.9482081827967079E-2</c:v>
                </c:pt>
                <c:pt idx="65">
                  <c:v>3.8304742075017578E-2</c:v>
                </c:pt>
                <c:pt idx="66">
                  <c:v>3.7048680039344223E-2</c:v>
                </c:pt>
                <c:pt idx="67">
                  <c:v>3.5687544897427766E-2</c:v>
                </c:pt>
                <c:pt idx="68">
                  <c:v>3.4535152669703577E-2</c:v>
                </c:pt>
                <c:pt idx="69">
                  <c:v>3.35524586448172E-2</c:v>
                </c:pt>
                <c:pt idx="70">
                  <c:v>3.2556437872080686E-2</c:v>
                </c:pt>
                <c:pt idx="71">
                  <c:v>3.1520794559280411E-2</c:v>
                </c:pt>
                <c:pt idx="72">
                  <c:v>3.0838507260020815E-2</c:v>
                </c:pt>
                <c:pt idx="73">
                  <c:v>3.074524754072264E-2</c:v>
                </c:pt>
                <c:pt idx="74">
                  <c:v>3.0821878633832026E-2</c:v>
                </c:pt>
                <c:pt idx="75">
                  <c:v>3.095077112353474E-2</c:v>
                </c:pt>
                <c:pt idx="76">
                  <c:v>3.1669186474949686E-2</c:v>
                </c:pt>
                <c:pt idx="77">
                  <c:v>3.321227345709403E-2</c:v>
                </c:pt>
                <c:pt idx="78">
                  <c:v>3.6154989979452871E-2</c:v>
                </c:pt>
                <c:pt idx="79">
                  <c:v>4.031411848176851E-2</c:v>
                </c:pt>
                <c:pt idx="80">
                  <c:v>4.4551831688543896E-2</c:v>
                </c:pt>
                <c:pt idx="81">
                  <c:v>4.8841943870176714E-2</c:v>
                </c:pt>
                <c:pt idx="82">
                  <c:v>5.3341349279058266E-2</c:v>
                </c:pt>
                <c:pt idx="83">
                  <c:v>5.7644595598971483E-2</c:v>
                </c:pt>
                <c:pt idx="84">
                  <c:v>6.1398546941598291E-2</c:v>
                </c:pt>
                <c:pt idx="85">
                  <c:v>6.4799362395907015E-2</c:v>
                </c:pt>
                <c:pt idx="86">
                  <c:v>6.778170145832961E-2</c:v>
                </c:pt>
                <c:pt idx="87">
                  <c:v>6.9599999999999995E-2</c:v>
                </c:pt>
                <c:pt idx="88">
                  <c:v>7.0123329372906676E-2</c:v>
                </c:pt>
                <c:pt idx="89">
                  <c:v>6.9377655181429354E-2</c:v>
                </c:pt>
                <c:pt idx="90">
                  <c:v>6.7572270652816763E-2</c:v>
                </c:pt>
                <c:pt idx="91">
                  <c:v>6.5165192172060321E-2</c:v>
                </c:pt>
                <c:pt idx="92">
                  <c:v>6.1999387908504656E-2</c:v>
                </c:pt>
                <c:pt idx="93">
                  <c:v>5.8140501037898855E-2</c:v>
                </c:pt>
                <c:pt idx="94">
                  <c:v>5.4700365715707432E-2</c:v>
                </c:pt>
                <c:pt idx="95">
                  <c:v>5.143031381549331E-2</c:v>
                </c:pt>
                <c:pt idx="96">
                  <c:v>4.8343286865967144E-2</c:v>
                </c:pt>
                <c:pt idx="97">
                  <c:v>4.6067164548875078E-2</c:v>
                </c:pt>
                <c:pt idx="98">
                  <c:v>4.4078755069574531E-2</c:v>
                </c:pt>
                <c:pt idx="99">
                  <c:v>4.1998681778839517E-2</c:v>
                </c:pt>
                <c:pt idx="100">
                  <c:v>3.978765232444012E-2</c:v>
                </c:pt>
                <c:pt idx="101">
                  <c:v>3.7223376919111359E-2</c:v>
                </c:pt>
                <c:pt idx="102">
                  <c:v>3.4305938109811696E-2</c:v>
                </c:pt>
                <c:pt idx="103">
                  <c:v>3.1414795092725642E-2</c:v>
                </c:pt>
                <c:pt idx="104">
                  <c:v>2.873311039680523E-2</c:v>
                </c:pt>
                <c:pt idx="105">
                  <c:v>2.6496252916290215E-2</c:v>
                </c:pt>
                <c:pt idx="106">
                  <c:v>2.457329400316904E-2</c:v>
                </c:pt>
                <c:pt idx="107">
                  <c:v>2.2702651517946849E-2</c:v>
                </c:pt>
                <c:pt idx="108">
                  <c:v>2.0871246353648884E-2</c:v>
                </c:pt>
                <c:pt idx="109">
                  <c:v>1.9118288315546555E-2</c:v>
                </c:pt>
                <c:pt idx="110">
                  <c:v>1.7443804919292691E-2</c:v>
                </c:pt>
                <c:pt idx="111">
                  <c:v>1.5952456536338058E-2</c:v>
                </c:pt>
                <c:pt idx="112">
                  <c:v>1.4748903538133427E-2</c:v>
                </c:pt>
                <c:pt idx="113">
                  <c:v>1.3820011786398414E-2</c:v>
                </c:pt>
                <c:pt idx="114">
                  <c:v>1.3113464853234037E-2</c:v>
                </c:pt>
                <c:pt idx="115">
                  <c:v>1.2498499184545691E-2</c:v>
                </c:pt>
                <c:pt idx="116">
                  <c:v>1.1883506000204522E-2</c:v>
                </c:pt>
                <c:pt idx="117">
                  <c:v>1.1294698545465661E-2</c:v>
                </c:pt>
                <c:pt idx="118">
                  <c:v>1.0758207518625777E-2</c:v>
                </c:pt>
                <c:pt idx="119">
                  <c:v>1.0391854945068847E-2</c:v>
                </c:pt>
                <c:pt idx="120">
                  <c:v>1.024801228399949E-2</c:v>
                </c:pt>
                <c:pt idx="121">
                  <c:v>1.0221936617008468E-2</c:v>
                </c:pt>
                <c:pt idx="122">
                  <c:v>1.0248204893569245E-2</c:v>
                </c:pt>
                <c:pt idx="123">
                  <c:v>1.0300631384079507E-2</c:v>
                </c:pt>
                <c:pt idx="124">
                  <c:v>1.0339978767615025E-2</c:v>
                </c:pt>
                <c:pt idx="125">
                  <c:v>1.0366219528522978E-2</c:v>
                </c:pt>
                <c:pt idx="126">
                  <c:v>1.0353140421548236E-2</c:v>
                </c:pt>
                <c:pt idx="127">
                  <c:v>1.0353140421548236E-2</c:v>
                </c:pt>
                <c:pt idx="128">
                  <c:v>1.0326954691945925E-2</c:v>
                </c:pt>
                <c:pt idx="129">
                  <c:v>1.0300768962343618E-2</c:v>
                </c:pt>
                <c:pt idx="130">
                  <c:v>1.0274583232741306E-2</c:v>
                </c:pt>
                <c:pt idx="131">
                  <c:v>1.0235318396164256E-2</c:v>
                </c:pt>
                <c:pt idx="132">
                  <c:v>1.0196053559587201E-2</c:v>
                </c:pt>
                <c:pt idx="133">
                  <c:v>1.0025997653262715E-2</c:v>
                </c:pt>
                <c:pt idx="134">
                  <c:v>9.6597001110114277E-3</c:v>
                </c:pt>
                <c:pt idx="135">
                  <c:v>9.1233741780884746E-3</c:v>
                </c:pt>
                <c:pt idx="136">
                  <c:v>8.4824429050203952E-3</c:v>
                </c:pt>
                <c:pt idx="137">
                  <c:v>7.8153534180028274E-3</c:v>
                </c:pt>
                <c:pt idx="138">
                  <c:v>7.1351848240105179E-3</c:v>
                </c:pt>
                <c:pt idx="139">
                  <c:v>6.5334908718666677E-3</c:v>
                </c:pt>
                <c:pt idx="140">
                  <c:v>6.0102440459184588E-3</c:v>
                </c:pt>
                <c:pt idx="141">
                  <c:v>5.4608390060207615E-3</c:v>
                </c:pt>
                <c:pt idx="142">
                  <c:v>4.9506988027001181E-3</c:v>
                </c:pt>
                <c:pt idx="143">
                  <c:v>4.6367452040006283E-3</c:v>
                </c:pt>
                <c:pt idx="144">
                  <c:v>4.4273969454462648E-3</c:v>
                </c:pt>
                <c:pt idx="145">
                  <c:v>4.2442344164942102E-3</c:v>
                </c:pt>
                <c:pt idx="146">
                  <c:v>4.0741509945168997E-3</c:v>
                </c:pt>
                <c:pt idx="147">
                  <c:v>3.8779093585901018E-3</c:v>
                </c:pt>
                <c:pt idx="148">
                  <c:v>3.6947193139852262E-3</c:v>
                </c:pt>
                <c:pt idx="149">
                  <c:v>3.5376874833298365E-3</c:v>
                </c:pt>
                <c:pt idx="150">
                  <c:v>3.4329995962262441E-3</c:v>
                </c:pt>
                <c:pt idx="151">
                  <c:v>3.3937072439963693E-3</c:v>
                </c:pt>
                <c:pt idx="152">
                  <c:v>3.3413082691389289E-3</c:v>
                </c:pt>
                <c:pt idx="153">
                  <c:v>3.302015916909054E-3</c:v>
                </c:pt>
                <c:pt idx="154">
                  <c:v>3.2758026716539226E-3</c:v>
                </c:pt>
                <c:pt idx="155">
                  <c:v>3.2365103194240481E-3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ether'!$M$20:$M$175</c:f>
              <c:numCache>
                <c:formatCode>General</c:formatCode>
                <c:ptCount val="156"/>
                <c:pt idx="0">
                  <c:v>9.2069396374048415E-3</c:v>
                </c:pt>
                <c:pt idx="1">
                  <c:v>1.1839899172527361E-2</c:v>
                </c:pt>
                <c:pt idx="2">
                  <c:v>1.5233401261503072E-2</c:v>
                </c:pt>
                <c:pt idx="3">
                  <c:v>1.9413604118281465E-2</c:v>
                </c:pt>
                <c:pt idx="4">
                  <c:v>2.4119827610745232E-2</c:v>
                </c:pt>
                <c:pt idx="5">
                  <c:v>2.9899590217078467E-2</c:v>
                </c:pt>
                <c:pt idx="6">
                  <c:v>3.737046632178976E-2</c:v>
                </c:pt>
                <c:pt idx="7">
                  <c:v>4.6228780107764364E-2</c:v>
                </c:pt>
                <c:pt idx="8">
                  <c:v>5.8456241783520331E-2</c:v>
                </c:pt>
                <c:pt idx="9">
                  <c:v>7.7159515091966585E-2</c:v>
                </c:pt>
                <c:pt idx="10">
                  <c:v>0.10178176081201749</c:v>
                </c:pt>
                <c:pt idx="11">
                  <c:v>0.1328928972717334</c:v>
                </c:pt>
                <c:pt idx="12">
                  <c:v>0.17435727441118085</c:v>
                </c:pt>
                <c:pt idx="13">
                  <c:v>0.22781368930083887</c:v>
                </c:pt>
                <c:pt idx="14">
                  <c:v>0.2970256173890492</c:v>
                </c:pt>
                <c:pt idx="15">
                  <c:v>0.39086911194021196</c:v>
                </c:pt>
                <c:pt idx="16">
                  <c:v>0.50737734586753902</c:v>
                </c:pt>
                <c:pt idx="17">
                  <c:v>0.63005470891918314</c:v>
                </c:pt>
                <c:pt idx="18">
                  <c:v>0.75145092082555387</c:v>
                </c:pt>
                <c:pt idx="19">
                  <c:v>0.86222103482047885</c:v>
                </c:pt>
                <c:pt idx="20">
                  <c:v>0.94541467859925299</c:v>
                </c:pt>
                <c:pt idx="21">
                  <c:v>0.99316213846171686</c:v>
                </c:pt>
                <c:pt idx="22">
                  <c:v>0.99819999999999998</c:v>
                </c:pt>
                <c:pt idx="23">
                  <c:v>0.95612015315992505</c:v>
                </c:pt>
                <c:pt idx="24">
                  <c:v>0.87238831164586828</c:v>
                </c:pt>
                <c:pt idx="25">
                  <c:v>0.7575499940435465</c:v>
                </c:pt>
                <c:pt idx="26">
                  <c:v>0.62938722345978237</c:v>
                </c:pt>
                <c:pt idx="27">
                  <c:v>0.50856724393311481</c:v>
                </c:pt>
                <c:pt idx="28">
                  <c:v>0.40438088178706255</c:v>
                </c:pt>
                <c:pt idx="29">
                  <c:v>0.3218876467369704</c:v>
                </c:pt>
                <c:pt idx="30">
                  <c:v>0.26122870293742773</c:v>
                </c:pt>
                <c:pt idx="31">
                  <c:v>0.21271588981509693</c:v>
                </c:pt>
                <c:pt idx="32">
                  <c:v>0.1755522838518962</c:v>
                </c:pt>
                <c:pt idx="33">
                  <c:v>0.14953989442844931</c:v>
                </c:pt>
                <c:pt idx="34">
                  <c:v>0.1289690148447474</c:v>
                </c:pt>
                <c:pt idx="35">
                  <c:v>0.11183643704977382</c:v>
                </c:pt>
                <c:pt idx="36">
                  <c:v>9.8367362218794774E-2</c:v>
                </c:pt>
                <c:pt idx="37">
                  <c:v>8.8114244357973381E-2</c:v>
                </c:pt>
                <c:pt idx="38">
                  <c:v>8.0556625210452579E-2</c:v>
                </c:pt>
                <c:pt idx="39">
                  <c:v>7.4825571002508029E-2</c:v>
                </c:pt>
                <c:pt idx="40">
                  <c:v>7.0802467763989504E-2</c:v>
                </c:pt>
                <c:pt idx="41">
                  <c:v>6.8434097059620405E-2</c:v>
                </c:pt>
                <c:pt idx="42">
                  <c:v>6.6972995442522332E-2</c:v>
                </c:pt>
                <c:pt idx="43">
                  <c:v>6.5954779447810391E-2</c:v>
                </c:pt>
                <c:pt idx="44">
                  <c:v>6.5340211754560368E-2</c:v>
                </c:pt>
                <c:pt idx="45">
                  <c:v>6.5893593280698673E-2</c:v>
                </c:pt>
                <c:pt idx="46">
                  <c:v>6.7388820843581415E-2</c:v>
                </c:pt>
                <c:pt idx="47">
                  <c:v>6.9225157529748019E-2</c:v>
                </c:pt>
                <c:pt idx="48">
                  <c:v>7.0574861235716393E-2</c:v>
                </c:pt>
                <c:pt idx="49">
                  <c:v>7.0415807268138453E-2</c:v>
                </c:pt>
                <c:pt idx="50">
                  <c:v>6.938887186877668E-2</c:v>
                </c:pt>
                <c:pt idx="51">
                  <c:v>6.8595556380205175E-2</c:v>
                </c:pt>
                <c:pt idx="52">
                  <c:v>6.8164697522853285E-2</c:v>
                </c:pt>
                <c:pt idx="53">
                  <c:v>6.8296089930852427E-2</c:v>
                </c:pt>
                <c:pt idx="54">
                  <c:v>6.868695979446543E-2</c:v>
                </c:pt>
                <c:pt idx="55">
                  <c:v>6.8811286478006981E-2</c:v>
                </c:pt>
                <c:pt idx="56">
                  <c:v>6.8443868806210728E-2</c:v>
                </c:pt>
                <c:pt idx="57">
                  <c:v>6.9422546810872593E-2</c:v>
                </c:pt>
                <c:pt idx="58">
                  <c:v>7.3631012565481435E-2</c:v>
                </c:pt>
                <c:pt idx="59">
                  <c:v>7.8935417283836073E-2</c:v>
                </c:pt>
                <c:pt idx="60">
                  <c:v>8.3414936255404304E-2</c:v>
                </c:pt>
                <c:pt idx="61">
                  <c:v>8.6451093088299943E-2</c:v>
                </c:pt>
                <c:pt idx="62">
                  <c:v>8.8197078702146728E-2</c:v>
                </c:pt>
                <c:pt idx="63">
                  <c:v>8.910134109815919E-2</c:v>
                </c:pt>
                <c:pt idx="64">
                  <c:v>8.9517918172032918E-2</c:v>
                </c:pt>
                <c:pt idx="65">
                  <c:v>8.989525792498243E-2</c:v>
                </c:pt>
                <c:pt idx="66">
                  <c:v>8.9451319960655779E-2</c:v>
                </c:pt>
                <c:pt idx="67">
                  <c:v>8.7512455102572231E-2</c:v>
                </c:pt>
                <c:pt idx="68">
                  <c:v>8.3464847330296424E-2</c:v>
                </c:pt>
                <c:pt idx="69">
                  <c:v>7.8047541355182812E-2</c:v>
                </c:pt>
                <c:pt idx="70">
                  <c:v>7.1743562127919325E-2</c:v>
                </c:pt>
                <c:pt idx="71">
                  <c:v>6.4079205440719586E-2</c:v>
                </c:pt>
                <c:pt idx="72">
                  <c:v>5.6861492739979189E-2</c:v>
                </c:pt>
                <c:pt idx="73">
                  <c:v>5.0754752459277366E-2</c:v>
                </c:pt>
                <c:pt idx="74">
                  <c:v>4.397812136616798E-2</c:v>
                </c:pt>
                <c:pt idx="75">
                  <c:v>3.6949228876465262E-2</c:v>
                </c:pt>
                <c:pt idx="76">
                  <c:v>3.2830813525050309E-2</c:v>
                </c:pt>
                <c:pt idx="77">
                  <c:v>3.0387726542905971E-2</c:v>
                </c:pt>
                <c:pt idx="78">
                  <c:v>2.7145010020547124E-2</c:v>
                </c:pt>
                <c:pt idx="79">
                  <c:v>2.2885881518231496E-2</c:v>
                </c:pt>
                <c:pt idx="80">
                  <c:v>1.8948168311456102E-2</c:v>
                </c:pt>
                <c:pt idx="81">
                  <c:v>1.5258056129823287E-2</c:v>
                </c:pt>
                <c:pt idx="82">
                  <c:v>1.1458650720941731E-2</c:v>
                </c:pt>
                <c:pt idx="83">
                  <c:v>7.9554044010285221E-3</c:v>
                </c:pt>
                <c:pt idx="84">
                  <c:v>5.1014530584017146E-3</c:v>
                </c:pt>
                <c:pt idx="85">
                  <c:v>2.6006376040929838E-3</c:v>
                </c:pt>
                <c:pt idx="86">
                  <c:v>7.1829854167039975E-4</c:v>
                </c:pt>
                <c:pt idx="87">
                  <c:v>0</c:v>
                </c:pt>
                <c:pt idx="88">
                  <c:v>7.6670627093328744E-5</c:v>
                </c:pt>
                <c:pt idx="89">
                  <c:v>2.2234481857063944E-4</c:v>
                </c:pt>
                <c:pt idx="90">
                  <c:v>3.2772934718323666E-4</c:v>
                </c:pt>
                <c:pt idx="91">
                  <c:v>8.3480782793967918E-4</c:v>
                </c:pt>
                <c:pt idx="92">
                  <c:v>1.6006120914953462E-3</c:v>
                </c:pt>
                <c:pt idx="93">
                  <c:v>3.4594989621011471E-3</c:v>
                </c:pt>
                <c:pt idx="94">
                  <c:v>5.6996342842925681E-3</c:v>
                </c:pt>
                <c:pt idx="95">
                  <c:v>7.9696861845066896E-3</c:v>
                </c:pt>
                <c:pt idx="96">
                  <c:v>9.7567131340328545E-3</c:v>
                </c:pt>
                <c:pt idx="97">
                  <c:v>1.0732835451124927E-2</c:v>
                </c:pt>
                <c:pt idx="98">
                  <c:v>1.1321244930425465E-2</c:v>
                </c:pt>
                <c:pt idx="99">
                  <c:v>1.1601318221160483E-2</c:v>
                </c:pt>
                <c:pt idx="100">
                  <c:v>1.141234767555988E-2</c:v>
                </c:pt>
                <c:pt idx="101">
                  <c:v>1.1176623080888638E-2</c:v>
                </c:pt>
                <c:pt idx="102">
                  <c:v>1.1194061890188301E-2</c:v>
                </c:pt>
                <c:pt idx="103">
                  <c:v>1.1685204907274359E-2</c:v>
                </c:pt>
                <c:pt idx="104">
                  <c:v>1.2666889603194771E-2</c:v>
                </c:pt>
                <c:pt idx="105">
                  <c:v>1.3703747083709784E-2</c:v>
                </c:pt>
                <c:pt idx="106">
                  <c:v>1.442670599683096E-2</c:v>
                </c:pt>
                <c:pt idx="107">
                  <c:v>1.5097348482053151E-2</c:v>
                </c:pt>
                <c:pt idx="108">
                  <c:v>1.5728753646351117E-2</c:v>
                </c:pt>
                <c:pt idx="109">
                  <c:v>1.6181711684453443E-2</c:v>
                </c:pt>
                <c:pt idx="110">
                  <c:v>1.6556195080707312E-2</c:v>
                </c:pt>
                <c:pt idx="111">
                  <c:v>1.6847543463661945E-2</c:v>
                </c:pt>
                <c:pt idx="112">
                  <c:v>1.7051096461866574E-2</c:v>
                </c:pt>
                <c:pt idx="113">
                  <c:v>1.6979988213601589E-2</c:v>
                </c:pt>
                <c:pt idx="114">
                  <c:v>1.6686535146765963E-2</c:v>
                </c:pt>
                <c:pt idx="115">
                  <c:v>1.6401500815454308E-2</c:v>
                </c:pt>
                <c:pt idx="116">
                  <c:v>1.6016493999795475E-2</c:v>
                </c:pt>
                <c:pt idx="117">
                  <c:v>1.5705301454534339E-2</c:v>
                </c:pt>
                <c:pt idx="118">
                  <c:v>1.5341792481374225E-2</c:v>
                </c:pt>
                <c:pt idx="119">
                  <c:v>1.5208145054931154E-2</c:v>
                </c:pt>
                <c:pt idx="120">
                  <c:v>1.5451987716000511E-2</c:v>
                </c:pt>
                <c:pt idx="121">
                  <c:v>1.5778063382991533E-2</c:v>
                </c:pt>
                <c:pt idx="122">
                  <c:v>1.6151795106430757E-2</c:v>
                </c:pt>
                <c:pt idx="123">
                  <c:v>1.6499368615920496E-2</c:v>
                </c:pt>
                <c:pt idx="124">
                  <c:v>1.6860021232384972E-2</c:v>
                </c:pt>
                <c:pt idx="125">
                  <c:v>1.7133780471477018E-2</c:v>
                </c:pt>
                <c:pt idx="126">
                  <c:v>1.7146859578451763E-2</c:v>
                </c:pt>
                <c:pt idx="127">
                  <c:v>1.7146859578451763E-2</c:v>
                </c:pt>
                <c:pt idx="128">
                  <c:v>1.7073045308054074E-2</c:v>
                </c:pt>
                <c:pt idx="129">
                  <c:v>1.6999231037656385E-2</c:v>
                </c:pt>
                <c:pt idx="130">
                  <c:v>1.6925416767258689E-2</c:v>
                </c:pt>
                <c:pt idx="131">
                  <c:v>1.6864681603835745E-2</c:v>
                </c:pt>
                <c:pt idx="132">
                  <c:v>1.6803946440412797E-2</c:v>
                </c:pt>
                <c:pt idx="133">
                  <c:v>1.6874002346737284E-2</c:v>
                </c:pt>
                <c:pt idx="134">
                  <c:v>1.6940299888988569E-2</c:v>
                </c:pt>
                <c:pt idx="135">
                  <c:v>1.7176625821911526E-2</c:v>
                </c:pt>
                <c:pt idx="136">
                  <c:v>1.7617557094979606E-2</c:v>
                </c:pt>
                <c:pt idx="137">
                  <c:v>1.8084646581997172E-2</c:v>
                </c:pt>
                <c:pt idx="138">
                  <c:v>1.8564815175989485E-2</c:v>
                </c:pt>
                <c:pt idx="139">
                  <c:v>1.896650912813333E-2</c:v>
                </c:pt>
                <c:pt idx="140">
                  <c:v>1.9189755954081542E-2</c:v>
                </c:pt>
                <c:pt idx="141">
                  <c:v>1.9439160993979236E-2</c:v>
                </c:pt>
                <c:pt idx="142">
                  <c:v>1.9749301197299882E-2</c:v>
                </c:pt>
                <c:pt idx="143">
                  <c:v>1.9863254795999371E-2</c:v>
                </c:pt>
                <c:pt idx="144">
                  <c:v>1.9772603054553736E-2</c:v>
                </c:pt>
                <c:pt idx="145">
                  <c:v>1.975576558350579E-2</c:v>
                </c:pt>
                <c:pt idx="146">
                  <c:v>1.9725849005483104E-2</c:v>
                </c:pt>
                <c:pt idx="147">
                  <c:v>1.9722090641409899E-2</c:v>
                </c:pt>
                <c:pt idx="148">
                  <c:v>1.9605280686014775E-2</c:v>
                </c:pt>
                <c:pt idx="149">
                  <c:v>1.946231251667016E-2</c:v>
                </c:pt>
                <c:pt idx="150">
                  <c:v>1.9367000403773756E-2</c:v>
                </c:pt>
                <c:pt idx="151">
                  <c:v>1.9206292756003631E-2</c:v>
                </c:pt>
                <c:pt idx="152">
                  <c:v>1.8958691730861069E-2</c:v>
                </c:pt>
                <c:pt idx="153">
                  <c:v>1.8797984083090948E-2</c:v>
                </c:pt>
                <c:pt idx="154">
                  <c:v>1.8624197328346078E-2</c:v>
                </c:pt>
                <c:pt idx="155">
                  <c:v>1.8463489680575953E-2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472"/>
        <c:axId val="177836032"/>
      </c:scatterChart>
      <c:valAx>
        <c:axId val="1778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836032"/>
        <c:crosses val="autoZero"/>
        <c:crossBetween val="midCat"/>
      </c:valAx>
      <c:valAx>
        <c:axId val="17783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817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84"/>
          <c:y val="0.27646385110952038"/>
          <c:w val="0.29504423058228835"/>
          <c:h val="0.23484303098476361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ether'!$A$16:$D$16</c:f>
          <c:strCache>
            <c:ptCount val="1"/>
            <c:pt idx="0">
              <c:v>BChl-d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699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ether'!$C$20:$C$175</c:f>
              <c:numCache>
                <c:formatCode>General</c:formatCode>
                <c:ptCount val="156"/>
                <c:pt idx="0">
                  <c:v>1.2999999999999999E-3</c:v>
                </c:pt>
                <c:pt idx="1">
                  <c:v>1.5E-3</c:v>
                </c:pt>
                <c:pt idx="2">
                  <c:v>2.2000000000000001E-3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8.6999999999999994E-3</c:v>
                </c:pt>
                <c:pt idx="6">
                  <c:v>1.4E-2</c:v>
                </c:pt>
                <c:pt idx="7">
                  <c:v>2.2599999999999999E-2</c:v>
                </c:pt>
                <c:pt idx="8">
                  <c:v>3.5700000000000003E-2</c:v>
                </c:pt>
                <c:pt idx="9">
                  <c:v>5.3800000000000001E-2</c:v>
                </c:pt>
                <c:pt idx="10">
                  <c:v>7.5300000000000006E-2</c:v>
                </c:pt>
                <c:pt idx="11">
                  <c:v>0.1019</c:v>
                </c:pt>
                <c:pt idx="12">
                  <c:v>0.13789999999999999</c:v>
                </c:pt>
                <c:pt idx="13">
                  <c:v>0.1852</c:v>
                </c:pt>
                <c:pt idx="14">
                  <c:v>0.246</c:v>
                </c:pt>
                <c:pt idx="15">
                  <c:v>0.32969999999999999</c:v>
                </c:pt>
                <c:pt idx="16">
                  <c:v>0.43919999999999998</c:v>
                </c:pt>
                <c:pt idx="17">
                  <c:v>0.56730000000000003</c:v>
                </c:pt>
                <c:pt idx="18">
                  <c:v>0.70620000000000005</c:v>
                </c:pt>
                <c:pt idx="19">
                  <c:v>0.83760000000000001</c:v>
                </c:pt>
                <c:pt idx="20">
                  <c:v>0.93820000000000003</c:v>
                </c:pt>
                <c:pt idx="21">
                  <c:v>0.995</c:v>
                </c:pt>
                <c:pt idx="22">
                  <c:v>1.0003</c:v>
                </c:pt>
                <c:pt idx="23">
                  <c:v>0.94830000000000003</c:v>
                </c:pt>
                <c:pt idx="24">
                  <c:v>0.84889999999999999</c:v>
                </c:pt>
                <c:pt idx="25">
                  <c:v>0.72360000000000002</c:v>
                </c:pt>
                <c:pt idx="26">
                  <c:v>0.59009999999999996</c:v>
                </c:pt>
                <c:pt idx="27">
                  <c:v>0.46689999999999998</c:v>
                </c:pt>
                <c:pt idx="28">
                  <c:v>0.3679</c:v>
                </c:pt>
                <c:pt idx="29">
                  <c:v>0.28860000000000002</c:v>
                </c:pt>
                <c:pt idx="30">
                  <c:v>0.22409999999999999</c:v>
                </c:pt>
                <c:pt idx="31">
                  <c:v>0.1754</c:v>
                </c:pt>
                <c:pt idx="32">
                  <c:v>0.1384</c:v>
                </c:pt>
                <c:pt idx="33">
                  <c:v>0.1076</c:v>
                </c:pt>
                <c:pt idx="34">
                  <c:v>8.1199999999999994E-2</c:v>
                </c:pt>
                <c:pt idx="35">
                  <c:v>5.8500000000000003E-2</c:v>
                </c:pt>
                <c:pt idx="36">
                  <c:v>3.7900000000000003E-2</c:v>
                </c:pt>
                <c:pt idx="37">
                  <c:v>1.9300000000000001E-2</c:v>
                </c:pt>
                <c:pt idx="38">
                  <c:v>4.7000000000000002E-3</c:v>
                </c:pt>
                <c:pt idx="39">
                  <c:v>-5.8999999999999999E-3</c:v>
                </c:pt>
                <c:pt idx="40">
                  <c:v>-1.54E-2</c:v>
                </c:pt>
                <c:pt idx="41">
                  <c:v>-2.6200000000000001E-2</c:v>
                </c:pt>
                <c:pt idx="42">
                  <c:v>-3.8699999999999998E-2</c:v>
                </c:pt>
                <c:pt idx="43">
                  <c:v>-5.1799999999999999E-2</c:v>
                </c:pt>
                <c:pt idx="44">
                  <c:v>-6.5799999999999997E-2</c:v>
                </c:pt>
                <c:pt idx="45">
                  <c:v>-8.1500000000000003E-2</c:v>
                </c:pt>
                <c:pt idx="46">
                  <c:v>-9.9299999999999999E-2</c:v>
                </c:pt>
                <c:pt idx="47">
                  <c:v>-0.12180000000000001</c:v>
                </c:pt>
                <c:pt idx="48">
                  <c:v>-0.154</c:v>
                </c:pt>
                <c:pt idx="49">
                  <c:v>-0.19839999999999999</c:v>
                </c:pt>
                <c:pt idx="50">
                  <c:v>-0.25009999999999999</c:v>
                </c:pt>
                <c:pt idx="51">
                  <c:v>-0.30399999999999999</c:v>
                </c:pt>
                <c:pt idx="52">
                  <c:v>-0.3538</c:v>
                </c:pt>
                <c:pt idx="53">
                  <c:v>-0.39</c:v>
                </c:pt>
                <c:pt idx="54">
                  <c:v>-0.40960000000000002</c:v>
                </c:pt>
                <c:pt idx="55">
                  <c:v>-0.4133</c:v>
                </c:pt>
                <c:pt idx="56">
                  <c:v>-0.39950000000000002</c:v>
                </c:pt>
                <c:pt idx="57">
                  <c:v>-0.36809999999999998</c:v>
                </c:pt>
                <c:pt idx="58">
                  <c:v>-0.32329999999999998</c:v>
                </c:pt>
                <c:pt idx="59">
                  <c:v>-0.27610000000000001</c:v>
                </c:pt>
                <c:pt idx="60">
                  <c:v>-0.23719999999999999</c:v>
                </c:pt>
                <c:pt idx="61">
                  <c:v>-0.21</c:v>
                </c:pt>
                <c:pt idx="62">
                  <c:v>-0.192</c:v>
                </c:pt>
                <c:pt idx="63">
                  <c:v>-0.18110000000000001</c:v>
                </c:pt>
                <c:pt idx="64">
                  <c:v>-0.1726</c:v>
                </c:pt>
                <c:pt idx="65">
                  <c:v>-0.16439999999999999</c:v>
                </c:pt>
                <c:pt idx="66">
                  <c:v>-0.1565</c:v>
                </c:pt>
                <c:pt idx="67">
                  <c:v>-0.14940000000000001</c:v>
                </c:pt>
                <c:pt idx="68">
                  <c:v>-0.14580000000000001</c:v>
                </c:pt>
                <c:pt idx="69">
                  <c:v>-0.1447</c:v>
                </c:pt>
                <c:pt idx="70">
                  <c:v>-0.1444</c:v>
                </c:pt>
                <c:pt idx="71">
                  <c:v>-0.1452</c:v>
                </c:pt>
                <c:pt idx="72">
                  <c:v>-0.1479</c:v>
                </c:pt>
                <c:pt idx="73">
                  <c:v>-0.15340000000000001</c:v>
                </c:pt>
                <c:pt idx="74">
                  <c:v>-0.16070000000000001</c:v>
                </c:pt>
                <c:pt idx="75">
                  <c:v>-0.1686</c:v>
                </c:pt>
                <c:pt idx="76">
                  <c:v>-0.17749999999999999</c:v>
                </c:pt>
                <c:pt idx="77">
                  <c:v>-0.19020000000000001</c:v>
                </c:pt>
                <c:pt idx="78">
                  <c:v>-0.21299999999999999</c:v>
                </c:pt>
                <c:pt idx="79">
                  <c:v>-0.24490000000000001</c:v>
                </c:pt>
                <c:pt idx="80">
                  <c:v>-0.27700000000000002</c:v>
                </c:pt>
                <c:pt idx="81">
                  <c:v>-0.30919999999999997</c:v>
                </c:pt>
                <c:pt idx="82">
                  <c:v>-0.34289999999999998</c:v>
                </c:pt>
                <c:pt idx="83">
                  <c:v>-0.375</c:v>
                </c:pt>
                <c:pt idx="84">
                  <c:v>-0.40279999999999999</c:v>
                </c:pt>
                <c:pt idx="85">
                  <c:v>-0.4279</c:v>
                </c:pt>
                <c:pt idx="86">
                  <c:v>-0.4496</c:v>
                </c:pt>
                <c:pt idx="87">
                  <c:v>-0.46239999999999998</c:v>
                </c:pt>
                <c:pt idx="88">
                  <c:v>-0.46579999999999999</c:v>
                </c:pt>
                <c:pt idx="89">
                  <c:v>-0.4607</c:v>
                </c:pt>
                <c:pt idx="90">
                  <c:v>-0.4486</c:v>
                </c:pt>
                <c:pt idx="91">
                  <c:v>-0.43209999999999998</c:v>
                </c:pt>
                <c:pt idx="92">
                  <c:v>-0.4103</c:v>
                </c:pt>
                <c:pt idx="93">
                  <c:v>-0.38279999999999997</c:v>
                </c:pt>
                <c:pt idx="94">
                  <c:v>-0.35770000000000002</c:v>
                </c:pt>
                <c:pt idx="95">
                  <c:v>-0.3337</c:v>
                </c:pt>
                <c:pt idx="96">
                  <c:v>-0.31140000000000001</c:v>
                </c:pt>
                <c:pt idx="97">
                  <c:v>-0.29530000000000001</c:v>
                </c:pt>
                <c:pt idx="98">
                  <c:v>-0.28149999999999997</c:v>
                </c:pt>
                <c:pt idx="99">
                  <c:v>-0.26740000000000003</c:v>
                </c:pt>
                <c:pt idx="100">
                  <c:v>-0.25290000000000001</c:v>
                </c:pt>
                <c:pt idx="101">
                  <c:v>-0.2361</c:v>
                </c:pt>
                <c:pt idx="102">
                  <c:v>-0.2167</c:v>
                </c:pt>
                <c:pt idx="103">
                  <c:v>-0.19700000000000001</c:v>
                </c:pt>
                <c:pt idx="104">
                  <c:v>-0.1782</c:v>
                </c:pt>
                <c:pt idx="105">
                  <c:v>-0.1623</c:v>
                </c:pt>
                <c:pt idx="106">
                  <c:v>-0.14879999999999999</c:v>
                </c:pt>
                <c:pt idx="107">
                  <c:v>-0.13569999999999999</c:v>
                </c:pt>
                <c:pt idx="108">
                  <c:v>-0.1229</c:v>
                </c:pt>
                <c:pt idx="109">
                  <c:v>-0.1108</c:v>
                </c:pt>
                <c:pt idx="110">
                  <c:v>-9.9299999999999999E-2</c:v>
                </c:pt>
                <c:pt idx="111">
                  <c:v>-8.9099999999999999E-2</c:v>
                </c:pt>
                <c:pt idx="112">
                  <c:v>-8.09E-2</c:v>
                </c:pt>
                <c:pt idx="113">
                  <c:v>-7.4800000000000005E-2</c:v>
                </c:pt>
                <c:pt idx="114">
                  <c:v>-7.0400000000000004E-2</c:v>
                </c:pt>
                <c:pt idx="115">
                  <c:v>-6.6600000000000006E-2</c:v>
                </c:pt>
                <c:pt idx="116">
                  <c:v>-6.2899999999999998E-2</c:v>
                </c:pt>
                <c:pt idx="117">
                  <c:v>-5.9299999999999999E-2</c:v>
                </c:pt>
                <c:pt idx="118">
                  <c:v>-5.6099999999999997E-2</c:v>
                </c:pt>
                <c:pt idx="119">
                  <c:v>-5.3800000000000001E-2</c:v>
                </c:pt>
                <c:pt idx="120">
                  <c:v>-5.2600000000000001E-2</c:v>
                </c:pt>
                <c:pt idx="121">
                  <c:v>-5.21E-2</c:v>
                </c:pt>
                <c:pt idx="122">
                  <c:v>-5.1900000000000002E-2</c:v>
                </c:pt>
                <c:pt idx="123">
                  <c:v>-5.1900000000000002E-2</c:v>
                </c:pt>
                <c:pt idx="124">
                  <c:v>-5.1799999999999999E-2</c:v>
                </c:pt>
                <c:pt idx="125">
                  <c:v>-5.1700000000000003E-2</c:v>
                </c:pt>
                <c:pt idx="126">
                  <c:v>-5.16E-2</c:v>
                </c:pt>
                <c:pt idx="127">
                  <c:v>-5.16E-2</c:v>
                </c:pt>
                <c:pt idx="128">
                  <c:v>-5.1499999999999997E-2</c:v>
                </c:pt>
                <c:pt idx="129">
                  <c:v>-5.1400000000000001E-2</c:v>
                </c:pt>
                <c:pt idx="130">
                  <c:v>-5.1299999999999998E-2</c:v>
                </c:pt>
                <c:pt idx="131">
                  <c:v>-5.11E-2</c:v>
                </c:pt>
                <c:pt idx="132">
                  <c:v>-5.0900000000000001E-2</c:v>
                </c:pt>
                <c:pt idx="133">
                  <c:v>-4.9700000000000001E-2</c:v>
                </c:pt>
                <c:pt idx="134">
                  <c:v>-4.7199999999999999E-2</c:v>
                </c:pt>
                <c:pt idx="135">
                  <c:v>-4.3400000000000001E-2</c:v>
                </c:pt>
                <c:pt idx="136">
                  <c:v>-3.8699999999999998E-2</c:v>
                </c:pt>
                <c:pt idx="137">
                  <c:v>-3.3799999999999997E-2</c:v>
                </c:pt>
                <c:pt idx="138">
                  <c:v>-2.8799999999999999E-2</c:v>
                </c:pt>
                <c:pt idx="139">
                  <c:v>-2.4400000000000002E-2</c:v>
                </c:pt>
                <c:pt idx="140">
                  <c:v>-2.07E-2</c:v>
                </c:pt>
                <c:pt idx="141">
                  <c:v>-1.6799999999999999E-2</c:v>
                </c:pt>
                <c:pt idx="142">
                  <c:v>-1.3100000000000001E-2</c:v>
                </c:pt>
                <c:pt idx="143">
                  <c:v>-1.09E-2</c:v>
                </c:pt>
                <c:pt idx="144">
                  <c:v>-9.5999999999999992E-3</c:v>
                </c:pt>
                <c:pt idx="145">
                  <c:v>-8.3999999999999995E-3</c:v>
                </c:pt>
                <c:pt idx="146">
                  <c:v>-7.3000000000000001E-3</c:v>
                </c:pt>
                <c:pt idx="147">
                  <c:v>-6.0000000000000001E-3</c:v>
                </c:pt>
                <c:pt idx="148">
                  <c:v>-4.8999999999999998E-3</c:v>
                </c:pt>
                <c:pt idx="149">
                  <c:v>-4.0000000000000001E-3</c:v>
                </c:pt>
                <c:pt idx="150">
                  <c:v>-3.3999999999999998E-3</c:v>
                </c:pt>
                <c:pt idx="151">
                  <c:v>-3.3E-3</c:v>
                </c:pt>
                <c:pt idx="152">
                  <c:v>-3.2000000000000002E-3</c:v>
                </c:pt>
                <c:pt idx="153">
                  <c:v>-3.0999999999999999E-3</c:v>
                </c:pt>
                <c:pt idx="154">
                  <c:v>-3.0999999999999999E-3</c:v>
                </c:pt>
                <c:pt idx="155">
                  <c:v>-3.0000000000000001E-3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ether'!$N$20:$N$175</c:f>
              <c:numCache>
                <c:formatCode>General</c:formatCode>
                <c:ptCount val="156"/>
                <c:pt idx="0">
                  <c:v>-7.9263090756322013E-3</c:v>
                </c:pt>
                <c:pt idx="1">
                  <c:v>-1.0364807796312481E-2</c:v>
                </c:pt>
                <c:pt idx="2">
                  <c:v>-1.3065449090243961E-2</c:v>
                </c:pt>
                <c:pt idx="3">
                  <c:v>-1.5854446202681772E-2</c:v>
                </c:pt>
                <c:pt idx="4">
                  <c:v>-1.8470570586083403E-2</c:v>
                </c:pt>
                <c:pt idx="5">
                  <c:v>-2.1262492580789015E-2</c:v>
                </c:pt>
                <c:pt idx="6">
                  <c:v>-2.3449085816155374E-2</c:v>
                </c:pt>
                <c:pt idx="7">
                  <c:v>-2.3726035605887291E-2</c:v>
                </c:pt>
                <c:pt idx="8">
                  <c:v>-2.2879221254313152E-2</c:v>
                </c:pt>
                <c:pt idx="9">
                  <c:v>-2.3521842262566789E-2</c:v>
                </c:pt>
                <c:pt idx="10">
                  <c:v>-2.6695887938550478E-2</c:v>
                </c:pt>
                <c:pt idx="11">
                  <c:v>-3.12724755969895E-2</c:v>
                </c:pt>
                <c:pt idx="12">
                  <c:v>-3.682408494640773E-2</c:v>
                </c:pt>
                <c:pt idx="13">
                  <c:v>-4.3092960736955614E-2</c:v>
                </c:pt>
                <c:pt idx="14">
                  <c:v>-5.1650495967006528E-2</c:v>
                </c:pt>
                <c:pt idx="15">
                  <c:v>-6.1991417224798631E-2</c:v>
                </c:pt>
                <c:pt idx="16">
                  <c:v>-6.9244759638648859E-2</c:v>
                </c:pt>
                <c:pt idx="17">
                  <c:v>-6.4080209709335603E-2</c:v>
                </c:pt>
                <c:pt idx="18">
                  <c:v>-4.6831813365860009E-2</c:v>
                </c:pt>
                <c:pt idx="19">
                  <c:v>-2.6434964066244078E-2</c:v>
                </c:pt>
                <c:pt idx="20">
                  <c:v>-9.2036295359974579E-3</c:v>
                </c:pt>
                <c:pt idx="21">
                  <c:v>-2.5153987503038881E-4</c:v>
                </c:pt>
                <c:pt idx="22">
                  <c:v>0</c:v>
                </c:pt>
                <c:pt idx="23">
                  <c:v>-9.8316261329121479E-3</c:v>
                </c:pt>
                <c:pt idx="24">
                  <c:v>-2.5323630674576235E-2</c:v>
                </c:pt>
                <c:pt idx="25">
                  <c:v>-3.5543717733680064E-2</c:v>
                </c:pt>
                <c:pt idx="26">
                  <c:v>-4.0611320002825309E-2</c:v>
                </c:pt>
                <c:pt idx="27">
                  <c:v>-4.2737160996087695E-2</c:v>
                </c:pt>
                <c:pt idx="28">
                  <c:v>-3.733161295491752E-2</c:v>
                </c:pt>
                <c:pt idx="29">
                  <c:v>-3.3964829724495556E-2</c:v>
                </c:pt>
                <c:pt idx="30">
                  <c:v>-3.7678272438698618E-2</c:v>
                </c:pt>
                <c:pt idx="31">
                  <c:v>-3.7763398699700919E-2</c:v>
                </c:pt>
                <c:pt idx="32">
                  <c:v>-3.7521608432229778E-2</c:v>
                </c:pt>
                <c:pt idx="33">
                  <c:v>-4.2254494486854158E-2</c:v>
                </c:pt>
                <c:pt idx="34">
                  <c:v>-4.8040338157885019E-2</c:v>
                </c:pt>
                <c:pt idx="35">
                  <c:v>-5.3571717071617661E-2</c:v>
                </c:pt>
                <c:pt idx="36">
                  <c:v>-6.0674306178581848E-2</c:v>
                </c:pt>
                <c:pt idx="37">
                  <c:v>-6.8999617943579214E-2</c:v>
                </c:pt>
                <c:pt idx="38">
                  <c:v>-7.6026099176533468E-2</c:v>
                </c:pt>
                <c:pt idx="39">
                  <c:v>-8.0882988052302915E-2</c:v>
                </c:pt>
                <c:pt idx="40">
                  <c:v>-8.635142106223069E-2</c:v>
                </c:pt>
                <c:pt idx="41">
                  <c:v>-9.4778067810797714E-2</c:v>
                </c:pt>
                <c:pt idx="42">
                  <c:v>-0.10581389234738035</c:v>
                </c:pt>
                <c:pt idx="43">
                  <c:v>-0.11789353424328265</c:v>
                </c:pt>
                <c:pt idx="44">
                  <c:v>-0.13127767363062187</c:v>
                </c:pt>
                <c:pt idx="45">
                  <c:v>-0.14753221935351921</c:v>
                </c:pt>
                <c:pt idx="46">
                  <c:v>-0.16683059255643606</c:v>
                </c:pt>
                <c:pt idx="47">
                  <c:v>-0.19117079250351324</c:v>
                </c:pt>
                <c:pt idx="48">
                  <c:v>-0.2247233356983441</c:v>
                </c:pt>
                <c:pt idx="49">
                  <c:v>-0.26896394711512611</c:v>
                </c:pt>
                <c:pt idx="50">
                  <c:v>-0.31963485126261004</c:v>
                </c:pt>
                <c:pt idx="51">
                  <c:v>-0.37273986680737253</c:v>
                </c:pt>
                <c:pt idx="52">
                  <c:v>-0.42210810151483685</c:v>
                </c:pt>
                <c:pt idx="53">
                  <c:v>-0.45843977034445171</c:v>
                </c:pt>
                <c:pt idx="54">
                  <c:v>-0.47843146251493079</c:v>
                </c:pt>
                <c:pt idx="55">
                  <c:v>-0.48225605075530992</c:v>
                </c:pt>
                <c:pt idx="56">
                  <c:v>-0.46808786011505976</c:v>
                </c:pt>
                <c:pt idx="57">
                  <c:v>-0.43766859704960509</c:v>
                </c:pt>
                <c:pt idx="58">
                  <c:v>-0.39708591651898528</c:v>
                </c:pt>
                <c:pt idx="59">
                  <c:v>-0.35520148057405454</c:v>
                </c:pt>
                <c:pt idx="60">
                  <c:v>-0.32079042349857834</c:v>
                </c:pt>
                <c:pt idx="61">
                  <c:v>-0.29663296775819115</c:v>
                </c:pt>
                <c:pt idx="62">
                  <c:v>-0.28038262655355378</c:v>
                </c:pt>
                <c:pt idx="63">
                  <c:v>-0.27038879132487342</c:v>
                </c:pt>
                <c:pt idx="64">
                  <c:v>-0.2623062447881031</c:v>
                </c:pt>
                <c:pt idx="65">
                  <c:v>-0.25448437838345012</c:v>
                </c:pt>
                <c:pt idx="66">
                  <c:v>-0.24613950646828692</c:v>
                </c:pt>
                <c:pt idx="67">
                  <c:v>-0.23709656265187642</c:v>
                </c:pt>
                <c:pt idx="68">
                  <c:v>-0.22944043957573182</c:v>
                </c:pt>
                <c:pt idx="69">
                  <c:v>-0.22291173674372808</c:v>
                </c:pt>
                <c:pt idx="70">
                  <c:v>-0.21629449528807629</c:v>
                </c:pt>
                <c:pt idx="71">
                  <c:v>-0.20941401442832275</c:v>
                </c:pt>
                <c:pt idx="72">
                  <c:v>-0.20488111719875898</c:v>
                </c:pt>
                <c:pt idx="73">
                  <c:v>-0.20426152963836422</c:v>
                </c:pt>
                <c:pt idx="74">
                  <c:v>-0.20477064195810243</c:v>
                </c:pt>
                <c:pt idx="75">
                  <c:v>-0.2056269621770469</c:v>
                </c:pt>
                <c:pt idx="76">
                  <c:v>-0.21039988255771172</c:v>
                </c:pt>
                <c:pt idx="77">
                  <c:v>-0.22065165584138333</c:v>
                </c:pt>
                <c:pt idx="78">
                  <c:v>-0.24020211733475585</c:v>
                </c:pt>
                <c:pt idx="79">
                  <c:v>-0.26783402853404825</c:v>
                </c:pt>
                <c:pt idx="80">
                  <c:v>-0.29598803121814221</c:v>
                </c:pt>
                <c:pt idx="81">
                  <c:v>-0.32449015582715107</c:v>
                </c:pt>
                <c:pt idx="82">
                  <c:v>-0.35438275727926066</c:v>
                </c:pt>
                <c:pt idx="83">
                  <c:v>-0.38297214087592552</c:v>
                </c:pt>
                <c:pt idx="84">
                  <c:v>-0.40791218542808982</c:v>
                </c:pt>
                <c:pt idx="85">
                  <c:v>-0.43050610879119833</c:v>
                </c:pt>
                <c:pt idx="86">
                  <c:v>-0.45031980968867258</c:v>
                </c:pt>
                <c:pt idx="87">
                  <c:v>-0.46239999999999998</c:v>
                </c:pt>
                <c:pt idx="88">
                  <c:v>-0.4658768319257478</c:v>
                </c:pt>
                <c:pt idx="89">
                  <c:v>-0.46092281258466861</c:v>
                </c:pt>
                <c:pt idx="90">
                  <c:v>-0.44892841881986312</c:v>
                </c:pt>
                <c:pt idx="91">
                  <c:v>-0.43293656408564213</c:v>
                </c:pt>
                <c:pt idx="92">
                  <c:v>-0.41190397943811141</c:v>
                </c:pt>
                <c:pt idx="93">
                  <c:v>-0.38626677701040851</c:v>
                </c:pt>
                <c:pt idx="94">
                  <c:v>-0.36341162509975744</c:v>
                </c:pt>
                <c:pt idx="95">
                  <c:v>-0.3416864527052314</c:v>
                </c:pt>
                <c:pt idx="96">
                  <c:v>-0.32117723917849439</c:v>
                </c:pt>
                <c:pt idx="97">
                  <c:v>-0.3060554150488482</c:v>
                </c:pt>
                <c:pt idx="98">
                  <c:v>-0.2928450624162538</c:v>
                </c:pt>
                <c:pt idx="99">
                  <c:v>-0.27902572492148553</c:v>
                </c:pt>
                <c:pt idx="100">
                  <c:v>-0.2643363568221424</c:v>
                </c:pt>
                <c:pt idx="101">
                  <c:v>-0.24730013631317663</c:v>
                </c:pt>
                <c:pt idx="102">
                  <c:v>-0.22791761181001333</c:v>
                </c:pt>
                <c:pt idx="103">
                  <c:v>-0.2087097880873037</c:v>
                </c:pt>
                <c:pt idx="104">
                  <c:v>-0.19089353803854509</c:v>
                </c:pt>
                <c:pt idx="105">
                  <c:v>-0.17603257684615797</c:v>
                </c:pt>
                <c:pt idx="106">
                  <c:v>-0.16325705671070925</c:v>
                </c:pt>
                <c:pt idx="107">
                  <c:v>-0.15082911008475033</c:v>
                </c:pt>
                <c:pt idx="108">
                  <c:v>-0.13866184359090869</c:v>
                </c:pt>
                <c:pt idx="109">
                  <c:v>-0.12701575455615988</c:v>
                </c:pt>
                <c:pt idx="110">
                  <c:v>-0.1158910257856457</c:v>
                </c:pt>
                <c:pt idx="111">
                  <c:v>-0.10598298710348733</c:v>
                </c:pt>
                <c:pt idx="112">
                  <c:v>-9.798696833380599E-2</c:v>
                </c:pt>
                <c:pt idx="113">
                  <c:v>-9.1815710488945781E-2</c:v>
                </c:pt>
                <c:pt idx="114">
                  <c:v>-8.7121640059416944E-2</c:v>
                </c:pt>
                <c:pt idx="115">
                  <c:v>-8.3036006076636887E-2</c:v>
                </c:pt>
                <c:pt idx="116">
                  <c:v>-7.8950189288715097E-2</c:v>
                </c:pt>
                <c:pt idx="117">
                  <c:v>-7.5038342060679913E-2</c:v>
                </c:pt>
                <c:pt idx="118">
                  <c:v>-7.1474068342134475E-2</c:v>
                </c:pt>
                <c:pt idx="119">
                  <c:v>-6.9040139749997634E-2</c:v>
                </c:pt>
                <c:pt idx="120">
                  <c:v>-6.8084495404042586E-2</c:v>
                </c:pt>
                <c:pt idx="121">
                  <c:v>-6.7911257064722924E-2</c:v>
                </c:pt>
                <c:pt idx="122">
                  <c:v>-6.8085775040034754E-2</c:v>
                </c:pt>
                <c:pt idx="123">
                  <c:v>-6.8434079770091444E-2</c:v>
                </c:pt>
                <c:pt idx="124">
                  <c:v>-6.869549112277569E-2</c:v>
                </c:pt>
                <c:pt idx="125">
                  <c:v>-6.886982629294576E-2</c:v>
                </c:pt>
                <c:pt idx="126">
                  <c:v>-6.8782932915573344E-2</c:v>
                </c:pt>
                <c:pt idx="127">
                  <c:v>-6.8782932915573344E-2</c:v>
                </c:pt>
                <c:pt idx="128">
                  <c:v>-6.8608963355686725E-2</c:v>
                </c:pt>
                <c:pt idx="129">
                  <c:v>-6.8434993795800134E-2</c:v>
                </c:pt>
                <c:pt idx="130">
                  <c:v>-6.8261024235913501E-2</c:v>
                </c:pt>
                <c:pt idx="131">
                  <c:v>-6.800016129865448E-2</c:v>
                </c:pt>
                <c:pt idx="132">
                  <c:v>-6.7739298361395431E-2</c:v>
                </c:pt>
                <c:pt idx="133">
                  <c:v>-6.6609501650412059E-2</c:v>
                </c:pt>
                <c:pt idx="134">
                  <c:v>-6.4175938668558682E-2</c:v>
                </c:pt>
                <c:pt idx="135">
                  <c:v>-6.061276178086366E-2</c:v>
                </c:pt>
                <c:pt idx="136">
                  <c:v>-5.6354620679330905E-2</c:v>
                </c:pt>
                <c:pt idx="137">
                  <c:v>-5.1922692823053271E-2</c:v>
                </c:pt>
                <c:pt idx="138">
                  <c:v>-4.7403871589403214E-2</c:v>
                </c:pt>
                <c:pt idx="139">
                  <c:v>-4.3406410619987748E-2</c:v>
                </c:pt>
                <c:pt idx="140">
                  <c:v>-3.9930127109665162E-2</c:v>
                </c:pt>
                <c:pt idx="141">
                  <c:v>-3.6280056844597702E-2</c:v>
                </c:pt>
                <c:pt idx="142">
                  <c:v>-3.2890849516789292E-2</c:v>
                </c:pt>
                <c:pt idx="143">
                  <c:v>-3.0805042849567393E-2</c:v>
                </c:pt>
                <c:pt idx="144">
                  <c:v>-2.941420039618323E-2</c:v>
                </c:pt>
                <c:pt idx="145">
                  <c:v>-2.8197327502685672E-2</c:v>
                </c:pt>
                <c:pt idx="146">
                  <c:v>-2.7067347986560554E-2</c:v>
                </c:pt>
                <c:pt idx="147">
                  <c:v>-2.5763581715690563E-2</c:v>
                </c:pt>
                <c:pt idx="148">
                  <c:v>-2.4546526017051273E-2</c:v>
                </c:pt>
                <c:pt idx="149">
                  <c:v>-2.3503257073156845E-2</c:v>
                </c:pt>
                <c:pt idx="150">
                  <c:v>-2.2807744443893899E-2</c:v>
                </c:pt>
                <c:pt idx="151">
                  <c:v>-2.2546698701493121E-2</c:v>
                </c:pt>
                <c:pt idx="152">
                  <c:v>-2.2198576776578171E-2</c:v>
                </c:pt>
                <c:pt idx="153">
                  <c:v>-2.1937531034177393E-2</c:v>
                </c:pt>
                <c:pt idx="154">
                  <c:v>-2.1763378669149049E-2</c:v>
                </c:pt>
                <c:pt idx="155">
                  <c:v>-2.1502332926748274E-2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ether'!$O$20:$O$175</c:f>
              <c:numCache>
                <c:formatCode>General</c:formatCode>
                <c:ptCount val="156"/>
                <c:pt idx="0">
                  <c:v>9.2263090756322004E-3</c:v>
                </c:pt>
                <c:pt idx="1">
                  <c:v>1.1864807796312481E-2</c:v>
                </c:pt>
                <c:pt idx="2">
                  <c:v>1.526544909024396E-2</c:v>
                </c:pt>
                <c:pt idx="3">
                  <c:v>1.9454446202681774E-2</c:v>
                </c:pt>
                <c:pt idx="4">
                  <c:v>2.4170570586083403E-2</c:v>
                </c:pt>
                <c:pt idx="5">
                  <c:v>2.9962492580789007E-2</c:v>
                </c:pt>
                <c:pt idx="6">
                  <c:v>3.7449085816155372E-2</c:v>
                </c:pt>
                <c:pt idx="7">
                  <c:v>4.6326035605887286E-2</c:v>
                </c:pt>
                <c:pt idx="8">
                  <c:v>5.8579221254313148E-2</c:v>
                </c:pt>
                <c:pt idx="9">
                  <c:v>7.7321842262566789E-2</c:v>
                </c:pt>
                <c:pt idx="10">
                  <c:v>0.10199588793855048</c:v>
                </c:pt>
                <c:pt idx="11">
                  <c:v>0.1331724755969895</c:v>
                </c:pt>
                <c:pt idx="12">
                  <c:v>0.17472408494640773</c:v>
                </c:pt>
                <c:pt idx="13">
                  <c:v>0.22829296073695562</c:v>
                </c:pt>
                <c:pt idx="14">
                  <c:v>0.29765049596700649</c:v>
                </c:pt>
                <c:pt idx="15">
                  <c:v>0.39169141722479861</c:v>
                </c:pt>
                <c:pt idx="16">
                  <c:v>0.50844475963864877</c:v>
                </c:pt>
                <c:pt idx="17">
                  <c:v>0.63138020970933562</c:v>
                </c:pt>
                <c:pt idx="18">
                  <c:v>0.75303181336586</c:v>
                </c:pt>
                <c:pt idx="19">
                  <c:v>0.86403496406624414</c:v>
                </c:pt>
                <c:pt idx="20">
                  <c:v>0.94740362953599755</c:v>
                </c:pt>
                <c:pt idx="21">
                  <c:v>0.99525153987503034</c:v>
                </c:pt>
                <c:pt idx="22">
                  <c:v>1.0003</c:v>
                </c:pt>
                <c:pt idx="23">
                  <c:v>0.95813162613291225</c:v>
                </c:pt>
                <c:pt idx="24">
                  <c:v>0.8742236306745762</c:v>
                </c:pt>
                <c:pt idx="25">
                  <c:v>0.75914371773368017</c:v>
                </c:pt>
                <c:pt idx="26">
                  <c:v>0.63071132000282537</c:v>
                </c:pt>
                <c:pt idx="27">
                  <c:v>0.50963716099608769</c:v>
                </c:pt>
                <c:pt idx="28">
                  <c:v>0.4052316129549175</c:v>
                </c:pt>
                <c:pt idx="29">
                  <c:v>0.32256482972449557</c:v>
                </c:pt>
                <c:pt idx="30">
                  <c:v>0.26177827243869861</c:v>
                </c:pt>
                <c:pt idx="31">
                  <c:v>0.21316339869970091</c:v>
                </c:pt>
                <c:pt idx="32">
                  <c:v>0.17592160843222976</c:v>
                </c:pt>
                <c:pt idx="33">
                  <c:v>0.14985449448685417</c:v>
                </c:pt>
                <c:pt idx="34">
                  <c:v>0.12924033815788502</c:v>
                </c:pt>
                <c:pt idx="35">
                  <c:v>0.11207171707161766</c:v>
                </c:pt>
                <c:pt idx="36">
                  <c:v>9.8574306178581858E-2</c:v>
                </c:pt>
                <c:pt idx="37">
                  <c:v>8.8299617943579212E-2</c:v>
                </c:pt>
                <c:pt idx="38">
                  <c:v>8.0726099176533464E-2</c:v>
                </c:pt>
                <c:pt idx="39">
                  <c:v>7.4982988052302926E-2</c:v>
                </c:pt>
                <c:pt idx="40">
                  <c:v>7.0951421062230707E-2</c:v>
                </c:pt>
                <c:pt idx="41">
                  <c:v>6.8578067810797727E-2</c:v>
                </c:pt>
                <c:pt idx="42">
                  <c:v>6.7113892347380369E-2</c:v>
                </c:pt>
                <c:pt idx="43">
                  <c:v>6.6093534243282639E-2</c:v>
                </c:pt>
                <c:pt idx="44">
                  <c:v>6.5477673630621847E-2</c:v>
                </c:pt>
                <c:pt idx="45">
                  <c:v>6.6032219353519217E-2</c:v>
                </c:pt>
                <c:pt idx="46">
                  <c:v>6.7530592556436064E-2</c:v>
                </c:pt>
                <c:pt idx="47">
                  <c:v>6.9370792503513259E-2</c:v>
                </c:pt>
                <c:pt idx="48">
                  <c:v>7.0723335698344117E-2</c:v>
                </c:pt>
                <c:pt idx="49">
                  <c:v>7.0563947115126119E-2</c:v>
                </c:pt>
                <c:pt idx="50">
                  <c:v>6.9534851262610012E-2</c:v>
                </c:pt>
                <c:pt idx="51">
                  <c:v>6.8739866807372499E-2</c:v>
                </c:pt>
                <c:pt idx="52">
                  <c:v>6.8308101514836836E-2</c:v>
                </c:pt>
                <c:pt idx="53">
                  <c:v>6.8439770344451686E-2</c:v>
                </c:pt>
                <c:pt idx="54">
                  <c:v>6.8831462514930636E-2</c:v>
                </c:pt>
                <c:pt idx="55">
                  <c:v>6.8956050755309931E-2</c:v>
                </c:pt>
                <c:pt idx="56">
                  <c:v>6.8587860115059698E-2</c:v>
                </c:pt>
                <c:pt idx="57">
                  <c:v>6.9568597049605135E-2</c:v>
                </c:pt>
                <c:pt idx="58">
                  <c:v>7.3785916518985251E-2</c:v>
                </c:pt>
                <c:pt idx="59">
                  <c:v>7.9101480574054514E-2</c:v>
                </c:pt>
                <c:pt idx="60">
                  <c:v>8.3590423498578356E-2</c:v>
                </c:pt>
                <c:pt idx="61">
                  <c:v>8.6632967758191168E-2</c:v>
                </c:pt>
                <c:pt idx="62">
                  <c:v>8.8382626553553764E-2</c:v>
                </c:pt>
                <c:pt idx="63">
                  <c:v>8.9288791324873398E-2</c:v>
                </c:pt>
                <c:pt idx="64">
                  <c:v>8.9706244788103101E-2</c:v>
                </c:pt>
                <c:pt idx="65">
                  <c:v>9.0084378383450125E-2</c:v>
                </c:pt>
                <c:pt idx="66">
                  <c:v>8.9639506468286889E-2</c:v>
                </c:pt>
                <c:pt idx="67">
                  <c:v>8.7696562651876378E-2</c:v>
                </c:pt>
                <c:pt idx="68">
                  <c:v>8.364043957573182E-2</c:v>
                </c:pt>
                <c:pt idx="69">
                  <c:v>7.8211736743728069E-2</c:v>
                </c:pt>
                <c:pt idx="70">
                  <c:v>7.1894495288076232E-2</c:v>
                </c:pt>
                <c:pt idx="71">
                  <c:v>6.421401442832278E-2</c:v>
                </c:pt>
                <c:pt idx="72">
                  <c:v>5.6981117198758945E-2</c:v>
                </c:pt>
                <c:pt idx="73">
                  <c:v>5.0861529638364204E-2</c:v>
                </c:pt>
                <c:pt idx="74">
                  <c:v>4.4070641958102411E-2</c:v>
                </c:pt>
                <c:pt idx="75">
                  <c:v>3.7026962177046881E-2</c:v>
                </c:pt>
                <c:pt idx="76">
                  <c:v>3.2899882557711702E-2</c:v>
                </c:pt>
                <c:pt idx="77">
                  <c:v>3.0451655841383329E-2</c:v>
                </c:pt>
                <c:pt idx="78">
                  <c:v>2.7202117334755846E-2</c:v>
                </c:pt>
                <c:pt idx="79">
                  <c:v>2.2934028534048252E-2</c:v>
                </c:pt>
                <c:pt idx="80">
                  <c:v>1.8988031218142194E-2</c:v>
                </c:pt>
                <c:pt idx="81">
                  <c:v>1.5290155827151104E-2</c:v>
                </c:pt>
                <c:pt idx="82">
                  <c:v>1.1482757279260682E-2</c:v>
                </c:pt>
                <c:pt idx="83">
                  <c:v>7.9721408759254962E-3</c:v>
                </c:pt>
                <c:pt idx="84">
                  <c:v>5.1121854280897962E-3</c:v>
                </c:pt>
                <c:pt idx="85">
                  <c:v>2.6061087911983687E-3</c:v>
                </c:pt>
                <c:pt idx="86">
                  <c:v>7.1980968867251134E-4</c:v>
                </c:pt>
                <c:pt idx="87">
                  <c:v>0</c:v>
                </c:pt>
                <c:pt idx="88">
                  <c:v>7.683192574780278E-5</c:v>
                </c:pt>
                <c:pt idx="89">
                  <c:v>2.2281258466861411E-4</c:v>
                </c:pt>
                <c:pt idx="90">
                  <c:v>3.2841881986314528E-4</c:v>
                </c:pt>
                <c:pt idx="91">
                  <c:v>8.3656408564221699E-4</c:v>
                </c:pt>
                <c:pt idx="92">
                  <c:v>1.6039794381113952E-3</c:v>
                </c:pt>
                <c:pt idx="93">
                  <c:v>3.4667770104085125E-3</c:v>
                </c:pt>
                <c:pt idx="94">
                  <c:v>5.711625099757419E-3</c:v>
                </c:pt>
                <c:pt idx="95">
                  <c:v>7.9864527052314581E-3</c:v>
                </c:pt>
                <c:pt idx="96">
                  <c:v>9.777239178494353E-3</c:v>
                </c:pt>
                <c:pt idx="97">
                  <c:v>1.075541504884819E-2</c:v>
                </c:pt>
                <c:pt idx="98">
                  <c:v>1.1345062416253849E-2</c:v>
                </c:pt>
                <c:pt idx="99">
                  <c:v>1.1625724921485505E-2</c:v>
                </c:pt>
                <c:pt idx="100">
                  <c:v>1.1436356822142404E-2</c:v>
                </c:pt>
                <c:pt idx="101">
                  <c:v>1.1200136313176621E-2</c:v>
                </c:pt>
                <c:pt idx="102">
                  <c:v>1.1217611810013382E-2</c:v>
                </c:pt>
                <c:pt idx="103">
                  <c:v>1.1709788087303687E-2</c:v>
                </c:pt>
                <c:pt idx="104">
                  <c:v>1.2693538038545109E-2</c:v>
                </c:pt>
                <c:pt idx="105">
                  <c:v>1.373257684615798E-2</c:v>
                </c:pt>
                <c:pt idx="106">
                  <c:v>1.4457056710709284E-2</c:v>
                </c:pt>
                <c:pt idx="107">
                  <c:v>1.5129110084750316E-2</c:v>
                </c:pt>
                <c:pt idx="108">
                  <c:v>1.5761843590908656E-2</c:v>
                </c:pt>
                <c:pt idx="109">
                  <c:v>1.6215754556159867E-2</c:v>
                </c:pt>
                <c:pt idx="110">
                  <c:v>1.6591025785645686E-2</c:v>
                </c:pt>
                <c:pt idx="111">
                  <c:v>1.6882987103487321E-2</c:v>
                </c:pt>
                <c:pt idx="112">
                  <c:v>1.7086968333805984E-2</c:v>
                </c:pt>
                <c:pt idx="113">
                  <c:v>1.7015710488945773E-2</c:v>
                </c:pt>
                <c:pt idx="114">
                  <c:v>1.6721640059416943E-2</c:v>
                </c:pt>
                <c:pt idx="115">
                  <c:v>1.6436006076636891E-2</c:v>
                </c:pt>
                <c:pt idx="116">
                  <c:v>1.60501892887151E-2</c:v>
                </c:pt>
                <c:pt idx="117">
                  <c:v>1.5738342060679922E-2</c:v>
                </c:pt>
                <c:pt idx="118">
                  <c:v>1.5374068342134478E-2</c:v>
                </c:pt>
                <c:pt idx="119">
                  <c:v>1.5240139749997628E-2</c:v>
                </c:pt>
                <c:pt idx="120">
                  <c:v>1.5484495404042587E-2</c:v>
                </c:pt>
                <c:pt idx="121">
                  <c:v>1.5811257064722931E-2</c:v>
                </c:pt>
                <c:pt idx="122">
                  <c:v>1.6185775040034746E-2</c:v>
                </c:pt>
                <c:pt idx="123">
                  <c:v>1.6534079770091435E-2</c:v>
                </c:pt>
                <c:pt idx="124">
                  <c:v>1.6895491122775681E-2</c:v>
                </c:pt>
                <c:pt idx="125">
                  <c:v>1.7169826292945764E-2</c:v>
                </c:pt>
                <c:pt idx="126">
                  <c:v>1.718293291557333E-2</c:v>
                </c:pt>
                <c:pt idx="127">
                  <c:v>1.718293291557333E-2</c:v>
                </c:pt>
                <c:pt idx="128">
                  <c:v>1.7108963355686724E-2</c:v>
                </c:pt>
                <c:pt idx="129">
                  <c:v>1.7034993795800122E-2</c:v>
                </c:pt>
                <c:pt idx="130">
                  <c:v>1.6961024235913509E-2</c:v>
                </c:pt>
                <c:pt idx="131">
                  <c:v>1.6900161298654473E-2</c:v>
                </c:pt>
                <c:pt idx="132">
                  <c:v>1.683929836139543E-2</c:v>
                </c:pt>
                <c:pt idx="133">
                  <c:v>1.6909501650412044E-2</c:v>
                </c:pt>
                <c:pt idx="134">
                  <c:v>1.697593866855867E-2</c:v>
                </c:pt>
                <c:pt idx="135">
                  <c:v>1.7212761780863652E-2</c:v>
                </c:pt>
                <c:pt idx="136">
                  <c:v>1.7654620679330896E-2</c:v>
                </c:pt>
                <c:pt idx="137">
                  <c:v>1.8122692823053267E-2</c:v>
                </c:pt>
                <c:pt idx="138">
                  <c:v>1.8603871589403208E-2</c:v>
                </c:pt>
                <c:pt idx="139">
                  <c:v>1.9006410619987747E-2</c:v>
                </c:pt>
                <c:pt idx="140">
                  <c:v>1.9230127109665162E-2</c:v>
                </c:pt>
                <c:pt idx="141">
                  <c:v>1.9480056844597703E-2</c:v>
                </c:pt>
                <c:pt idx="142">
                  <c:v>1.9790849516789291E-2</c:v>
                </c:pt>
                <c:pt idx="143">
                  <c:v>1.990504284956739E-2</c:v>
                </c:pt>
                <c:pt idx="144">
                  <c:v>1.9814200396183229E-2</c:v>
                </c:pt>
                <c:pt idx="145">
                  <c:v>1.9797327502685674E-2</c:v>
                </c:pt>
                <c:pt idx="146">
                  <c:v>1.9767347986560557E-2</c:v>
                </c:pt>
                <c:pt idx="147">
                  <c:v>1.9763581715690565E-2</c:v>
                </c:pt>
                <c:pt idx="148">
                  <c:v>1.9646526017051271E-2</c:v>
                </c:pt>
                <c:pt idx="149">
                  <c:v>1.9503257073156841E-2</c:v>
                </c:pt>
                <c:pt idx="150">
                  <c:v>1.9407744443893895E-2</c:v>
                </c:pt>
                <c:pt idx="151">
                  <c:v>1.924669870149312E-2</c:v>
                </c:pt>
                <c:pt idx="152">
                  <c:v>1.8998576776578166E-2</c:v>
                </c:pt>
                <c:pt idx="153">
                  <c:v>1.8837531034177391E-2</c:v>
                </c:pt>
                <c:pt idx="154">
                  <c:v>1.866337866914905E-2</c:v>
                </c:pt>
                <c:pt idx="155">
                  <c:v>1.8502332926748272E-2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79104"/>
        <c:axId val="173289472"/>
      </c:scatterChart>
      <c:valAx>
        <c:axId val="17327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289472"/>
        <c:crosses val="autoZero"/>
        <c:crossBetween val="midCat"/>
      </c:valAx>
      <c:valAx>
        <c:axId val="17328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27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731510683180525"/>
          <c:y val="0.24987496235101761"/>
          <c:w val="0.30855893676420537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ether'!$A$16:$D$16</c:f>
          <c:strCache>
            <c:ptCount val="1"/>
            <c:pt idx="0">
              <c:v>BChl-d ether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'BChl-d ether'!$A$20:$A$175</c:f>
              <c:numCache>
                <c:formatCode>General</c:formatCode>
                <c:ptCount val="156"/>
                <c:pt idx="0">
                  <c:v>-740</c:v>
                </c:pt>
                <c:pt idx="1">
                  <c:v>-710</c:v>
                </c:pt>
                <c:pt idx="2">
                  <c:v>-680</c:v>
                </c:pt>
                <c:pt idx="3">
                  <c:v>-650</c:v>
                </c:pt>
                <c:pt idx="4">
                  <c:v>-620</c:v>
                </c:pt>
                <c:pt idx="5">
                  <c:v>-590</c:v>
                </c:pt>
                <c:pt idx="6">
                  <c:v>-560</c:v>
                </c:pt>
                <c:pt idx="7">
                  <c:v>-530</c:v>
                </c:pt>
                <c:pt idx="8">
                  <c:v>-500</c:v>
                </c:pt>
                <c:pt idx="9">
                  <c:v>-470</c:v>
                </c:pt>
                <c:pt idx="10">
                  <c:v>-440</c:v>
                </c:pt>
                <c:pt idx="11">
                  <c:v>-410</c:v>
                </c:pt>
                <c:pt idx="12">
                  <c:v>-380</c:v>
                </c:pt>
                <c:pt idx="13">
                  <c:v>-350</c:v>
                </c:pt>
                <c:pt idx="14">
                  <c:v>-320</c:v>
                </c:pt>
                <c:pt idx="15">
                  <c:v>-290</c:v>
                </c:pt>
                <c:pt idx="16">
                  <c:v>-260</c:v>
                </c:pt>
                <c:pt idx="17">
                  <c:v>-230</c:v>
                </c:pt>
                <c:pt idx="18">
                  <c:v>-200</c:v>
                </c:pt>
                <c:pt idx="19">
                  <c:v>-170</c:v>
                </c:pt>
                <c:pt idx="20">
                  <c:v>-140</c:v>
                </c:pt>
                <c:pt idx="21">
                  <c:v>-110</c:v>
                </c:pt>
                <c:pt idx="22">
                  <c:v>-80</c:v>
                </c:pt>
                <c:pt idx="23">
                  <c:v>-50</c:v>
                </c:pt>
                <c:pt idx="24">
                  <c:v>-20</c:v>
                </c:pt>
                <c:pt idx="25">
                  <c:v>10</c:v>
                </c:pt>
                <c:pt idx="26">
                  <c:v>40</c:v>
                </c:pt>
                <c:pt idx="27">
                  <c:v>70</c:v>
                </c:pt>
                <c:pt idx="28">
                  <c:v>100</c:v>
                </c:pt>
                <c:pt idx="29">
                  <c:v>130</c:v>
                </c:pt>
                <c:pt idx="30">
                  <c:v>160</c:v>
                </c:pt>
                <c:pt idx="31">
                  <c:v>190</c:v>
                </c:pt>
                <c:pt idx="32">
                  <c:v>220</c:v>
                </c:pt>
                <c:pt idx="33">
                  <c:v>250</c:v>
                </c:pt>
                <c:pt idx="34">
                  <c:v>280</c:v>
                </c:pt>
                <c:pt idx="35">
                  <c:v>310</c:v>
                </c:pt>
                <c:pt idx="36">
                  <c:v>340</c:v>
                </c:pt>
                <c:pt idx="37">
                  <c:v>370</c:v>
                </c:pt>
                <c:pt idx="38">
                  <c:v>400</c:v>
                </c:pt>
                <c:pt idx="39">
                  <c:v>430</c:v>
                </c:pt>
                <c:pt idx="40">
                  <c:v>460</c:v>
                </c:pt>
                <c:pt idx="41">
                  <c:v>490</c:v>
                </c:pt>
                <c:pt idx="42">
                  <c:v>520</c:v>
                </c:pt>
                <c:pt idx="43">
                  <c:v>550</c:v>
                </c:pt>
                <c:pt idx="44">
                  <c:v>580</c:v>
                </c:pt>
                <c:pt idx="45">
                  <c:v>610</c:v>
                </c:pt>
                <c:pt idx="46">
                  <c:v>640</c:v>
                </c:pt>
                <c:pt idx="47">
                  <c:v>670</c:v>
                </c:pt>
                <c:pt idx="48">
                  <c:v>700</c:v>
                </c:pt>
                <c:pt idx="49">
                  <c:v>730</c:v>
                </c:pt>
                <c:pt idx="50">
                  <c:v>760</c:v>
                </c:pt>
                <c:pt idx="51">
                  <c:v>790</c:v>
                </c:pt>
                <c:pt idx="52">
                  <c:v>820</c:v>
                </c:pt>
                <c:pt idx="53">
                  <c:v>850</c:v>
                </c:pt>
                <c:pt idx="54">
                  <c:v>880</c:v>
                </c:pt>
                <c:pt idx="55">
                  <c:v>910</c:v>
                </c:pt>
                <c:pt idx="56">
                  <c:v>940</c:v>
                </c:pt>
                <c:pt idx="57">
                  <c:v>970</c:v>
                </c:pt>
                <c:pt idx="58">
                  <c:v>1000</c:v>
                </c:pt>
                <c:pt idx="59">
                  <c:v>1030</c:v>
                </c:pt>
                <c:pt idx="60">
                  <c:v>1060</c:v>
                </c:pt>
                <c:pt idx="61">
                  <c:v>1090</c:v>
                </c:pt>
                <c:pt idx="62">
                  <c:v>1120</c:v>
                </c:pt>
                <c:pt idx="63">
                  <c:v>1150</c:v>
                </c:pt>
                <c:pt idx="64">
                  <c:v>1180</c:v>
                </c:pt>
                <c:pt idx="65">
                  <c:v>1210</c:v>
                </c:pt>
                <c:pt idx="66">
                  <c:v>1240</c:v>
                </c:pt>
                <c:pt idx="67">
                  <c:v>1270</c:v>
                </c:pt>
                <c:pt idx="68">
                  <c:v>1300</c:v>
                </c:pt>
                <c:pt idx="69">
                  <c:v>1330</c:v>
                </c:pt>
                <c:pt idx="70">
                  <c:v>1360</c:v>
                </c:pt>
                <c:pt idx="71">
                  <c:v>1390</c:v>
                </c:pt>
                <c:pt idx="72">
                  <c:v>1420</c:v>
                </c:pt>
                <c:pt idx="73">
                  <c:v>1450</c:v>
                </c:pt>
                <c:pt idx="74">
                  <c:v>1480</c:v>
                </c:pt>
                <c:pt idx="75">
                  <c:v>1510</c:v>
                </c:pt>
                <c:pt idx="76">
                  <c:v>1540</c:v>
                </c:pt>
                <c:pt idx="77">
                  <c:v>1570</c:v>
                </c:pt>
                <c:pt idx="78">
                  <c:v>1600</c:v>
                </c:pt>
                <c:pt idx="79">
                  <c:v>1630</c:v>
                </c:pt>
                <c:pt idx="80">
                  <c:v>1660</c:v>
                </c:pt>
                <c:pt idx="81">
                  <c:v>1690</c:v>
                </c:pt>
                <c:pt idx="82">
                  <c:v>1720</c:v>
                </c:pt>
                <c:pt idx="83">
                  <c:v>1750</c:v>
                </c:pt>
                <c:pt idx="84">
                  <c:v>1780</c:v>
                </c:pt>
                <c:pt idx="85">
                  <c:v>1810</c:v>
                </c:pt>
                <c:pt idx="86">
                  <c:v>1840</c:v>
                </c:pt>
                <c:pt idx="87">
                  <c:v>1870</c:v>
                </c:pt>
                <c:pt idx="88">
                  <c:v>1900</c:v>
                </c:pt>
                <c:pt idx="89">
                  <c:v>1930</c:v>
                </c:pt>
                <c:pt idx="90">
                  <c:v>1960</c:v>
                </c:pt>
                <c:pt idx="91">
                  <c:v>1990</c:v>
                </c:pt>
                <c:pt idx="92">
                  <c:v>2020</c:v>
                </c:pt>
                <c:pt idx="93">
                  <c:v>2050</c:v>
                </c:pt>
                <c:pt idx="94">
                  <c:v>2080</c:v>
                </c:pt>
                <c:pt idx="95">
                  <c:v>2110</c:v>
                </c:pt>
                <c:pt idx="96">
                  <c:v>2140</c:v>
                </c:pt>
                <c:pt idx="97">
                  <c:v>2170</c:v>
                </c:pt>
                <c:pt idx="98">
                  <c:v>2200</c:v>
                </c:pt>
                <c:pt idx="99">
                  <c:v>2230</c:v>
                </c:pt>
                <c:pt idx="100">
                  <c:v>2260</c:v>
                </c:pt>
                <c:pt idx="101">
                  <c:v>2290</c:v>
                </c:pt>
                <c:pt idx="102">
                  <c:v>2320</c:v>
                </c:pt>
                <c:pt idx="103">
                  <c:v>2350</c:v>
                </c:pt>
                <c:pt idx="104">
                  <c:v>2380</c:v>
                </c:pt>
                <c:pt idx="105">
                  <c:v>2410</c:v>
                </c:pt>
                <c:pt idx="106">
                  <c:v>2440</c:v>
                </c:pt>
                <c:pt idx="107">
                  <c:v>2470</c:v>
                </c:pt>
                <c:pt idx="108">
                  <c:v>2500</c:v>
                </c:pt>
                <c:pt idx="109">
                  <c:v>2530</c:v>
                </c:pt>
                <c:pt idx="110">
                  <c:v>2560</c:v>
                </c:pt>
                <c:pt idx="111">
                  <c:v>2590</c:v>
                </c:pt>
                <c:pt idx="112">
                  <c:v>2620</c:v>
                </c:pt>
                <c:pt idx="113">
                  <c:v>2650</c:v>
                </c:pt>
                <c:pt idx="114">
                  <c:v>2680</c:v>
                </c:pt>
                <c:pt idx="115">
                  <c:v>2710</c:v>
                </c:pt>
                <c:pt idx="116">
                  <c:v>2740</c:v>
                </c:pt>
                <c:pt idx="117">
                  <c:v>2770</c:v>
                </c:pt>
                <c:pt idx="118">
                  <c:v>2800</c:v>
                </c:pt>
                <c:pt idx="119">
                  <c:v>2830</c:v>
                </c:pt>
                <c:pt idx="120">
                  <c:v>2860</c:v>
                </c:pt>
                <c:pt idx="121">
                  <c:v>2890</c:v>
                </c:pt>
                <c:pt idx="122">
                  <c:v>2920</c:v>
                </c:pt>
                <c:pt idx="123">
                  <c:v>2950</c:v>
                </c:pt>
                <c:pt idx="124">
                  <c:v>2980</c:v>
                </c:pt>
                <c:pt idx="125">
                  <c:v>3010</c:v>
                </c:pt>
                <c:pt idx="126">
                  <c:v>3040</c:v>
                </c:pt>
                <c:pt idx="127">
                  <c:v>3070</c:v>
                </c:pt>
                <c:pt idx="128">
                  <c:v>3100</c:v>
                </c:pt>
                <c:pt idx="129">
                  <c:v>3130</c:v>
                </c:pt>
                <c:pt idx="130">
                  <c:v>3160</c:v>
                </c:pt>
                <c:pt idx="131">
                  <c:v>3190</c:v>
                </c:pt>
                <c:pt idx="132">
                  <c:v>3220</c:v>
                </c:pt>
                <c:pt idx="133">
                  <c:v>3250</c:v>
                </c:pt>
                <c:pt idx="134">
                  <c:v>3280</c:v>
                </c:pt>
                <c:pt idx="135">
                  <c:v>3310</c:v>
                </c:pt>
                <c:pt idx="136">
                  <c:v>3340</c:v>
                </c:pt>
                <c:pt idx="137">
                  <c:v>3370</c:v>
                </c:pt>
                <c:pt idx="138">
                  <c:v>3400</c:v>
                </c:pt>
                <c:pt idx="139">
                  <c:v>3430</c:v>
                </c:pt>
                <c:pt idx="140">
                  <c:v>3460</c:v>
                </c:pt>
                <c:pt idx="141">
                  <c:v>3490</c:v>
                </c:pt>
                <c:pt idx="142">
                  <c:v>3520</c:v>
                </c:pt>
                <c:pt idx="143">
                  <c:v>3550</c:v>
                </c:pt>
                <c:pt idx="144">
                  <c:v>3580</c:v>
                </c:pt>
                <c:pt idx="145">
                  <c:v>3610</c:v>
                </c:pt>
                <c:pt idx="146">
                  <c:v>3640</c:v>
                </c:pt>
                <c:pt idx="147">
                  <c:v>3670</c:v>
                </c:pt>
                <c:pt idx="148">
                  <c:v>3700</c:v>
                </c:pt>
                <c:pt idx="149">
                  <c:v>3730</c:v>
                </c:pt>
                <c:pt idx="150">
                  <c:v>3760</c:v>
                </c:pt>
                <c:pt idx="151">
                  <c:v>3790</c:v>
                </c:pt>
                <c:pt idx="152">
                  <c:v>3820</c:v>
                </c:pt>
                <c:pt idx="153">
                  <c:v>3850</c:v>
                </c:pt>
                <c:pt idx="154">
                  <c:v>3880</c:v>
                </c:pt>
                <c:pt idx="155">
                  <c:v>3910</c:v>
                </c:pt>
              </c:numCache>
            </c:numRef>
          </c:xVal>
          <c:yVal>
            <c:numRef>
              <c:f>'BChl-d ether'!$J$20:$J$175</c:f>
              <c:numCache>
                <c:formatCode>0.000</c:formatCode>
                <c:ptCount val="156"/>
                <c:pt idx="0">
                  <c:v>0.77056531488554647</c:v>
                </c:pt>
                <c:pt idx="1">
                  <c:v>0.76714913022796427</c:v>
                </c:pt>
                <c:pt idx="2">
                  <c:v>0.77132572808175248</c:v>
                </c:pt>
                <c:pt idx="3">
                  <c:v>0.78106459800747374</c:v>
                </c:pt>
                <c:pt idx="4">
                  <c:v>0.7932957331409094</c:v>
                </c:pt>
                <c:pt idx="5">
                  <c:v>0.80662176538238484</c:v>
                </c:pt>
                <c:pt idx="6">
                  <c:v>0.82740666610218883</c:v>
                </c:pt>
                <c:pt idx="7">
                  <c:v>0.85657751436804697</c:v>
                </c:pt>
                <c:pt idx="8">
                  <c:v>0.88873156004912235</c:v>
                </c:pt>
                <c:pt idx="9">
                  <c:v>0.91225564044526863</c:v>
                </c:pt>
                <c:pt idx="10">
                  <c:v>0.9240408471080811</c:v>
                </c:pt>
                <c:pt idx="11">
                  <c:v>0.93158280918217173</c:v>
                </c:pt>
                <c:pt idx="12">
                  <c:v>0.93837992675020399</c:v>
                </c:pt>
                <c:pt idx="13">
                  <c:v>0.94463243107843675</c:v>
                </c:pt>
                <c:pt idx="14">
                  <c:v>0.9489869907417926</c:v>
                </c:pt>
                <c:pt idx="15">
                  <c:v>0.95336887526342817</c:v>
                </c:pt>
                <c:pt idx="16">
                  <c:v>0.9597425487351835</c:v>
                </c:pt>
                <c:pt idx="17">
                  <c:v>0.96984432990208869</c:v>
                </c:pt>
                <c:pt idx="18">
                  <c:v>0.98141310698893591</c:v>
                </c:pt>
                <c:pt idx="19">
                  <c:v>0.99081282572264795</c:v>
                </c:pt>
                <c:pt idx="20">
                  <c:v>0.99707367680450565</c:v>
                </c:pt>
                <c:pt idx="21">
                  <c:v>0.99992375848110526</c:v>
                </c:pt>
                <c:pt idx="22">
                  <c:v>1</c:v>
                </c:pt>
                <c:pt idx="23">
                  <c:v>0.99690925889708648</c:v>
                </c:pt>
                <c:pt idx="24">
                  <c:v>0.99129950158837776</c:v>
                </c:pt>
                <c:pt idx="25">
                  <c:v>0.98597455510170773</c:v>
                </c:pt>
                <c:pt idx="26">
                  <c:v>0.98076230829199795</c:v>
                </c:pt>
                <c:pt idx="27">
                  <c:v>0.97501842304122266</c:v>
                </c:pt>
                <c:pt idx="28">
                  <c:v>0.97258966725396379</c:v>
                </c:pt>
                <c:pt idx="29">
                  <c:v>0.96873178432397788</c:v>
                </c:pt>
                <c:pt idx="30">
                  <c:v>0.95750245738049999</c:v>
                </c:pt>
                <c:pt idx="31">
                  <c:v>0.94794770892945901</c:v>
                </c:pt>
                <c:pt idx="32">
                  <c:v>0.93766317717324732</c:v>
                </c:pt>
                <c:pt idx="33">
                  <c:v>0.91840788234059378</c:v>
                </c:pt>
                <c:pt idx="34">
                  <c:v>0.89381813281567413</c:v>
                </c:pt>
                <c:pt idx="35">
                  <c:v>0.86549519682691933</c:v>
                </c:pt>
                <c:pt idx="36">
                  <c:v>0.83009045988455399</c:v>
                </c:pt>
                <c:pt idx="37">
                  <c:v>0.78912171285225119</c:v>
                </c:pt>
                <c:pt idx="38">
                  <c:v>0.7512309828359256</c:v>
                </c:pt>
                <c:pt idx="39">
                  <c:v>0.72012806902317328</c:v>
                </c:pt>
                <c:pt idx="40">
                  <c:v>0.68979636668232691</c:v>
                </c:pt>
                <c:pt idx="41">
                  <c:v>0.65499630132092901</c:v>
                </c:pt>
                <c:pt idx="42">
                  <c:v>0.61575381043479693</c:v>
                </c:pt>
                <c:pt idx="43">
                  <c:v>0.57598039301816961</c:v>
                </c:pt>
                <c:pt idx="44">
                  <c:v>0.53561014699319331</c:v>
                </c:pt>
                <c:pt idx="45">
                  <c:v>0.49588179978884595</c:v>
                </c:pt>
                <c:pt idx="46">
                  <c:v>0.45705558580716588</c:v>
                </c:pt>
                <c:pt idx="47">
                  <c:v>0.41275831693363285</c:v>
                </c:pt>
                <c:pt idx="48">
                  <c:v>0.35200883593326393</c:v>
                </c:pt>
                <c:pt idx="49">
                  <c:v>0.26989733576444463</c:v>
                </c:pt>
                <c:pt idx="50">
                  <c:v>0.18108718074513519</c:v>
                </c:pt>
                <c:pt idx="51">
                  <c:v>0.10016930842349914</c:v>
                </c:pt>
                <c:pt idx="52">
                  <c:v>3.5151063369070368E-2</c:v>
                </c:pt>
                <c:pt idx="53">
                  <c:v>-5.1552814151138993E-3</c:v>
                </c:pt>
                <c:pt idx="54">
                  <c:v>-2.3639519623803285E-2</c:v>
                </c:pt>
                <c:pt idx="55">
                  <c:v>-2.6714476973027201E-2</c:v>
                </c:pt>
                <c:pt idx="56">
                  <c:v>-1.4487130220147915E-2</c:v>
                </c:pt>
                <c:pt idx="57">
                  <c:v>2.6201726694347172E-2</c:v>
                </c:pt>
                <c:pt idx="58">
                  <c:v>0.10391323186628854</c:v>
                </c:pt>
                <c:pt idx="59">
                  <c:v>0.19237790458966886</c:v>
                </c:pt>
                <c:pt idx="60">
                  <c:v>0.26674162878366448</c:v>
                </c:pt>
                <c:pt idx="61">
                  <c:v>0.31885725535163911</c:v>
                </c:pt>
                <c:pt idx="62">
                  <c:v>0.35271593101452059</c:v>
                </c:pt>
                <c:pt idx="63">
                  <c:v>0.37290202000245287</c:v>
                </c:pt>
                <c:pt idx="64">
                  <c:v>0.38787470034159566</c:v>
                </c:pt>
                <c:pt idx="65">
                  <c:v>0.4024221205145464</c:v>
                </c:pt>
                <c:pt idx="66">
                  <c:v>0.41425011795503208</c:v>
                </c:pt>
                <c:pt idx="67">
                  <c:v>0.4206567386781207</c:v>
                </c:pt>
                <c:pt idx="68">
                  <c:v>0.41465842932705799</c:v>
                </c:pt>
                <c:pt idx="69">
                  <c:v>0.39870145797818646</c:v>
                </c:pt>
                <c:pt idx="70">
                  <c:v>0.37571547704543273</c:v>
                </c:pt>
                <c:pt idx="71">
                  <c:v>0.3405691514794893</c:v>
                </c:pt>
                <c:pt idx="72">
                  <c:v>0.29672731448071121</c:v>
                </c:pt>
                <c:pt idx="73">
                  <c:v>0.24551539777367759</c:v>
                </c:pt>
                <c:pt idx="74">
                  <c:v>0.17588559802588177</c:v>
                </c:pt>
                <c:pt idx="75">
                  <c:v>8.8342529498240396E-2</c:v>
                </c:pt>
                <c:pt idx="76">
                  <c:v>1.8009721706986448E-2</c:v>
                </c:pt>
                <c:pt idx="77">
                  <c:v>-4.4411115002956914E-2</c:v>
                </c:pt>
                <c:pt idx="78">
                  <c:v>-0.14233775606486176</c:v>
                </c:pt>
                <c:pt idx="79">
                  <c:v>-0.27576324309394007</c:v>
                </c:pt>
                <c:pt idx="80">
                  <c:v>-0.40320729727697313</c:v>
                </c:pt>
                <c:pt idx="81">
                  <c:v>-0.52392960593375082</c:v>
                </c:pt>
                <c:pt idx="82">
                  <c:v>-0.64633794071167494</c:v>
                </c:pt>
                <c:pt idx="83">
                  <c:v>-0.75745718289547193</c:v>
                </c:pt>
                <c:pt idx="84">
                  <c:v>-0.84657284034882063</c:v>
                </c:pt>
                <c:pt idx="85">
                  <c:v>-0.92282974468566814</c:v>
                </c:pt>
                <c:pt idx="86">
                  <c:v>-0.9790277798052438</c:v>
                </c:pt>
                <c:pt idx="87">
                  <c:v>-1</c:v>
                </c:pt>
                <c:pt idx="88">
                  <c:v>-0.99781565164976271</c:v>
                </c:pt>
                <c:pt idx="89">
                  <c:v>-0.99361078107555634</c:v>
                </c:pt>
                <c:pt idx="90">
                  <c:v>-0.99034670553215798</c:v>
                </c:pt>
                <c:pt idx="91">
                  <c:v>-0.974702793092737</c:v>
                </c:pt>
                <c:pt idx="92">
                  <c:v>-0.94966628643096396</c:v>
                </c:pt>
                <c:pt idx="93">
                  <c:v>-0.88767860512658614</c:v>
                </c:pt>
                <c:pt idx="94">
                  <c:v>-0.81127038793733219</c:v>
                </c:pt>
                <c:pt idx="95">
                  <c:v>-0.73166039782805758</c:v>
                </c:pt>
                <c:pt idx="96">
                  <c:v>-0.6641406838542907</c:v>
                </c:pt>
                <c:pt idx="97">
                  <c:v>-0.6220832587632068</c:v>
                </c:pt>
                <c:pt idx="98">
                  <c:v>-0.59129079673554275</c:v>
                </c:pt>
                <c:pt idx="99">
                  <c:v>-0.56711499174774316</c:v>
                </c:pt>
                <c:pt idx="100">
                  <c:v>-0.55420516892344218</c:v>
                </c:pt>
                <c:pt idx="101">
                  <c:v>-0.53815607103765961</c:v>
                </c:pt>
                <c:pt idx="102">
                  <c:v>-0.50795332350820654</c:v>
                </c:pt>
                <c:pt idx="103">
                  <c:v>-0.45776311335153785</c:v>
                </c:pt>
                <c:pt idx="104">
                  <c:v>-0.38807296602923813</c:v>
                </c:pt>
                <c:pt idx="105">
                  <c:v>-0.31822153812389131</c:v>
                </c:pt>
                <c:pt idx="106">
                  <c:v>-0.26016892323943797</c:v>
                </c:pt>
                <c:pt idx="107">
                  <c:v>-0.20119849301306081</c:v>
                </c:pt>
                <c:pt idx="108">
                  <c:v>-0.14050526522671491</c:v>
                </c:pt>
                <c:pt idx="109">
                  <c:v>-8.3189139691022929E-2</c:v>
                </c:pt>
                <c:pt idx="110">
                  <c:v>-2.6106171723099481E-2</c:v>
                </c:pt>
                <c:pt idx="111">
                  <c:v>2.7289235589142868E-2</c:v>
                </c:pt>
                <c:pt idx="112">
                  <c:v>7.2396003890979443E-2</c:v>
                </c:pt>
                <c:pt idx="113">
                  <c:v>0.1025966372468563</c:v>
                </c:pt>
                <c:pt idx="114">
                  <c:v>0.11990168770241361</c:v>
                </c:pt>
                <c:pt idx="115">
                  <c:v>0.13505195954701099</c:v>
                </c:pt>
                <c:pt idx="116">
                  <c:v>0.14813577059465788</c:v>
                </c:pt>
                <c:pt idx="117">
                  <c:v>0.16335566329883988</c:v>
                </c:pt>
                <c:pt idx="118">
                  <c:v>0.17561628209764168</c:v>
                </c:pt>
                <c:pt idx="119">
                  <c:v>0.18813633241649641</c:v>
                </c:pt>
                <c:pt idx="120">
                  <c:v>0.20248931642027324</c:v>
                </c:pt>
                <c:pt idx="121">
                  <c:v>0.21369718330704091</c:v>
                </c:pt>
                <c:pt idx="122">
                  <c:v>0.22362084139626937</c:v>
                </c:pt>
                <c:pt idx="123">
                  <c:v>0.23129616536720099</c:v>
                </c:pt>
                <c:pt idx="124">
                  <c:v>0.23970744355771867</c:v>
                </c:pt>
                <c:pt idx="125">
                  <c:v>0.24609312519832882</c:v>
                </c:pt>
                <c:pt idx="126">
                  <c:v>0.24704433297831008</c:v>
                </c:pt>
                <c:pt idx="127">
                  <c:v>0.24704433297831008</c:v>
                </c:pt>
                <c:pt idx="128">
                  <c:v>0.24620768671927551</c:v>
                </c:pt>
                <c:pt idx="129">
                  <c:v>0.24536491118361781</c:v>
                </c:pt>
                <c:pt idx="130">
                  <c:v>0.24451593876902156</c:v>
                </c:pt>
                <c:pt idx="131">
                  <c:v>0.24462594862256415</c:v>
                </c:pt>
                <c:pt idx="132">
                  <c:v>0.24473677336391098</c:v>
                </c:pt>
                <c:pt idx="133">
                  <c:v>0.25457266518492827</c:v>
                </c:pt>
                <c:pt idx="134">
                  <c:v>0.27370675857056936</c:v>
                </c:pt>
                <c:pt idx="135">
                  <c:v>0.30620728683737841</c:v>
                </c:pt>
                <c:pt idx="136">
                  <c:v>0.35000437509422266</c:v>
                </c:pt>
                <c:pt idx="137">
                  <c:v>0.39649780555962721</c:v>
                </c:pt>
                <c:pt idx="138">
                  <c:v>0.44473269852058228</c:v>
                </c:pt>
                <c:pt idx="139">
                  <c:v>0.48756934338300639</c:v>
                </c:pt>
                <c:pt idx="140">
                  <c:v>0.5229965042921858</c:v>
                </c:pt>
                <c:pt idx="141">
                  <c:v>0.56137839309070192</c:v>
                </c:pt>
                <c:pt idx="142">
                  <c:v>0.59913370018622525</c:v>
                </c:pt>
                <c:pt idx="143">
                  <c:v>0.62149018742852014</c:v>
                </c:pt>
                <c:pt idx="144">
                  <c:v>0.63409942599617652</c:v>
                </c:pt>
                <c:pt idx="145">
                  <c:v>0.64631379862548255</c:v>
                </c:pt>
                <c:pt idx="146">
                  <c:v>0.65763437020866389</c:v>
                </c:pt>
                <c:pt idx="147">
                  <c:v>0.67136361367880493</c:v>
                </c:pt>
                <c:pt idx="148">
                  <c:v>0.68285671124590341</c:v>
                </c:pt>
                <c:pt idx="149">
                  <c:v>0.69237500144957942</c:v>
                </c:pt>
                <c:pt idx="150">
                  <c:v>0.69885968454155756</c:v>
                </c:pt>
                <c:pt idx="151">
                  <c:v>0.69967192531005584</c:v>
                </c:pt>
                <c:pt idx="152">
                  <c:v>0.7003310969382126</c:v>
                </c:pt>
                <c:pt idx="153">
                  <c:v>0.70117503014397697</c:v>
                </c:pt>
                <c:pt idx="154">
                  <c:v>0.70083993866174221</c:v>
                </c:pt>
                <c:pt idx="155">
                  <c:v>0.70170411802543331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22624"/>
        <c:axId val="173324544"/>
      </c:scatterChart>
      <c:valAx>
        <c:axId val="17332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324544"/>
        <c:crosses val="autoZero"/>
        <c:crossBetween val="midCat"/>
      </c:valAx>
      <c:valAx>
        <c:axId val="173324544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55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3322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ether'!$A$16:$D$16</c:f>
          <c:strCache>
            <c:ptCount val="1"/>
            <c:pt idx="0">
              <c:v>BChl-c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ether'!$B$20:$B$135</c:f>
              <c:numCache>
                <c:formatCode>General</c:formatCode>
                <c:ptCount val="116"/>
                <c:pt idx="0">
                  <c:v>1.0800000000000001E-2</c:v>
                </c:pt>
                <c:pt idx="1">
                  <c:v>1.3100000000000001E-2</c:v>
                </c:pt>
                <c:pt idx="2">
                  <c:v>1.72E-2</c:v>
                </c:pt>
                <c:pt idx="3">
                  <c:v>2.35E-2</c:v>
                </c:pt>
                <c:pt idx="4">
                  <c:v>3.1600000000000003E-2</c:v>
                </c:pt>
                <c:pt idx="5">
                  <c:v>4.4499999999999998E-2</c:v>
                </c:pt>
                <c:pt idx="6">
                  <c:v>6.1899999999999997E-2</c:v>
                </c:pt>
                <c:pt idx="7">
                  <c:v>8.3699999999999997E-2</c:v>
                </c:pt>
                <c:pt idx="8">
                  <c:v>0.11210000000000001</c:v>
                </c:pt>
                <c:pt idx="9">
                  <c:v>0.154</c:v>
                </c:pt>
                <c:pt idx="10">
                  <c:v>0.21659999999999999</c:v>
                </c:pt>
                <c:pt idx="11">
                  <c:v>0.29170000000000001</c:v>
                </c:pt>
                <c:pt idx="12">
                  <c:v>0.37540000000000001</c:v>
                </c:pt>
                <c:pt idx="13">
                  <c:v>0.4768</c:v>
                </c:pt>
                <c:pt idx="14">
                  <c:v>0.59850000000000003</c:v>
                </c:pt>
                <c:pt idx="15">
                  <c:v>0.72099999999999997</c:v>
                </c:pt>
                <c:pt idx="16">
                  <c:v>0.83320000000000005</c:v>
                </c:pt>
                <c:pt idx="17">
                  <c:v>0.92689999999999995</c:v>
                </c:pt>
                <c:pt idx="18">
                  <c:v>0.9859</c:v>
                </c:pt>
                <c:pt idx="19">
                  <c:v>0.99970000000000003</c:v>
                </c:pt>
                <c:pt idx="20">
                  <c:v>0.96160000000000001</c:v>
                </c:pt>
                <c:pt idx="21">
                  <c:v>0.87360000000000004</c:v>
                </c:pt>
                <c:pt idx="22">
                  <c:v>0.74750000000000005</c:v>
                </c:pt>
                <c:pt idx="23">
                  <c:v>0.61160000000000003</c:v>
                </c:pt>
                <c:pt idx="24">
                  <c:v>0.49940000000000001</c:v>
                </c:pt>
                <c:pt idx="25">
                  <c:v>0.41499999999999998</c:v>
                </c:pt>
                <c:pt idx="26">
                  <c:v>0.34379999999999999</c:v>
                </c:pt>
                <c:pt idx="27">
                  <c:v>0.27879999999999999</c:v>
                </c:pt>
                <c:pt idx="28">
                  <c:v>0.22459999999999999</c:v>
                </c:pt>
                <c:pt idx="29">
                  <c:v>0.1842</c:v>
                </c:pt>
                <c:pt idx="30">
                  <c:v>0.155</c:v>
                </c:pt>
                <c:pt idx="31">
                  <c:v>0.13619999999999999</c:v>
                </c:pt>
                <c:pt idx="32">
                  <c:v>0.124</c:v>
                </c:pt>
                <c:pt idx="33">
                  <c:v>0.1153</c:v>
                </c:pt>
                <c:pt idx="34">
                  <c:v>0.1091</c:v>
                </c:pt>
                <c:pt idx="35">
                  <c:v>0.105</c:v>
                </c:pt>
                <c:pt idx="36">
                  <c:v>0.1028</c:v>
                </c:pt>
                <c:pt idx="37">
                  <c:v>0.10199999999999999</c:v>
                </c:pt>
                <c:pt idx="38">
                  <c:v>0.1031</c:v>
                </c:pt>
                <c:pt idx="39">
                  <c:v>0.1061</c:v>
                </c:pt>
                <c:pt idx="40">
                  <c:v>0.1111</c:v>
                </c:pt>
                <c:pt idx="41">
                  <c:v>0.1176</c:v>
                </c:pt>
                <c:pt idx="42">
                  <c:v>0.12520000000000001</c:v>
                </c:pt>
                <c:pt idx="43">
                  <c:v>0.13420000000000001</c:v>
                </c:pt>
                <c:pt idx="44">
                  <c:v>0.14230000000000001</c:v>
                </c:pt>
                <c:pt idx="45">
                  <c:v>0.14829999999999999</c:v>
                </c:pt>
                <c:pt idx="46">
                  <c:v>0.15340000000000001</c:v>
                </c:pt>
                <c:pt idx="47">
                  <c:v>0.15709999999999999</c:v>
                </c:pt>
                <c:pt idx="48">
                  <c:v>0.1588</c:v>
                </c:pt>
                <c:pt idx="49">
                  <c:v>0.1588</c:v>
                </c:pt>
                <c:pt idx="50">
                  <c:v>0.15640000000000001</c:v>
                </c:pt>
                <c:pt idx="51">
                  <c:v>0.15260000000000001</c:v>
                </c:pt>
                <c:pt idx="52">
                  <c:v>0.14829999999999999</c:v>
                </c:pt>
                <c:pt idx="53">
                  <c:v>0.14399999999999999</c:v>
                </c:pt>
                <c:pt idx="54">
                  <c:v>0.13969999999999999</c:v>
                </c:pt>
                <c:pt idx="55">
                  <c:v>0.1356</c:v>
                </c:pt>
                <c:pt idx="56">
                  <c:v>0.1321</c:v>
                </c:pt>
                <c:pt idx="57">
                  <c:v>0.12889999999999999</c:v>
                </c:pt>
                <c:pt idx="58">
                  <c:v>0.126</c:v>
                </c:pt>
                <c:pt idx="59">
                  <c:v>0.1231</c:v>
                </c:pt>
                <c:pt idx="60">
                  <c:v>0.12039999999999999</c:v>
                </c:pt>
                <c:pt idx="61">
                  <c:v>0.11799999999999999</c:v>
                </c:pt>
                <c:pt idx="62">
                  <c:v>0.1159</c:v>
                </c:pt>
                <c:pt idx="63">
                  <c:v>0.1139</c:v>
                </c:pt>
                <c:pt idx="64">
                  <c:v>0.1119</c:v>
                </c:pt>
                <c:pt idx="65">
                  <c:v>0.109</c:v>
                </c:pt>
                <c:pt idx="66">
                  <c:v>0.10489999999999999</c:v>
                </c:pt>
                <c:pt idx="67">
                  <c:v>0.1002</c:v>
                </c:pt>
                <c:pt idx="68">
                  <c:v>9.64E-2</c:v>
                </c:pt>
                <c:pt idx="69">
                  <c:v>9.35E-2</c:v>
                </c:pt>
                <c:pt idx="70">
                  <c:v>9.0499999999999997E-2</c:v>
                </c:pt>
                <c:pt idx="71">
                  <c:v>8.7400000000000005E-2</c:v>
                </c:pt>
                <c:pt idx="72">
                  <c:v>8.4400000000000003E-2</c:v>
                </c:pt>
                <c:pt idx="73">
                  <c:v>8.2199999999999995E-2</c:v>
                </c:pt>
                <c:pt idx="74">
                  <c:v>8.0799999999999997E-2</c:v>
                </c:pt>
                <c:pt idx="75">
                  <c:v>8.0299999999999996E-2</c:v>
                </c:pt>
                <c:pt idx="76">
                  <c:v>8.0100000000000005E-2</c:v>
                </c:pt>
                <c:pt idx="77">
                  <c:v>8.0100000000000005E-2</c:v>
                </c:pt>
                <c:pt idx="78">
                  <c:v>7.9799999999999996E-2</c:v>
                </c:pt>
                <c:pt idx="79">
                  <c:v>7.9200000000000007E-2</c:v>
                </c:pt>
                <c:pt idx="80">
                  <c:v>7.8100000000000003E-2</c:v>
                </c:pt>
                <c:pt idx="81">
                  <c:v>7.6300000000000007E-2</c:v>
                </c:pt>
                <c:pt idx="82">
                  <c:v>7.4300000000000005E-2</c:v>
                </c:pt>
                <c:pt idx="83">
                  <c:v>7.17E-2</c:v>
                </c:pt>
                <c:pt idx="84">
                  <c:v>6.8199999999999997E-2</c:v>
                </c:pt>
                <c:pt idx="85">
                  <c:v>6.5000000000000002E-2</c:v>
                </c:pt>
                <c:pt idx="86">
                  <c:v>6.2700000000000006E-2</c:v>
                </c:pt>
                <c:pt idx="87">
                  <c:v>6.0299999999999999E-2</c:v>
                </c:pt>
                <c:pt idx="88">
                  <c:v>5.79E-2</c:v>
                </c:pt>
                <c:pt idx="89">
                  <c:v>5.5800000000000002E-2</c:v>
                </c:pt>
                <c:pt idx="90">
                  <c:v>5.3800000000000001E-2</c:v>
                </c:pt>
                <c:pt idx="91">
                  <c:v>5.21E-2</c:v>
                </c:pt>
                <c:pt idx="92">
                  <c:v>5.0700000000000002E-2</c:v>
                </c:pt>
                <c:pt idx="93">
                  <c:v>4.9299999999999997E-2</c:v>
                </c:pt>
                <c:pt idx="94">
                  <c:v>4.7800000000000002E-2</c:v>
                </c:pt>
                <c:pt idx="95">
                  <c:v>4.6899999999999997E-2</c:v>
                </c:pt>
                <c:pt idx="96">
                  <c:v>4.5900000000000003E-2</c:v>
                </c:pt>
                <c:pt idx="97">
                  <c:v>4.4900000000000002E-2</c:v>
                </c:pt>
                <c:pt idx="98">
                  <c:v>4.3700000000000003E-2</c:v>
                </c:pt>
                <c:pt idx="99">
                  <c:v>4.2500000000000003E-2</c:v>
                </c:pt>
                <c:pt idx="100">
                  <c:v>4.1000000000000002E-2</c:v>
                </c:pt>
                <c:pt idx="101">
                  <c:v>3.95E-2</c:v>
                </c:pt>
                <c:pt idx="102">
                  <c:v>3.8100000000000002E-2</c:v>
                </c:pt>
                <c:pt idx="103">
                  <c:v>3.6499999999999998E-2</c:v>
                </c:pt>
                <c:pt idx="104">
                  <c:v>3.5299999999999998E-2</c:v>
                </c:pt>
                <c:pt idx="105">
                  <c:v>3.4000000000000002E-2</c:v>
                </c:pt>
                <c:pt idx="106">
                  <c:v>3.2500000000000001E-2</c:v>
                </c:pt>
                <c:pt idx="107">
                  <c:v>3.09E-2</c:v>
                </c:pt>
                <c:pt idx="108">
                  <c:v>2.98E-2</c:v>
                </c:pt>
                <c:pt idx="109">
                  <c:v>2.86E-2</c:v>
                </c:pt>
                <c:pt idx="110">
                  <c:v>2.7400000000000001E-2</c:v>
                </c:pt>
                <c:pt idx="111">
                  <c:v>2.5999999999999999E-2</c:v>
                </c:pt>
                <c:pt idx="112">
                  <c:v>2.4899999999999999E-2</c:v>
                </c:pt>
                <c:pt idx="113">
                  <c:v>2.4299999999999999E-2</c:v>
                </c:pt>
                <c:pt idx="114">
                  <c:v>2.4E-2</c:v>
                </c:pt>
                <c:pt idx="115">
                  <c:v>2.4E-2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ether'!$L$20:$L$135</c:f>
              <c:numCache>
                <c:formatCode>General</c:formatCode>
                <c:ptCount val="116"/>
                <c:pt idx="0">
                  <c:v>7.2511134852630142E-4</c:v>
                </c:pt>
                <c:pt idx="1">
                  <c:v>4.7298850782146715E-4</c:v>
                </c:pt>
                <c:pt idx="2">
                  <c:v>1.5669895834085254E-4</c:v>
                </c:pt>
                <c:pt idx="3">
                  <c:v>4.6954608782276467E-5</c:v>
                </c:pt>
                <c:pt idx="4">
                  <c:v>2.5584065430343198E-4</c:v>
                </c:pt>
                <c:pt idx="5">
                  <c:v>1.2250884291375812E-3</c:v>
                </c:pt>
                <c:pt idx="6">
                  <c:v>2.4741361014661185E-3</c:v>
                </c:pt>
                <c:pt idx="7">
                  <c:v>3.7151973593976717E-3</c:v>
                </c:pt>
                <c:pt idx="8">
                  <c:v>5.3079362443964814E-3</c:v>
                </c:pt>
                <c:pt idx="9">
                  <c:v>8.409969753625594E-3</c:v>
                </c:pt>
                <c:pt idx="10">
                  <c:v>1.3606784680464017E-2</c:v>
                </c:pt>
                <c:pt idx="11">
                  <c:v>1.8372884017065026E-2</c:v>
                </c:pt>
                <c:pt idx="12">
                  <c:v>2.1150228472016697E-2</c:v>
                </c:pt>
                <c:pt idx="13">
                  <c:v>2.362835778068131E-2</c:v>
                </c:pt>
                <c:pt idx="14">
                  <c:v>2.6495067458799253E-2</c:v>
                </c:pt>
                <c:pt idx="15">
                  <c:v>2.5979530639793833E-2</c:v>
                </c:pt>
                <c:pt idx="16">
                  <c:v>2.217758429642892E-2</c:v>
                </c:pt>
                <c:pt idx="17">
                  <c:v>1.7463534350208251E-2</c:v>
                </c:pt>
                <c:pt idx="18">
                  <c:v>1.2319181904150038E-2</c:v>
                </c:pt>
                <c:pt idx="19">
                  <c:v>8.0120260017758054E-3</c:v>
                </c:pt>
                <c:pt idx="20">
                  <c:v>5.2998121331995374E-3</c:v>
                </c:pt>
                <c:pt idx="21">
                  <c:v>3.4307157707050419E-3</c:v>
                </c:pt>
                <c:pt idx="22">
                  <c:v>1.2610272939240135E-3</c:v>
                </c:pt>
                <c:pt idx="23">
                  <c:v>0</c:v>
                </c:pt>
                <c:pt idx="24">
                  <c:v>2.0219398104368027E-3</c:v>
                </c:pt>
                <c:pt idx="25">
                  <c:v>6.2641028232355636E-3</c:v>
                </c:pt>
                <c:pt idx="26">
                  <c:v>9.9463906474456555E-3</c:v>
                </c:pt>
                <c:pt idx="27">
                  <c:v>1.1585120263627112E-2</c:v>
                </c:pt>
                <c:pt idx="28">
                  <c:v>1.1958416288286207E-2</c:v>
                </c:pt>
                <c:pt idx="29">
                  <c:v>1.2579841946451648E-2</c:v>
                </c:pt>
                <c:pt idx="30">
                  <c:v>1.387171332356402E-2</c:v>
                </c:pt>
                <c:pt idx="31">
                  <c:v>1.6364438493023117E-2</c:v>
                </c:pt>
                <c:pt idx="32">
                  <c:v>2.0031855062838829E-2</c:v>
                </c:pt>
                <c:pt idx="33">
                  <c:v>2.3953046834958747E-2</c:v>
                </c:pt>
                <c:pt idx="34">
                  <c:v>2.771919201033719E-2</c:v>
                </c:pt>
                <c:pt idx="35">
                  <c:v>3.2073991005493435E-2</c:v>
                </c:pt>
                <c:pt idx="36">
                  <c:v>3.7035206707620789E-2</c:v>
                </c:pt>
                <c:pt idx="37">
                  <c:v>4.1699823502660098E-2</c:v>
                </c:pt>
                <c:pt idx="38">
                  <c:v>4.718139541179104E-2</c:v>
                </c:pt>
                <c:pt idx="39">
                  <c:v>5.4475194905037938E-2</c:v>
                </c:pt>
                <c:pt idx="40">
                  <c:v>6.2127281471749604E-2</c:v>
                </c:pt>
                <c:pt idx="41">
                  <c:v>7.0497869940590055E-2</c:v>
                </c:pt>
                <c:pt idx="42">
                  <c:v>8.0177541886536405E-2</c:v>
                </c:pt>
                <c:pt idx="43">
                  <c:v>8.9962551884442979E-2</c:v>
                </c:pt>
                <c:pt idx="44">
                  <c:v>9.8439855373243151E-2</c:v>
                </c:pt>
                <c:pt idx="45">
                  <c:v>0.10519925358589177</c:v>
                </c:pt>
                <c:pt idx="46">
                  <c:v>0.11026814818557848</c:v>
                </c:pt>
                <c:pt idx="47">
                  <c:v>0.11341341848999127</c:v>
                </c:pt>
                <c:pt idx="48">
                  <c:v>0.11466921330551726</c:v>
                </c:pt>
                <c:pt idx="49">
                  <c:v>0.11419071692569786</c:v>
                </c:pt>
                <c:pt idx="50">
                  <c:v>0.11181999112099272</c:v>
                </c:pt>
                <c:pt idx="51">
                  <c:v>0.10773617942813421</c:v>
                </c:pt>
                <c:pt idx="52">
                  <c:v>0.10190719849273439</c:v>
                </c:pt>
                <c:pt idx="53">
                  <c:v>9.4853266824996937E-2</c:v>
                </c:pt>
                <c:pt idx="54">
                  <c:v>8.766535617091005E-2</c:v>
                </c:pt>
                <c:pt idx="55">
                  <c:v>8.0746780457521539E-2</c:v>
                </c:pt>
                <c:pt idx="56">
                  <c:v>7.4368251593529153E-2</c:v>
                </c:pt>
                <c:pt idx="57">
                  <c:v>6.8661683113283148E-2</c:v>
                </c:pt>
                <c:pt idx="58">
                  <c:v>6.368449458236182E-2</c:v>
                </c:pt>
                <c:pt idx="59">
                  <c:v>6.0047095914934782E-2</c:v>
                </c:pt>
                <c:pt idx="60">
                  <c:v>5.8018822051700378E-2</c:v>
                </c:pt>
                <c:pt idx="61">
                  <c:v>5.7026165820875052E-2</c:v>
                </c:pt>
                <c:pt idx="62">
                  <c:v>5.6628910553025005E-2</c:v>
                </c:pt>
                <c:pt idx="63">
                  <c:v>5.6653420583415749E-2</c:v>
                </c:pt>
                <c:pt idx="64">
                  <c:v>5.6907608876119807E-2</c:v>
                </c:pt>
                <c:pt idx="65">
                  <c:v>5.6772803708970691E-2</c:v>
                </c:pt>
                <c:pt idx="66">
                  <c:v>5.58450026709209E-2</c:v>
                </c:pt>
                <c:pt idx="67">
                  <c:v>5.4549413480209918E-2</c:v>
                </c:pt>
                <c:pt idx="68">
                  <c:v>5.3738517025316006E-2</c:v>
                </c:pt>
                <c:pt idx="69">
                  <c:v>5.3890809686058513E-2</c:v>
                </c:pt>
                <c:pt idx="70">
                  <c:v>5.4980266767247286E-2</c:v>
                </c:pt>
                <c:pt idx="71">
                  <c:v>5.7045167979267876E-2</c:v>
                </c:pt>
                <c:pt idx="72">
                  <c:v>5.9857212027806452E-2</c:v>
                </c:pt>
                <c:pt idx="73">
                  <c:v>6.3248959604126215E-2</c:v>
                </c:pt>
                <c:pt idx="74">
                  <c:v>6.7029012156299417E-2</c:v>
                </c:pt>
                <c:pt idx="75">
                  <c:v>7.104493932678356E-2</c:v>
                </c:pt>
                <c:pt idx="76">
                  <c:v>7.4660994990218651E-2</c:v>
                </c:pt>
                <c:pt idx="77">
                  <c:v>7.7302295006821689E-2</c:v>
                </c:pt>
                <c:pt idx="78">
                  <c:v>7.860173970793119E-2</c:v>
                </c:pt>
                <c:pt idx="79">
                  <c:v>7.8731587790282179E-2</c:v>
                </c:pt>
                <c:pt idx="80">
                  <c:v>7.792014054818848E-2</c:v>
                </c:pt>
                <c:pt idx="81">
                  <c:v>7.6300000000000007E-2</c:v>
                </c:pt>
                <c:pt idx="82">
                  <c:v>7.3893748420908248E-2</c:v>
                </c:pt>
                <c:pt idx="83">
                  <c:v>7.0583792743757617E-2</c:v>
                </c:pt>
                <c:pt idx="84">
                  <c:v>6.671258491001883E-2</c:v>
                </c:pt>
                <c:pt idx="85">
                  <c:v>6.3092260645785353E-2</c:v>
                </c:pt>
                <c:pt idx="86">
                  <c:v>5.9956629117368931E-2</c:v>
                </c:pt>
                <c:pt idx="87">
                  <c:v>5.7145686643229943E-2</c:v>
                </c:pt>
                <c:pt idx="88">
                  <c:v>5.4679261562560921E-2</c:v>
                </c:pt>
                <c:pt idx="89">
                  <c:v>5.2444580196204411E-2</c:v>
                </c:pt>
                <c:pt idx="90">
                  <c:v>5.0382846010582627E-2</c:v>
                </c:pt>
                <c:pt idx="91">
                  <c:v>4.8571995394466147E-2</c:v>
                </c:pt>
                <c:pt idx="92">
                  <c:v>4.685890950631276E-2</c:v>
                </c:pt>
                <c:pt idx="93">
                  <c:v>4.5126683762966607E-2</c:v>
                </c:pt>
                <c:pt idx="94">
                  <c:v>4.3355489825235148E-2</c:v>
                </c:pt>
                <c:pt idx="95">
                  <c:v>4.1607566646694918E-2</c:v>
                </c:pt>
                <c:pt idx="96">
                  <c:v>3.9744115852998287E-2</c:v>
                </c:pt>
                <c:pt idx="97">
                  <c:v>3.7861525204108883E-2</c:v>
                </c:pt>
                <c:pt idx="98">
                  <c:v>3.5996697442412788E-2</c:v>
                </c:pt>
                <c:pt idx="99">
                  <c:v>3.4170149391102231E-2</c:v>
                </c:pt>
                <c:pt idx="100">
                  <c:v>3.2322396032599676E-2</c:v>
                </c:pt>
                <c:pt idx="101">
                  <c:v>3.0455502818904343E-2</c:v>
                </c:pt>
                <c:pt idx="102">
                  <c:v>2.8646717654787091E-2</c:v>
                </c:pt>
                <c:pt idx="103">
                  <c:v>2.6951394653827E-2</c:v>
                </c:pt>
                <c:pt idx="104">
                  <c:v>2.53928045752153E-2</c:v>
                </c:pt>
                <c:pt idx="105">
                  <c:v>2.3814386157411091E-2</c:v>
                </c:pt>
                <c:pt idx="106">
                  <c:v>2.2445129178727923E-2</c:v>
                </c:pt>
                <c:pt idx="107">
                  <c:v>2.1304861978358319E-2</c:v>
                </c:pt>
                <c:pt idx="108">
                  <c:v>2.032115603952963E-2</c:v>
                </c:pt>
                <c:pt idx="109">
                  <c:v>1.9355901471893974E-2</c:v>
                </c:pt>
                <c:pt idx="110">
                  <c:v>1.8409786759451086E-2</c:v>
                </c:pt>
                <c:pt idx="111">
                  <c:v>1.7404875513430403E-2</c:v>
                </c:pt>
                <c:pt idx="112">
                  <c:v>1.6478589140180033E-2</c:v>
                </c:pt>
                <c:pt idx="113">
                  <c:v>1.5766283594048899E-2</c:v>
                </c:pt>
                <c:pt idx="114">
                  <c:v>1.5304861617423067E-2</c:v>
                </c:pt>
                <c:pt idx="115">
                  <c:v>1.5056043499916988E-2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ether'!$M$20:$M$135</c:f>
              <c:numCache>
                <c:formatCode>General</c:formatCode>
                <c:ptCount val="116"/>
                <c:pt idx="0">
                  <c:v>1.00748886514737E-2</c:v>
                </c:pt>
                <c:pt idx="1">
                  <c:v>1.2627011492178535E-2</c:v>
                </c:pt>
                <c:pt idx="2">
                  <c:v>1.7043301041659149E-2</c:v>
                </c:pt>
                <c:pt idx="3">
                  <c:v>2.3453045391217724E-2</c:v>
                </c:pt>
                <c:pt idx="4">
                  <c:v>3.1344159345696572E-2</c:v>
                </c:pt>
                <c:pt idx="5">
                  <c:v>4.3274911570862419E-2</c:v>
                </c:pt>
                <c:pt idx="6">
                  <c:v>5.9425863898533875E-2</c:v>
                </c:pt>
                <c:pt idx="7">
                  <c:v>7.9984802640602329E-2</c:v>
                </c:pt>
                <c:pt idx="8">
                  <c:v>0.10679206375560353</c:v>
                </c:pt>
                <c:pt idx="9">
                  <c:v>0.1455900302463744</c:v>
                </c:pt>
                <c:pt idx="10">
                  <c:v>0.20299321531953596</c:v>
                </c:pt>
                <c:pt idx="11">
                  <c:v>0.27332711598293497</c:v>
                </c:pt>
                <c:pt idx="12">
                  <c:v>0.35424977152798331</c:v>
                </c:pt>
                <c:pt idx="13">
                  <c:v>0.45317164221931872</c:v>
                </c:pt>
                <c:pt idx="14">
                  <c:v>0.57200493254120077</c:v>
                </c:pt>
                <c:pt idx="15">
                  <c:v>0.69502046936020612</c:v>
                </c:pt>
                <c:pt idx="16">
                  <c:v>0.81102241570357114</c:v>
                </c:pt>
                <c:pt idx="17">
                  <c:v>0.90943646564979164</c:v>
                </c:pt>
                <c:pt idx="18">
                  <c:v>0.97358081809584995</c:v>
                </c:pt>
                <c:pt idx="19">
                  <c:v>0.99168797399822417</c:v>
                </c:pt>
                <c:pt idx="20">
                  <c:v>0.95630018786680049</c:v>
                </c:pt>
                <c:pt idx="21">
                  <c:v>0.87016928422929507</c:v>
                </c:pt>
                <c:pt idx="22">
                  <c:v>0.74623897270607609</c:v>
                </c:pt>
                <c:pt idx="23">
                  <c:v>0.61160000000000003</c:v>
                </c:pt>
                <c:pt idx="24">
                  <c:v>0.49737806018956321</c:v>
                </c:pt>
                <c:pt idx="25">
                  <c:v>0.40873589717676445</c:v>
                </c:pt>
                <c:pt idx="26">
                  <c:v>0.33385360935255431</c:v>
                </c:pt>
                <c:pt idx="27">
                  <c:v>0.26721487973637287</c:v>
                </c:pt>
                <c:pt idx="28">
                  <c:v>0.21264158371171379</c:v>
                </c:pt>
                <c:pt idx="29">
                  <c:v>0.17162015805354836</c:v>
                </c:pt>
                <c:pt idx="30">
                  <c:v>0.14112828667643598</c:v>
                </c:pt>
                <c:pt idx="31">
                  <c:v>0.11983556150697686</c:v>
                </c:pt>
                <c:pt idx="32">
                  <c:v>0.10396814493716117</c:v>
                </c:pt>
                <c:pt idx="33">
                  <c:v>9.1346953165041253E-2</c:v>
                </c:pt>
                <c:pt idx="34">
                  <c:v>8.1380807989662809E-2</c:v>
                </c:pt>
                <c:pt idx="35">
                  <c:v>7.2926008994506547E-2</c:v>
                </c:pt>
                <c:pt idx="36">
                  <c:v>6.576479329237922E-2</c:v>
                </c:pt>
                <c:pt idx="37">
                  <c:v>6.0300176497339895E-2</c:v>
                </c:pt>
                <c:pt idx="38">
                  <c:v>5.5918604588208957E-2</c:v>
                </c:pt>
                <c:pt idx="39">
                  <c:v>5.1624805094962062E-2</c:v>
                </c:pt>
                <c:pt idx="40">
                  <c:v>4.89727185282504E-2</c:v>
                </c:pt>
                <c:pt idx="41">
                  <c:v>4.7102130059409941E-2</c:v>
                </c:pt>
                <c:pt idx="42">
                  <c:v>4.5022458113463608E-2</c:v>
                </c:pt>
                <c:pt idx="43">
                  <c:v>4.4237448115557035E-2</c:v>
                </c:pt>
                <c:pt idx="44">
                  <c:v>4.3860144626756858E-2</c:v>
                </c:pt>
                <c:pt idx="45">
                  <c:v>4.3100746414108215E-2</c:v>
                </c:pt>
                <c:pt idx="46">
                  <c:v>4.3131851814421529E-2</c:v>
                </c:pt>
                <c:pt idx="47">
                  <c:v>4.3686581510008725E-2</c:v>
                </c:pt>
                <c:pt idx="48">
                  <c:v>4.413078669448274E-2</c:v>
                </c:pt>
                <c:pt idx="49">
                  <c:v>4.4609283074302133E-2</c:v>
                </c:pt>
                <c:pt idx="50">
                  <c:v>4.4580008879007281E-2</c:v>
                </c:pt>
                <c:pt idx="51">
                  <c:v>4.4863820571865803E-2</c:v>
                </c:pt>
                <c:pt idx="52">
                  <c:v>4.6392801507265609E-2</c:v>
                </c:pt>
                <c:pt idx="53">
                  <c:v>4.9146733175003059E-2</c:v>
                </c:pt>
                <c:pt idx="54">
                  <c:v>5.2034643829089941E-2</c:v>
                </c:pt>
                <c:pt idx="55">
                  <c:v>5.485321954247846E-2</c:v>
                </c:pt>
                <c:pt idx="56">
                  <c:v>5.7731748406470842E-2</c:v>
                </c:pt>
                <c:pt idx="57">
                  <c:v>6.0238316886716846E-2</c:v>
                </c:pt>
                <c:pt idx="58">
                  <c:v>6.2315505417638181E-2</c:v>
                </c:pt>
                <c:pt idx="59">
                  <c:v>6.3052904085065212E-2</c:v>
                </c:pt>
                <c:pt idx="60">
                  <c:v>6.2381177948299608E-2</c:v>
                </c:pt>
                <c:pt idx="61">
                  <c:v>6.0973834179124935E-2</c:v>
                </c:pt>
                <c:pt idx="62">
                  <c:v>5.9271089446974998E-2</c:v>
                </c:pt>
                <c:pt idx="63">
                  <c:v>5.7246579416584252E-2</c:v>
                </c:pt>
                <c:pt idx="64">
                  <c:v>5.4992391123880192E-2</c:v>
                </c:pt>
                <c:pt idx="65">
                  <c:v>5.2227196291029308E-2</c:v>
                </c:pt>
                <c:pt idx="66">
                  <c:v>4.9054997329079093E-2</c:v>
                </c:pt>
                <c:pt idx="67">
                  <c:v>4.5650586519790079E-2</c:v>
                </c:pt>
                <c:pt idx="68">
                  <c:v>4.2661482974683994E-2</c:v>
                </c:pt>
                <c:pt idx="69">
                  <c:v>3.9609190313941486E-2</c:v>
                </c:pt>
                <c:pt idx="70">
                  <c:v>3.5519733232752711E-2</c:v>
                </c:pt>
                <c:pt idx="71">
                  <c:v>3.035483202073213E-2</c:v>
                </c:pt>
                <c:pt idx="72">
                  <c:v>2.4542787972193551E-2</c:v>
                </c:pt>
                <c:pt idx="73">
                  <c:v>1.8951040395873781E-2</c:v>
                </c:pt>
                <c:pt idx="74">
                  <c:v>1.3770987843700582E-2</c:v>
                </c:pt>
                <c:pt idx="75">
                  <c:v>9.2550606732164312E-3</c:v>
                </c:pt>
                <c:pt idx="76">
                  <c:v>5.439005009781353E-3</c:v>
                </c:pt>
                <c:pt idx="77">
                  <c:v>2.7977049931783202E-3</c:v>
                </c:pt>
                <c:pt idx="78">
                  <c:v>1.1982602920688032E-3</c:v>
                </c:pt>
                <c:pt idx="79">
                  <c:v>4.6841220971782945E-4</c:v>
                </c:pt>
                <c:pt idx="80">
                  <c:v>1.7985945181152896E-4</c:v>
                </c:pt>
                <c:pt idx="81">
                  <c:v>0</c:v>
                </c:pt>
                <c:pt idx="82">
                  <c:v>4.0625157909175458E-4</c:v>
                </c:pt>
                <c:pt idx="83">
                  <c:v>1.1162072562423842E-3</c:v>
                </c:pt>
                <c:pt idx="84">
                  <c:v>1.4874150899811679E-3</c:v>
                </c:pt>
                <c:pt idx="85">
                  <c:v>1.9077393542146427E-3</c:v>
                </c:pt>
                <c:pt idx="86">
                  <c:v>2.7433708826310721E-3</c:v>
                </c:pt>
                <c:pt idx="87">
                  <c:v>3.1543133567700577E-3</c:v>
                </c:pt>
                <c:pt idx="88">
                  <c:v>3.2207384374390805E-3</c:v>
                </c:pt>
                <c:pt idx="89">
                  <c:v>3.3554198037955944E-3</c:v>
                </c:pt>
                <c:pt idx="90">
                  <c:v>3.4171539894173766E-3</c:v>
                </c:pt>
                <c:pt idx="91">
                  <c:v>3.5280046055338543E-3</c:v>
                </c:pt>
                <c:pt idx="92">
                  <c:v>3.841090493687241E-3</c:v>
                </c:pt>
                <c:pt idx="93">
                  <c:v>4.173316237033391E-3</c:v>
                </c:pt>
                <c:pt idx="94">
                  <c:v>4.444510174764855E-3</c:v>
                </c:pt>
                <c:pt idx="95">
                  <c:v>5.2924333533050814E-3</c:v>
                </c:pt>
                <c:pt idx="96">
                  <c:v>6.1558841470017158E-3</c:v>
                </c:pt>
                <c:pt idx="97">
                  <c:v>7.0384747958911172E-3</c:v>
                </c:pt>
                <c:pt idx="98">
                  <c:v>7.7033025575872129E-3</c:v>
                </c:pt>
                <c:pt idx="99">
                  <c:v>8.3298506088977722E-3</c:v>
                </c:pt>
                <c:pt idx="100">
                  <c:v>8.677603967400329E-3</c:v>
                </c:pt>
                <c:pt idx="101">
                  <c:v>9.0444971810956561E-3</c:v>
                </c:pt>
                <c:pt idx="102">
                  <c:v>9.4532823452129124E-3</c:v>
                </c:pt>
                <c:pt idx="103">
                  <c:v>9.5486053461729965E-3</c:v>
                </c:pt>
                <c:pt idx="104">
                  <c:v>9.9071954247846993E-3</c:v>
                </c:pt>
                <c:pt idx="105">
                  <c:v>1.0185613842588913E-2</c:v>
                </c:pt>
                <c:pt idx="106">
                  <c:v>1.005487082127208E-2</c:v>
                </c:pt>
                <c:pt idx="107">
                  <c:v>9.5951380216416811E-3</c:v>
                </c:pt>
                <c:pt idx="108">
                  <c:v>9.4788439604703706E-3</c:v>
                </c:pt>
                <c:pt idx="109">
                  <c:v>9.2440985281060269E-3</c:v>
                </c:pt>
                <c:pt idx="110">
                  <c:v>8.9902132405489128E-3</c:v>
                </c:pt>
                <c:pt idx="111">
                  <c:v>8.5951244865695962E-3</c:v>
                </c:pt>
                <c:pt idx="112">
                  <c:v>8.4214108598199659E-3</c:v>
                </c:pt>
                <c:pt idx="113">
                  <c:v>8.5337164059510993E-3</c:v>
                </c:pt>
                <c:pt idx="114">
                  <c:v>8.6951383825769335E-3</c:v>
                </c:pt>
                <c:pt idx="115">
                  <c:v>8.9439565000830126E-3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22848"/>
        <c:axId val="178624768"/>
      </c:scatterChart>
      <c:valAx>
        <c:axId val="1786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624768"/>
        <c:crosses val="autoZero"/>
        <c:crossBetween val="midCat"/>
      </c:valAx>
      <c:valAx>
        <c:axId val="17862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622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95"/>
          <c:y val="0.27646385110952038"/>
          <c:w val="0.29504423058228835"/>
          <c:h val="0.23484303098476367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ether'!$A$16:$D$16</c:f>
          <c:strCache>
            <c:ptCount val="1"/>
            <c:pt idx="0">
              <c:v>BChl-c ether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677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ether'!$C$20:$C$135</c:f>
              <c:numCache>
                <c:formatCode>General</c:formatCode>
                <c:ptCount val="116"/>
                <c:pt idx="0">
                  <c:v>7.4000000000000003E-3</c:v>
                </c:pt>
                <c:pt idx="1">
                  <c:v>1.11E-2</c:v>
                </c:pt>
                <c:pt idx="2">
                  <c:v>1.7000000000000001E-2</c:v>
                </c:pt>
                <c:pt idx="3">
                  <c:v>2.41E-2</c:v>
                </c:pt>
                <c:pt idx="4">
                  <c:v>3.1399999999999997E-2</c:v>
                </c:pt>
                <c:pt idx="5">
                  <c:v>3.9699999999999999E-2</c:v>
                </c:pt>
                <c:pt idx="6">
                  <c:v>5.1200000000000002E-2</c:v>
                </c:pt>
                <c:pt idx="7">
                  <c:v>6.7299999999999999E-2</c:v>
                </c:pt>
                <c:pt idx="8">
                  <c:v>8.8400000000000006E-2</c:v>
                </c:pt>
                <c:pt idx="9">
                  <c:v>0.11559999999999999</c:v>
                </c:pt>
                <c:pt idx="10">
                  <c:v>0.15329999999999999</c:v>
                </c:pt>
                <c:pt idx="11">
                  <c:v>0.20619999999999999</c:v>
                </c:pt>
                <c:pt idx="12">
                  <c:v>0.27839999999999998</c:v>
                </c:pt>
                <c:pt idx="13">
                  <c:v>0.3705</c:v>
                </c:pt>
                <c:pt idx="14">
                  <c:v>0.48159999999999997</c:v>
                </c:pt>
                <c:pt idx="15">
                  <c:v>0.61119999999999997</c:v>
                </c:pt>
                <c:pt idx="16">
                  <c:v>0.74729999999999996</c:v>
                </c:pt>
                <c:pt idx="17">
                  <c:v>0.86899999999999999</c:v>
                </c:pt>
                <c:pt idx="18">
                  <c:v>0.95699999999999996</c:v>
                </c:pt>
                <c:pt idx="19">
                  <c:v>0.99380000000000002</c:v>
                </c:pt>
                <c:pt idx="20">
                  <c:v>0.96850000000000003</c:v>
                </c:pt>
                <c:pt idx="21">
                  <c:v>0.8871</c:v>
                </c:pt>
                <c:pt idx="22">
                  <c:v>0.76780000000000004</c:v>
                </c:pt>
                <c:pt idx="23">
                  <c:v>0.63360000000000005</c:v>
                </c:pt>
                <c:pt idx="24">
                  <c:v>0.50680000000000003</c:v>
                </c:pt>
                <c:pt idx="25">
                  <c:v>0.3972</c:v>
                </c:pt>
                <c:pt idx="26">
                  <c:v>0.30420000000000003</c:v>
                </c:pt>
                <c:pt idx="27">
                  <c:v>0.2283</c:v>
                </c:pt>
                <c:pt idx="28">
                  <c:v>0.17019999999999999</c:v>
                </c:pt>
                <c:pt idx="29">
                  <c:v>0.12509999999999999</c:v>
                </c:pt>
                <c:pt idx="30">
                  <c:v>8.8099999999999998E-2</c:v>
                </c:pt>
                <c:pt idx="31">
                  <c:v>5.5599999999999997E-2</c:v>
                </c:pt>
                <c:pt idx="32">
                  <c:v>2.3800000000000002E-2</c:v>
                </c:pt>
                <c:pt idx="33">
                  <c:v>-5.7000000000000002E-3</c:v>
                </c:pt>
                <c:pt idx="34">
                  <c:v>-3.1800000000000002E-2</c:v>
                </c:pt>
                <c:pt idx="35">
                  <c:v>-5.8799999999999998E-2</c:v>
                </c:pt>
                <c:pt idx="36">
                  <c:v>-8.6999999999999994E-2</c:v>
                </c:pt>
                <c:pt idx="37">
                  <c:v>-0.11219999999999999</c:v>
                </c:pt>
                <c:pt idx="38">
                  <c:v>-0.13969999999999999</c:v>
                </c:pt>
                <c:pt idx="39">
                  <c:v>-0.17469999999999999</c:v>
                </c:pt>
                <c:pt idx="40">
                  <c:v>-0.20949999999999999</c:v>
                </c:pt>
                <c:pt idx="41">
                  <c:v>-0.2465</c:v>
                </c:pt>
                <c:pt idx="42">
                  <c:v>-0.28920000000000001</c:v>
                </c:pt>
                <c:pt idx="43">
                  <c:v>-0.33100000000000002</c:v>
                </c:pt>
                <c:pt idx="44">
                  <c:v>-0.3669</c:v>
                </c:pt>
                <c:pt idx="45">
                  <c:v>-0.39600000000000002</c:v>
                </c:pt>
                <c:pt idx="46">
                  <c:v>-0.41720000000000002</c:v>
                </c:pt>
                <c:pt idx="47">
                  <c:v>-0.42980000000000002</c:v>
                </c:pt>
                <c:pt idx="48">
                  <c:v>-0.43459999999999999</c:v>
                </c:pt>
                <c:pt idx="49">
                  <c:v>-0.43209999999999998</c:v>
                </c:pt>
                <c:pt idx="50">
                  <c:v>-0.42220000000000002</c:v>
                </c:pt>
                <c:pt idx="51">
                  <c:v>-0.40479999999999999</c:v>
                </c:pt>
                <c:pt idx="52">
                  <c:v>-0.37880000000000003</c:v>
                </c:pt>
                <c:pt idx="53">
                  <c:v>-0.34639999999999999</c:v>
                </c:pt>
                <c:pt idx="54">
                  <c:v>-0.31330000000000002</c:v>
                </c:pt>
                <c:pt idx="55">
                  <c:v>-0.28139999999999998</c:v>
                </c:pt>
                <c:pt idx="56">
                  <c:v>-0.25169999999999998</c:v>
                </c:pt>
                <c:pt idx="57">
                  <c:v>-0.22520000000000001</c:v>
                </c:pt>
                <c:pt idx="58">
                  <c:v>-0.20219999999999999</c:v>
                </c:pt>
                <c:pt idx="59">
                  <c:v>-0.1862</c:v>
                </c:pt>
                <c:pt idx="60">
                  <c:v>-0.1784</c:v>
                </c:pt>
                <c:pt idx="61">
                  <c:v>-0.1757</c:v>
                </c:pt>
                <c:pt idx="62">
                  <c:v>-0.17580000000000001</c:v>
                </c:pt>
                <c:pt idx="63">
                  <c:v>-0.17799999999999999</c:v>
                </c:pt>
                <c:pt idx="64">
                  <c:v>-0.18140000000000001</c:v>
                </c:pt>
                <c:pt idx="65">
                  <c:v>-0.1837</c:v>
                </c:pt>
                <c:pt idx="66">
                  <c:v>-0.18310000000000001</c:v>
                </c:pt>
                <c:pt idx="67">
                  <c:v>-0.1812</c:v>
                </c:pt>
                <c:pt idx="68">
                  <c:v>-0.18090000000000001</c:v>
                </c:pt>
                <c:pt idx="69">
                  <c:v>-0.1847</c:v>
                </c:pt>
                <c:pt idx="70">
                  <c:v>-0.19350000000000001</c:v>
                </c:pt>
                <c:pt idx="71">
                  <c:v>-0.20749999999999999</c:v>
                </c:pt>
                <c:pt idx="72">
                  <c:v>-0.2253</c:v>
                </c:pt>
                <c:pt idx="73">
                  <c:v>-0.24529999999999999</c:v>
                </c:pt>
                <c:pt idx="74">
                  <c:v>-0.26650000000000001</c:v>
                </c:pt>
                <c:pt idx="75">
                  <c:v>-0.28799999999999998</c:v>
                </c:pt>
                <c:pt idx="76">
                  <c:v>-0.30709999999999998</c:v>
                </c:pt>
                <c:pt idx="77">
                  <c:v>-0.32090000000000002</c:v>
                </c:pt>
                <c:pt idx="78">
                  <c:v>-0.32800000000000001</c:v>
                </c:pt>
                <c:pt idx="79">
                  <c:v>-0.32929999999999998</c:v>
                </c:pt>
                <c:pt idx="80">
                  <c:v>-0.32619999999999999</c:v>
                </c:pt>
                <c:pt idx="81">
                  <c:v>-0.3196</c:v>
                </c:pt>
                <c:pt idx="82">
                  <c:v>-0.30909999999999999</c:v>
                </c:pt>
                <c:pt idx="83">
                  <c:v>-0.29449999999999998</c:v>
                </c:pt>
                <c:pt idx="84">
                  <c:v>-0.27789999999999998</c:v>
                </c:pt>
                <c:pt idx="85">
                  <c:v>-0.26229999999999998</c:v>
                </c:pt>
                <c:pt idx="86">
                  <c:v>-0.24829999999999999</c:v>
                </c:pt>
                <c:pt idx="87">
                  <c:v>-0.2361</c:v>
                </c:pt>
                <c:pt idx="88">
                  <c:v>-0.22570000000000001</c:v>
                </c:pt>
                <c:pt idx="89">
                  <c:v>-0.2162</c:v>
                </c:pt>
                <c:pt idx="90">
                  <c:v>-0.20749999999999999</c:v>
                </c:pt>
                <c:pt idx="91">
                  <c:v>-0.19980000000000001</c:v>
                </c:pt>
                <c:pt idx="92">
                  <c:v>-0.1923</c:v>
                </c:pt>
                <c:pt idx="93">
                  <c:v>-0.1847</c:v>
                </c:pt>
                <c:pt idx="94">
                  <c:v>-0.17699999999999999</c:v>
                </c:pt>
                <c:pt idx="95">
                  <c:v>-0.16880000000000001</c:v>
                </c:pt>
                <c:pt idx="96">
                  <c:v>-0.16009999999999999</c:v>
                </c:pt>
                <c:pt idx="97">
                  <c:v>-0.15129999999999999</c:v>
                </c:pt>
                <c:pt idx="98">
                  <c:v>-0.14280000000000001</c:v>
                </c:pt>
                <c:pt idx="99">
                  <c:v>-0.13450000000000001</c:v>
                </c:pt>
                <c:pt idx="100">
                  <c:v>-0.12640000000000001</c:v>
                </c:pt>
                <c:pt idx="101">
                  <c:v>-0.1182</c:v>
                </c:pt>
                <c:pt idx="102">
                  <c:v>-0.11020000000000001</c:v>
                </c:pt>
                <c:pt idx="103">
                  <c:v>-0.10299999999999999</c:v>
                </c:pt>
                <c:pt idx="104">
                  <c:v>-9.6100000000000005E-2</c:v>
                </c:pt>
                <c:pt idx="105">
                  <c:v>-8.9200000000000002E-2</c:v>
                </c:pt>
                <c:pt idx="106">
                  <c:v>-8.3599999999999994E-2</c:v>
                </c:pt>
                <c:pt idx="107">
                  <c:v>-7.9299999999999995E-2</c:v>
                </c:pt>
                <c:pt idx="108">
                  <c:v>-7.5300000000000006E-2</c:v>
                </c:pt>
                <c:pt idx="109">
                  <c:v>-7.1499999999999994E-2</c:v>
                </c:pt>
                <c:pt idx="110">
                  <c:v>-6.7799999999999999E-2</c:v>
                </c:pt>
                <c:pt idx="111">
                  <c:v>-6.4000000000000001E-2</c:v>
                </c:pt>
                <c:pt idx="112">
                  <c:v>-6.0299999999999999E-2</c:v>
                </c:pt>
                <c:pt idx="113">
                  <c:v>-5.7200000000000001E-2</c:v>
                </c:pt>
                <c:pt idx="114">
                  <c:v>-5.5100000000000003E-2</c:v>
                </c:pt>
                <c:pt idx="115">
                  <c:v>-5.3800000000000001E-2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ether'!$N$20:$N$135</c:f>
              <c:numCache>
                <c:formatCode>General</c:formatCode>
                <c:ptCount val="116"/>
                <c:pt idx="0">
                  <c:v>-3.0372947180734721E-3</c:v>
                </c:pt>
                <c:pt idx="1">
                  <c:v>-1.9812205386597758E-3</c:v>
                </c:pt>
                <c:pt idx="2">
                  <c:v>-6.5636942445264053E-4</c:v>
                </c:pt>
                <c:pt idx="3">
                  <c:v>-1.9668011752051846E-4</c:v>
                </c:pt>
                <c:pt idx="4">
                  <c:v>-1.0716470919446509E-3</c:v>
                </c:pt>
                <c:pt idx="5">
                  <c:v>-5.1315630662171815E-3</c:v>
                </c:pt>
                <c:pt idx="6">
                  <c:v>-1.0363484902078264E-2</c:v>
                </c:pt>
                <c:pt idx="7">
                  <c:v>-1.5561953814724716E-2</c:v>
                </c:pt>
                <c:pt idx="8">
                  <c:v>-2.2233504897891422E-2</c:v>
                </c:pt>
                <c:pt idx="9">
                  <c:v>-3.5227081694085713E-2</c:v>
                </c:pt>
                <c:pt idx="10">
                  <c:v>-5.6995129539663167E-2</c:v>
                </c:pt>
                <c:pt idx="11">
                  <c:v>-7.6959026629803168E-2</c:v>
                </c:pt>
                <c:pt idx="12">
                  <c:v>-8.8592569064961157E-2</c:v>
                </c:pt>
                <c:pt idx="13">
                  <c:v>-9.8972780428646739E-2</c:v>
                </c:pt>
                <c:pt idx="14">
                  <c:v>-0.11098064953908572</c:v>
                </c:pt>
                <c:pt idx="15">
                  <c:v>-0.10882120566812725</c:v>
                </c:pt>
                <c:pt idx="16">
                  <c:v>-9.2895883894347081E-2</c:v>
                </c:pt>
                <c:pt idx="17">
                  <c:v>-7.3150007579640325E-2</c:v>
                </c:pt>
                <c:pt idx="18">
                  <c:v>-5.1601710833110777E-2</c:v>
                </c:pt>
                <c:pt idx="19">
                  <c:v>-3.3560203278735878E-2</c:v>
                </c:pt>
                <c:pt idx="20">
                  <c:v>-2.2199475200138558E-2</c:v>
                </c:pt>
                <c:pt idx="21">
                  <c:v>-1.4370337618837895E-2</c:v>
                </c:pt>
                <c:pt idx="22">
                  <c:v>-5.2821012206830231E-3</c:v>
                </c:pt>
                <c:pt idx="23">
                  <c:v>0</c:v>
                </c:pt>
                <c:pt idx="24">
                  <c:v>-8.4693573186841696E-3</c:v>
                </c:pt>
                <c:pt idx="25">
                  <c:v>-2.6238627291036515E-2</c:v>
                </c:pt>
                <c:pt idx="26">
                  <c:v>-4.1662731991135404E-2</c:v>
                </c:pt>
                <c:pt idx="27">
                  <c:v>-4.8526925770055372E-2</c:v>
                </c:pt>
                <c:pt idx="28">
                  <c:v>-5.00905615430704E-2</c:v>
                </c:pt>
                <c:pt idx="29">
                  <c:v>-5.2693545033891828E-2</c:v>
                </c:pt>
                <c:pt idx="30">
                  <c:v>-5.8104843751127927E-2</c:v>
                </c:pt>
                <c:pt idx="31">
                  <c:v>-6.8546193215860918E-2</c:v>
                </c:pt>
                <c:pt idx="32">
                  <c:v>-8.3908006265836041E-2</c:v>
                </c:pt>
                <c:pt idx="33">
                  <c:v>-0.10033281478968303</c:v>
                </c:pt>
                <c:pt idx="34">
                  <c:v>-0.11610817518353558</c:v>
                </c:pt>
                <c:pt idx="35">
                  <c:v>-0.1343492467281219</c:v>
                </c:pt>
                <c:pt idx="36">
                  <c:v>-0.15513043333886767</c:v>
                </c:pt>
                <c:pt idx="37">
                  <c:v>-0.17466924759436653</c:v>
                </c:pt>
                <c:pt idx="38">
                  <c:v>-0.19763006518490717</c:v>
                </c:pt>
                <c:pt idx="39">
                  <c:v>-0.22818181247247871</c:v>
                </c:pt>
                <c:pt idx="40">
                  <c:v>-0.26023432710840333</c:v>
                </c:pt>
                <c:pt idx="41">
                  <c:v>-0.29529645128456855</c:v>
                </c:pt>
                <c:pt idx="42">
                  <c:v>-0.33584197099524293</c:v>
                </c:pt>
                <c:pt idx="43">
                  <c:v>-0.37682872322762745</c:v>
                </c:pt>
                <c:pt idx="44">
                  <c:v>-0.41233784767088483</c:v>
                </c:pt>
                <c:pt idx="45">
                  <c:v>-0.44065113297576686</c:v>
                </c:pt>
                <c:pt idx="46">
                  <c:v>-0.46188335727537194</c:v>
                </c:pt>
                <c:pt idx="47">
                  <c:v>-0.47505804127655582</c:v>
                </c:pt>
                <c:pt idx="48">
                  <c:v>-0.48031822506478788</c:v>
                </c:pt>
                <c:pt idx="49">
                  <c:v>-0.47831393354460072</c:v>
                </c:pt>
                <c:pt idx="50">
                  <c:v>-0.4683836063206982</c:v>
                </c:pt>
                <c:pt idx="51">
                  <c:v>-0.45127762706725677</c:v>
                </c:pt>
                <c:pt idx="52">
                  <c:v>-0.42686160731687955</c:v>
                </c:pt>
                <c:pt idx="53">
                  <c:v>-0.39731460127482332</c:v>
                </c:pt>
                <c:pt idx="54">
                  <c:v>-0.36720639360711471</c:v>
                </c:pt>
                <c:pt idx="55">
                  <c:v>-0.33822635693609282</c:v>
                </c:pt>
                <c:pt idx="56">
                  <c:v>-0.31150843000382589</c:v>
                </c:pt>
                <c:pt idx="57">
                  <c:v>-0.28760516281789378</c:v>
                </c:pt>
                <c:pt idx="58">
                  <c:v>-0.26675707036071872</c:v>
                </c:pt>
                <c:pt idx="59">
                  <c:v>-0.25152099416006757</c:v>
                </c:pt>
                <c:pt idx="60">
                  <c:v>-0.24302510521262699</c:v>
                </c:pt>
                <c:pt idx="61">
                  <c:v>-0.23886713756686326</c:v>
                </c:pt>
                <c:pt idx="62">
                  <c:v>-0.23720314302420434</c:v>
                </c:pt>
                <c:pt idx="63">
                  <c:v>-0.23730580889200095</c:v>
                </c:pt>
                <c:pt idx="64">
                  <c:v>-0.23837053468948741</c:v>
                </c:pt>
                <c:pt idx="65">
                  <c:v>-0.23780587241660592</c:v>
                </c:pt>
                <c:pt idx="66">
                  <c:v>-0.2339195655783266</c:v>
                </c:pt>
                <c:pt idx="67">
                  <c:v>-0.22849269394855951</c:v>
                </c:pt>
                <c:pt idx="68">
                  <c:v>-0.22509606869319784</c:v>
                </c:pt>
                <c:pt idx="69">
                  <c:v>-0.22573398133242858</c:v>
                </c:pt>
                <c:pt idx="70">
                  <c:v>-0.23029742147853516</c:v>
                </c:pt>
                <c:pt idx="71">
                  <c:v>-0.23894673245313253</c:v>
                </c:pt>
                <c:pt idx="72">
                  <c:v>-0.25072562207191273</c:v>
                </c:pt>
                <c:pt idx="73">
                  <c:v>-0.26493273249644478</c:v>
                </c:pt>
                <c:pt idx="74">
                  <c:v>-0.28076634711865389</c:v>
                </c:pt>
                <c:pt idx="75">
                  <c:v>-0.29758797652477098</c:v>
                </c:pt>
                <c:pt idx="76">
                  <c:v>-0.31273465267200368</c:v>
                </c:pt>
                <c:pt idx="77">
                  <c:v>-0.32379834186343659</c:v>
                </c:pt>
                <c:pt idx="78">
                  <c:v>-0.32924136318027269</c:v>
                </c:pt>
                <c:pt idx="79">
                  <c:v>-0.32978526156977961</c:v>
                </c:pt>
                <c:pt idx="80">
                  <c:v>-0.32638632921626526</c:v>
                </c:pt>
                <c:pt idx="81">
                  <c:v>-0.3196</c:v>
                </c:pt>
                <c:pt idx="82">
                  <c:v>-0.30952086494524605</c:v>
                </c:pt>
                <c:pt idx="83">
                  <c:v>-0.29565635859639494</c:v>
                </c:pt>
                <c:pt idx="84">
                  <c:v>-0.27944091922990849</c:v>
                </c:pt>
                <c:pt idx="85">
                  <c:v>-0.26427636307199209</c:v>
                </c:pt>
                <c:pt idx="86">
                  <c:v>-0.2511420532884811</c:v>
                </c:pt>
                <c:pt idx="87">
                  <c:v>-0.23936777786600641</c:v>
                </c:pt>
                <c:pt idx="88">
                  <c:v>-0.22903659233806645</c:v>
                </c:pt>
                <c:pt idx="89">
                  <c:v>-0.21967611835788897</c:v>
                </c:pt>
                <c:pt idx="90">
                  <c:v>-0.21104007319766982</c:v>
                </c:pt>
                <c:pt idx="91">
                  <c:v>-0.20345491124602072</c:v>
                </c:pt>
                <c:pt idx="92">
                  <c:v>-0.19627925921648176</c:v>
                </c:pt>
                <c:pt idx="93">
                  <c:v>-0.18902343552613535</c:v>
                </c:pt>
                <c:pt idx="94">
                  <c:v>-0.18160438464148301</c:v>
                </c:pt>
                <c:pt idx="95">
                  <c:v>-0.17428280865378368</c:v>
                </c:pt>
                <c:pt idx="96">
                  <c:v>-0.16647731882854852</c:v>
                </c:pt>
                <c:pt idx="97">
                  <c:v>-0.15859165734250588</c:v>
                </c:pt>
                <c:pt idx="98">
                  <c:v>-0.15078039977188895</c:v>
                </c:pt>
                <c:pt idx="99">
                  <c:v>-0.14312948552288693</c:v>
                </c:pt>
                <c:pt idx="100">
                  <c:v>-0.13538974799500467</c:v>
                </c:pt>
                <c:pt idx="101">
                  <c:v>-0.12756983880631492</c:v>
                </c:pt>
                <c:pt idx="102">
                  <c:v>-0.11999332847273858</c:v>
                </c:pt>
                <c:pt idx="103">
                  <c:v>-0.11289208035862527</c:v>
                </c:pt>
                <c:pt idx="104">
                  <c:v>-0.10636356936092804</c:v>
                </c:pt>
                <c:pt idx="105">
                  <c:v>-9.9752002829732428E-2</c:v>
                </c:pt>
                <c:pt idx="106">
                  <c:v>-9.4016556822037273E-2</c:v>
                </c:pt>
                <c:pt idx="107">
                  <c:v>-8.9240286871341001E-2</c:v>
                </c:pt>
                <c:pt idx="108">
                  <c:v>-8.5119809570559229E-2</c:v>
                </c:pt>
                <c:pt idx="109">
                  <c:v>-8.1076620057894025E-2</c:v>
                </c:pt>
                <c:pt idx="110">
                  <c:v>-7.7113602206036261E-2</c:v>
                </c:pt>
                <c:pt idx="111">
                  <c:v>-7.2904301626374263E-2</c:v>
                </c:pt>
                <c:pt idx="112">
                  <c:v>-6.9024339308014923E-2</c:v>
                </c:pt>
                <c:pt idx="113">
                  <c:v>-6.6040684621992501E-2</c:v>
                </c:pt>
                <c:pt idx="114">
                  <c:v>-6.4107913144540132E-2</c:v>
                </c:pt>
                <c:pt idx="115">
                  <c:v>-6.3065681554042852E-2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ether'!$O$20:$O$135</c:f>
              <c:numCache>
                <c:formatCode>General</c:formatCode>
                <c:ptCount val="116"/>
                <c:pt idx="0">
                  <c:v>1.0437294718073474E-2</c:v>
                </c:pt>
                <c:pt idx="1">
                  <c:v>1.3081220538659778E-2</c:v>
                </c:pt>
                <c:pt idx="2">
                  <c:v>1.7656369424452645E-2</c:v>
                </c:pt>
                <c:pt idx="3">
                  <c:v>2.4296680117520519E-2</c:v>
                </c:pt>
                <c:pt idx="4">
                  <c:v>3.2471647091944653E-2</c:v>
                </c:pt>
                <c:pt idx="5">
                  <c:v>4.4831563066217182E-2</c:v>
                </c:pt>
                <c:pt idx="6">
                  <c:v>6.1563484902078261E-2</c:v>
                </c:pt>
                <c:pt idx="7">
                  <c:v>8.286195381472472E-2</c:v>
                </c:pt>
                <c:pt idx="8">
                  <c:v>0.11063350489789142</c:v>
                </c:pt>
                <c:pt idx="9">
                  <c:v>0.15082708169408571</c:v>
                </c:pt>
                <c:pt idx="10">
                  <c:v>0.21029512953966314</c:v>
                </c:pt>
                <c:pt idx="11">
                  <c:v>0.28315902662980313</c:v>
                </c:pt>
                <c:pt idx="12">
                  <c:v>0.36699256906496114</c:v>
                </c:pt>
                <c:pt idx="13">
                  <c:v>0.46947278042864671</c:v>
                </c:pt>
                <c:pt idx="14">
                  <c:v>0.59258064953908574</c:v>
                </c:pt>
                <c:pt idx="15">
                  <c:v>0.72002120566812722</c:v>
                </c:pt>
                <c:pt idx="16">
                  <c:v>0.84019588389434707</c:v>
                </c:pt>
                <c:pt idx="17">
                  <c:v>0.94215000757964029</c:v>
                </c:pt>
                <c:pt idx="18">
                  <c:v>1.0086017108331107</c:v>
                </c:pt>
                <c:pt idx="19">
                  <c:v>1.0273602032787359</c:v>
                </c:pt>
                <c:pt idx="20">
                  <c:v>0.99069947520013868</c:v>
                </c:pt>
                <c:pt idx="21">
                  <c:v>0.9014703376188381</c:v>
                </c:pt>
                <c:pt idx="22">
                  <c:v>0.7730821012206831</c:v>
                </c:pt>
                <c:pt idx="23">
                  <c:v>0.63360000000000005</c:v>
                </c:pt>
                <c:pt idx="24">
                  <c:v>0.51526935731868417</c:v>
                </c:pt>
                <c:pt idx="25">
                  <c:v>0.42343862729103654</c:v>
                </c:pt>
                <c:pt idx="26">
                  <c:v>0.34586273199113543</c:v>
                </c:pt>
                <c:pt idx="27">
                  <c:v>0.27682692577005535</c:v>
                </c:pt>
                <c:pt idx="28">
                  <c:v>0.22029056154307042</c:v>
                </c:pt>
                <c:pt idx="29">
                  <c:v>0.17779354503389183</c:v>
                </c:pt>
                <c:pt idx="30">
                  <c:v>0.14620484375112791</c:v>
                </c:pt>
                <c:pt idx="31">
                  <c:v>0.12414619321586091</c:v>
                </c:pt>
                <c:pt idx="32">
                  <c:v>0.10770800626583603</c:v>
                </c:pt>
                <c:pt idx="33">
                  <c:v>9.4632814789683023E-2</c:v>
                </c:pt>
                <c:pt idx="34">
                  <c:v>8.4308175183535575E-2</c:v>
                </c:pt>
                <c:pt idx="35">
                  <c:v>7.5549246728121897E-2</c:v>
                </c:pt>
                <c:pt idx="36">
                  <c:v>6.8130433338867674E-2</c:v>
                </c:pt>
                <c:pt idx="37">
                  <c:v>6.2469247594366513E-2</c:v>
                </c:pt>
                <c:pt idx="38">
                  <c:v>5.793006518490712E-2</c:v>
                </c:pt>
                <c:pt idx="39">
                  <c:v>5.3481812472478685E-2</c:v>
                </c:pt>
                <c:pt idx="40">
                  <c:v>5.0734327108403289E-2</c:v>
                </c:pt>
                <c:pt idx="41">
                  <c:v>4.8796451284568575E-2</c:v>
                </c:pt>
                <c:pt idx="42">
                  <c:v>4.6641970995242872E-2</c:v>
                </c:pt>
                <c:pt idx="43">
                  <c:v>4.5828723227627433E-2</c:v>
                </c:pt>
                <c:pt idx="44">
                  <c:v>4.5437847670884803E-2</c:v>
                </c:pt>
                <c:pt idx="45">
                  <c:v>4.4651132975766783E-2</c:v>
                </c:pt>
                <c:pt idx="46">
                  <c:v>4.468335727537194E-2</c:v>
                </c:pt>
                <c:pt idx="47">
                  <c:v>4.5258041276555798E-2</c:v>
                </c:pt>
                <c:pt idx="48">
                  <c:v>4.5718225064787878E-2</c:v>
                </c:pt>
                <c:pt idx="49">
                  <c:v>4.6213933544600773E-2</c:v>
                </c:pt>
                <c:pt idx="50">
                  <c:v>4.6183606320698192E-2</c:v>
                </c:pt>
                <c:pt idx="51">
                  <c:v>4.6477627067256659E-2</c:v>
                </c:pt>
                <c:pt idx="52">
                  <c:v>4.806160731687948E-2</c:v>
                </c:pt>
                <c:pt idx="53">
                  <c:v>5.0914601274823314E-2</c:v>
                </c:pt>
                <c:pt idx="54">
                  <c:v>5.3906393607114758E-2</c:v>
                </c:pt>
                <c:pt idx="55">
                  <c:v>5.6826356936092795E-2</c:v>
                </c:pt>
                <c:pt idx="56">
                  <c:v>5.9808430003825908E-2</c:v>
                </c:pt>
                <c:pt idx="57">
                  <c:v>6.2405162817893711E-2</c:v>
                </c:pt>
                <c:pt idx="58">
                  <c:v>6.4557070360718685E-2</c:v>
                </c:pt>
                <c:pt idx="59">
                  <c:v>6.5320994160067564E-2</c:v>
                </c:pt>
                <c:pt idx="60">
                  <c:v>6.4625105212626932E-2</c:v>
                </c:pt>
                <c:pt idx="61">
                  <c:v>6.3167137566863235E-2</c:v>
                </c:pt>
                <c:pt idx="62">
                  <c:v>6.1403143024204312E-2</c:v>
                </c:pt>
                <c:pt idx="63">
                  <c:v>5.9305808892000954E-2</c:v>
                </c:pt>
                <c:pt idx="64">
                  <c:v>5.6970534689487394E-2</c:v>
                </c:pt>
                <c:pt idx="65">
                  <c:v>5.4105872416605902E-2</c:v>
                </c:pt>
                <c:pt idx="66">
                  <c:v>5.0819565578326543E-2</c:v>
                </c:pt>
                <c:pt idx="67">
                  <c:v>4.7292693948559505E-2</c:v>
                </c:pt>
                <c:pt idx="68">
                  <c:v>4.419606869319781E-2</c:v>
                </c:pt>
                <c:pt idx="69">
                  <c:v>4.1033981332428589E-2</c:v>
                </c:pt>
                <c:pt idx="70">
                  <c:v>3.6797421478535181E-2</c:v>
                </c:pt>
                <c:pt idx="71">
                  <c:v>3.1446732453132564E-2</c:v>
                </c:pt>
                <c:pt idx="72">
                  <c:v>2.5425622071912745E-2</c:v>
                </c:pt>
                <c:pt idx="73">
                  <c:v>1.9632732496444781E-2</c:v>
                </c:pt>
                <c:pt idx="74">
                  <c:v>1.4266347118653841E-2</c:v>
                </c:pt>
                <c:pt idx="75">
                  <c:v>9.5879765247709799E-3</c:v>
                </c:pt>
                <c:pt idx="76">
                  <c:v>5.634652672003704E-3</c:v>
                </c:pt>
                <c:pt idx="77">
                  <c:v>2.8983418634365332E-3</c:v>
                </c:pt>
                <c:pt idx="78">
                  <c:v>1.241363180272717E-3</c:v>
                </c:pt>
                <c:pt idx="79">
                  <c:v>4.8526156977962188E-4</c:v>
                </c:pt>
                <c:pt idx="80">
                  <c:v>1.8632921626518108E-4</c:v>
                </c:pt>
                <c:pt idx="81">
                  <c:v>0</c:v>
                </c:pt>
                <c:pt idx="82">
                  <c:v>4.2086494524613426E-4</c:v>
                </c:pt>
                <c:pt idx="83">
                  <c:v>1.156358596394988E-3</c:v>
                </c:pt>
                <c:pt idx="84">
                  <c:v>1.5409192299085481E-3</c:v>
                </c:pt>
                <c:pt idx="85">
                  <c:v>1.976363071992148E-3</c:v>
                </c:pt>
                <c:pt idx="86">
                  <c:v>2.8420532884811107E-3</c:v>
                </c:pt>
                <c:pt idx="87">
                  <c:v>3.2677778660063907E-3</c:v>
                </c:pt>
                <c:pt idx="88">
                  <c:v>3.3365923380663854E-3</c:v>
                </c:pt>
                <c:pt idx="89">
                  <c:v>3.4761183578889609E-3</c:v>
                </c:pt>
                <c:pt idx="90">
                  <c:v>3.5400731976698002E-3</c:v>
                </c:pt>
                <c:pt idx="91">
                  <c:v>3.6549112460206837E-3</c:v>
                </c:pt>
                <c:pt idx="92">
                  <c:v>3.9792592164817463E-3</c:v>
                </c:pt>
                <c:pt idx="93">
                  <c:v>4.3234355261353111E-3</c:v>
                </c:pt>
                <c:pt idx="94">
                  <c:v>4.6043846414830156E-3</c:v>
                </c:pt>
                <c:pt idx="95">
                  <c:v>5.4828086537836813E-3</c:v>
                </c:pt>
                <c:pt idx="96">
                  <c:v>6.3773188285485404E-3</c:v>
                </c:pt>
                <c:pt idx="97">
                  <c:v>7.2916573425059056E-3</c:v>
                </c:pt>
                <c:pt idx="98">
                  <c:v>7.9803997718889113E-3</c:v>
                </c:pt>
                <c:pt idx="99">
                  <c:v>8.6294855228869014E-3</c:v>
                </c:pt>
                <c:pt idx="100">
                  <c:v>8.9897479950046578E-3</c:v>
                </c:pt>
                <c:pt idx="101">
                  <c:v>9.3698388063149247E-3</c:v>
                </c:pt>
                <c:pt idx="102">
                  <c:v>9.7933284727385571E-3</c:v>
                </c:pt>
                <c:pt idx="103">
                  <c:v>9.8920803586252624E-3</c:v>
                </c:pt>
                <c:pt idx="104">
                  <c:v>1.0263569360928034E-2</c:v>
                </c:pt>
                <c:pt idx="105">
                  <c:v>1.0552002829732399E-2</c:v>
                </c:pt>
                <c:pt idx="106">
                  <c:v>1.0416556822037263E-2</c:v>
                </c:pt>
                <c:pt idx="107">
                  <c:v>9.9402868713410215E-3</c:v>
                </c:pt>
                <c:pt idx="108">
                  <c:v>9.8198095705592323E-3</c:v>
                </c:pt>
                <c:pt idx="109">
                  <c:v>9.5766200578940135E-3</c:v>
                </c:pt>
                <c:pt idx="110">
                  <c:v>9.3136022060362842E-3</c:v>
                </c:pt>
                <c:pt idx="111">
                  <c:v>8.9043016263742579E-3</c:v>
                </c:pt>
                <c:pt idx="112">
                  <c:v>8.7243393080149289E-3</c:v>
                </c:pt>
                <c:pt idx="113">
                  <c:v>8.8406846219925058E-3</c:v>
                </c:pt>
                <c:pt idx="114">
                  <c:v>9.0079131445401327E-3</c:v>
                </c:pt>
                <c:pt idx="115">
                  <c:v>9.2656815540428338E-3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79488"/>
        <c:axId val="178481408"/>
      </c:scatterChart>
      <c:valAx>
        <c:axId val="1784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481408"/>
        <c:crosses val="autoZero"/>
        <c:crossBetween val="midCat"/>
      </c:valAx>
      <c:valAx>
        <c:axId val="17848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47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5792518640740204"/>
          <c:y val="0.24113179295211049"/>
          <c:w val="0.30855893676420554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ether'!$A$16:$D$16</c:f>
          <c:strCache>
            <c:ptCount val="1"/>
            <c:pt idx="0">
              <c:v>BChl-c ether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'BChl-c ether'!$A$20:$A$135</c:f>
              <c:numCache>
                <c:formatCode>General</c:formatCode>
                <c:ptCount val="116"/>
                <c:pt idx="0">
                  <c:v>-665</c:v>
                </c:pt>
                <c:pt idx="1">
                  <c:v>-635</c:v>
                </c:pt>
                <c:pt idx="2">
                  <c:v>-605</c:v>
                </c:pt>
                <c:pt idx="3">
                  <c:v>-575</c:v>
                </c:pt>
                <c:pt idx="4">
                  <c:v>-545</c:v>
                </c:pt>
                <c:pt idx="5">
                  <c:v>-515</c:v>
                </c:pt>
                <c:pt idx="6">
                  <c:v>-485</c:v>
                </c:pt>
                <c:pt idx="7">
                  <c:v>-455</c:v>
                </c:pt>
                <c:pt idx="8">
                  <c:v>-425</c:v>
                </c:pt>
                <c:pt idx="9">
                  <c:v>-395</c:v>
                </c:pt>
                <c:pt idx="10">
                  <c:v>-365</c:v>
                </c:pt>
                <c:pt idx="11">
                  <c:v>-335</c:v>
                </c:pt>
                <c:pt idx="12">
                  <c:v>-305</c:v>
                </c:pt>
                <c:pt idx="13">
                  <c:v>-275</c:v>
                </c:pt>
                <c:pt idx="14">
                  <c:v>-245</c:v>
                </c:pt>
                <c:pt idx="15">
                  <c:v>-215</c:v>
                </c:pt>
                <c:pt idx="16">
                  <c:v>-185</c:v>
                </c:pt>
                <c:pt idx="17">
                  <c:v>-155</c:v>
                </c:pt>
                <c:pt idx="18">
                  <c:v>-125</c:v>
                </c:pt>
                <c:pt idx="19">
                  <c:v>-95</c:v>
                </c:pt>
                <c:pt idx="20">
                  <c:v>-65</c:v>
                </c:pt>
                <c:pt idx="21">
                  <c:v>-35</c:v>
                </c:pt>
                <c:pt idx="22">
                  <c:v>-5</c:v>
                </c:pt>
                <c:pt idx="23">
                  <c:v>25</c:v>
                </c:pt>
                <c:pt idx="24">
                  <c:v>55</c:v>
                </c:pt>
                <c:pt idx="25">
                  <c:v>85</c:v>
                </c:pt>
                <c:pt idx="26">
                  <c:v>115</c:v>
                </c:pt>
                <c:pt idx="27">
                  <c:v>145</c:v>
                </c:pt>
                <c:pt idx="28">
                  <c:v>175</c:v>
                </c:pt>
                <c:pt idx="29">
                  <c:v>205</c:v>
                </c:pt>
                <c:pt idx="30">
                  <c:v>235</c:v>
                </c:pt>
                <c:pt idx="31">
                  <c:v>265</c:v>
                </c:pt>
                <c:pt idx="32">
                  <c:v>295</c:v>
                </c:pt>
                <c:pt idx="33">
                  <c:v>325</c:v>
                </c:pt>
                <c:pt idx="34">
                  <c:v>355</c:v>
                </c:pt>
                <c:pt idx="35">
                  <c:v>385</c:v>
                </c:pt>
                <c:pt idx="36">
                  <c:v>415</c:v>
                </c:pt>
                <c:pt idx="37">
                  <c:v>445</c:v>
                </c:pt>
                <c:pt idx="38">
                  <c:v>475</c:v>
                </c:pt>
                <c:pt idx="39">
                  <c:v>505</c:v>
                </c:pt>
                <c:pt idx="40">
                  <c:v>535</c:v>
                </c:pt>
                <c:pt idx="41">
                  <c:v>565</c:v>
                </c:pt>
                <c:pt idx="42">
                  <c:v>595</c:v>
                </c:pt>
                <c:pt idx="43">
                  <c:v>625</c:v>
                </c:pt>
                <c:pt idx="44">
                  <c:v>655</c:v>
                </c:pt>
                <c:pt idx="45">
                  <c:v>685</c:v>
                </c:pt>
                <c:pt idx="46">
                  <c:v>715</c:v>
                </c:pt>
                <c:pt idx="47">
                  <c:v>745</c:v>
                </c:pt>
                <c:pt idx="48">
                  <c:v>775</c:v>
                </c:pt>
                <c:pt idx="49">
                  <c:v>805</c:v>
                </c:pt>
                <c:pt idx="50">
                  <c:v>835</c:v>
                </c:pt>
                <c:pt idx="51">
                  <c:v>865</c:v>
                </c:pt>
                <c:pt idx="52">
                  <c:v>895</c:v>
                </c:pt>
                <c:pt idx="53">
                  <c:v>925</c:v>
                </c:pt>
                <c:pt idx="54">
                  <c:v>955</c:v>
                </c:pt>
                <c:pt idx="55">
                  <c:v>985</c:v>
                </c:pt>
                <c:pt idx="56">
                  <c:v>1015</c:v>
                </c:pt>
                <c:pt idx="57">
                  <c:v>1045</c:v>
                </c:pt>
                <c:pt idx="58">
                  <c:v>1075</c:v>
                </c:pt>
                <c:pt idx="59">
                  <c:v>1105</c:v>
                </c:pt>
                <c:pt idx="60">
                  <c:v>1135</c:v>
                </c:pt>
                <c:pt idx="61">
                  <c:v>1165</c:v>
                </c:pt>
                <c:pt idx="62">
                  <c:v>1195</c:v>
                </c:pt>
                <c:pt idx="63">
                  <c:v>1225</c:v>
                </c:pt>
                <c:pt idx="64">
                  <c:v>1255</c:v>
                </c:pt>
                <c:pt idx="65">
                  <c:v>1285</c:v>
                </c:pt>
                <c:pt idx="66">
                  <c:v>1315</c:v>
                </c:pt>
                <c:pt idx="67">
                  <c:v>1345</c:v>
                </c:pt>
                <c:pt idx="68">
                  <c:v>1375</c:v>
                </c:pt>
                <c:pt idx="69">
                  <c:v>1405</c:v>
                </c:pt>
                <c:pt idx="70">
                  <c:v>1435</c:v>
                </c:pt>
                <c:pt idx="71">
                  <c:v>1465</c:v>
                </c:pt>
                <c:pt idx="72">
                  <c:v>1495</c:v>
                </c:pt>
                <c:pt idx="73">
                  <c:v>1525</c:v>
                </c:pt>
                <c:pt idx="74">
                  <c:v>1555</c:v>
                </c:pt>
                <c:pt idx="75">
                  <c:v>1585</c:v>
                </c:pt>
                <c:pt idx="76">
                  <c:v>1615</c:v>
                </c:pt>
                <c:pt idx="77">
                  <c:v>1645</c:v>
                </c:pt>
                <c:pt idx="78">
                  <c:v>1675</c:v>
                </c:pt>
                <c:pt idx="79">
                  <c:v>1705</c:v>
                </c:pt>
                <c:pt idx="80">
                  <c:v>1735</c:v>
                </c:pt>
                <c:pt idx="81">
                  <c:v>1765</c:v>
                </c:pt>
                <c:pt idx="82">
                  <c:v>1795</c:v>
                </c:pt>
                <c:pt idx="83">
                  <c:v>1825</c:v>
                </c:pt>
                <c:pt idx="84">
                  <c:v>1855</c:v>
                </c:pt>
                <c:pt idx="85">
                  <c:v>1885</c:v>
                </c:pt>
                <c:pt idx="86">
                  <c:v>1915</c:v>
                </c:pt>
                <c:pt idx="87">
                  <c:v>1945</c:v>
                </c:pt>
                <c:pt idx="88">
                  <c:v>1975</c:v>
                </c:pt>
                <c:pt idx="89">
                  <c:v>2005</c:v>
                </c:pt>
                <c:pt idx="90">
                  <c:v>2035</c:v>
                </c:pt>
                <c:pt idx="91">
                  <c:v>2065</c:v>
                </c:pt>
                <c:pt idx="92">
                  <c:v>2095</c:v>
                </c:pt>
                <c:pt idx="93">
                  <c:v>2125</c:v>
                </c:pt>
                <c:pt idx="94">
                  <c:v>2155</c:v>
                </c:pt>
                <c:pt idx="95">
                  <c:v>2185</c:v>
                </c:pt>
                <c:pt idx="96">
                  <c:v>2215</c:v>
                </c:pt>
                <c:pt idx="97">
                  <c:v>2245</c:v>
                </c:pt>
                <c:pt idx="98">
                  <c:v>2275</c:v>
                </c:pt>
                <c:pt idx="99">
                  <c:v>2305</c:v>
                </c:pt>
                <c:pt idx="100">
                  <c:v>2335</c:v>
                </c:pt>
                <c:pt idx="101">
                  <c:v>2365</c:v>
                </c:pt>
                <c:pt idx="102">
                  <c:v>2395</c:v>
                </c:pt>
                <c:pt idx="103">
                  <c:v>2425</c:v>
                </c:pt>
                <c:pt idx="104">
                  <c:v>2455</c:v>
                </c:pt>
                <c:pt idx="105">
                  <c:v>2485</c:v>
                </c:pt>
                <c:pt idx="106">
                  <c:v>2515</c:v>
                </c:pt>
                <c:pt idx="107">
                  <c:v>2545</c:v>
                </c:pt>
                <c:pt idx="108">
                  <c:v>2575</c:v>
                </c:pt>
                <c:pt idx="109">
                  <c:v>2605</c:v>
                </c:pt>
                <c:pt idx="110">
                  <c:v>2635</c:v>
                </c:pt>
                <c:pt idx="111">
                  <c:v>2665</c:v>
                </c:pt>
                <c:pt idx="112">
                  <c:v>2695</c:v>
                </c:pt>
                <c:pt idx="113">
                  <c:v>2725</c:v>
                </c:pt>
                <c:pt idx="114">
                  <c:v>2755</c:v>
                </c:pt>
                <c:pt idx="115">
                  <c:v>2785</c:v>
                </c:pt>
              </c:numCache>
            </c:numRef>
          </c:xVal>
          <c:yVal>
            <c:numRef>
              <c:f>'BChl-c ether'!$J$20:$J$135</c:f>
              <c:numCache>
                <c:formatCode>0.000</c:formatCode>
                <c:ptCount val="116"/>
                <c:pt idx="0">
                  <c:v>0.86572012064327752</c:v>
                </c:pt>
                <c:pt idx="1">
                  <c:v>0.92778801407305844</c:v>
                </c:pt>
                <c:pt idx="2">
                  <c:v>0.98177919089059851</c:v>
                </c:pt>
                <c:pt idx="3">
                  <c:v>0.99600386308235944</c:v>
                </c:pt>
                <c:pt idx="4">
                  <c:v>0.98380755352509919</c:v>
                </c:pt>
                <c:pt idx="5">
                  <c:v>0.94493984588145707</c:v>
                </c:pt>
                <c:pt idx="6">
                  <c:v>0.92006022289285561</c:v>
                </c:pt>
                <c:pt idx="7">
                  <c:v>0.91122586954844276</c:v>
                </c:pt>
                <c:pt idx="8">
                  <c:v>0.90529997779845706</c:v>
                </c:pt>
                <c:pt idx="9">
                  <c:v>0.89077961358927804</c:v>
                </c:pt>
                <c:pt idx="10">
                  <c:v>0.87436025225795</c:v>
                </c:pt>
                <c:pt idx="11">
                  <c:v>0.87402890629369201</c:v>
                </c:pt>
                <c:pt idx="12">
                  <c:v>0.88731897457636288</c:v>
                </c:pt>
                <c:pt idx="13">
                  <c:v>0.90088776098707501</c:v>
                </c:pt>
                <c:pt idx="14">
                  <c:v>0.91146176287786385</c:v>
                </c:pt>
                <c:pt idx="15">
                  <c:v>0.92793472776756214</c:v>
                </c:pt>
                <c:pt idx="16">
                  <c:v>0.9467652801333919</c:v>
                </c:pt>
                <c:pt idx="17">
                  <c:v>0.96231840683955494</c:v>
                </c:pt>
                <c:pt idx="18">
                  <c:v>0.97500926685434619</c:v>
                </c:pt>
                <c:pt idx="19">
                  <c:v>0.98397113933824987</c:v>
                </c:pt>
                <c:pt idx="20">
                  <c:v>0.98897709622878627</c:v>
                </c:pt>
                <c:pt idx="21">
                  <c:v>0.99214579722823937</c:v>
                </c:pt>
                <c:pt idx="22">
                  <c:v>0.99662601392930028</c:v>
                </c:pt>
                <c:pt idx="23">
                  <c:v>1</c:v>
                </c:pt>
                <c:pt idx="24">
                  <c:v>0.991902523786797</c:v>
                </c:pt>
                <c:pt idx="25">
                  <c:v>0.96981155265910568</c:v>
                </c:pt>
                <c:pt idx="26">
                  <c:v>0.94213850699566226</c:v>
                </c:pt>
                <c:pt idx="27">
                  <c:v>0.91689296797971942</c:v>
                </c:pt>
                <c:pt idx="28">
                  <c:v>0.89351365727260723</c:v>
                </c:pt>
                <c:pt idx="29">
                  <c:v>0.86341105378445548</c:v>
                </c:pt>
                <c:pt idx="30">
                  <c:v>0.8210101506636901</c:v>
                </c:pt>
                <c:pt idx="31">
                  <c:v>0.75969987528600413</c:v>
                </c:pt>
                <c:pt idx="32">
                  <c:v>0.67690556350259956</c:v>
                </c:pt>
                <c:pt idx="33">
                  <c:v>0.5845091615792064</c:v>
                </c:pt>
                <c:pt idx="34">
                  <c:v>0.49185715838061983</c:v>
                </c:pt>
                <c:pt idx="35">
                  <c:v>0.38906683799060116</c:v>
                </c:pt>
                <c:pt idx="36">
                  <c:v>0.27947068662216368</c:v>
                </c:pt>
                <c:pt idx="37">
                  <c:v>0.18235640190862545</c:v>
                </c:pt>
                <c:pt idx="38">
                  <c:v>8.4744996861473521E-2</c:v>
                </c:pt>
                <c:pt idx="39">
                  <c:v>-2.6865125448406024E-2</c:v>
                </c:pt>
                <c:pt idx="40">
                  <c:v>-0.11840290678217102</c:v>
                </c:pt>
                <c:pt idx="41">
                  <c:v>-0.19894336633656562</c:v>
                </c:pt>
                <c:pt idx="42">
                  <c:v>-0.28079140393828106</c:v>
                </c:pt>
                <c:pt idx="43">
                  <c:v>-0.34072357502895634</c:v>
                </c:pt>
                <c:pt idx="44">
                  <c:v>-0.38355383518261621</c:v>
                </c:pt>
                <c:pt idx="45">
                  <c:v>-0.41873571929725939</c:v>
                </c:pt>
                <c:pt idx="46">
                  <c:v>-0.43765512627872849</c:v>
                </c:pt>
                <c:pt idx="47">
                  <c:v>-0.44383728185857763</c:v>
                </c:pt>
                <c:pt idx="48">
                  <c:v>-0.44419664112742141</c:v>
                </c:pt>
                <c:pt idx="49">
                  <c:v>-0.43817023835891522</c:v>
                </c:pt>
                <c:pt idx="50">
                  <c:v>-0.42992316011499643</c:v>
                </c:pt>
                <c:pt idx="51">
                  <c:v>-0.41200759407777454</c:v>
                </c:pt>
                <c:pt idx="52">
                  <c:v>-0.37433848270713943</c:v>
                </c:pt>
                <c:pt idx="53">
                  <c:v>-0.31740648368051305</c:v>
                </c:pt>
                <c:pt idx="54">
                  <c:v>-0.255051627357338</c:v>
                </c:pt>
                <c:pt idx="55">
                  <c:v>-0.19095546397524399</c:v>
                </c:pt>
                <c:pt idx="56">
                  <c:v>-0.12593870694215226</c:v>
                </c:pt>
                <c:pt idx="57">
                  <c:v>-6.5348070027667182E-2</c:v>
                </c:pt>
                <c:pt idx="58">
                  <c:v>-1.0864993370822473E-2</c:v>
                </c:pt>
                <c:pt idx="59">
                  <c:v>2.4417613079857348E-2</c:v>
                </c:pt>
                <c:pt idx="60">
                  <c:v>3.6232191832219596E-2</c:v>
                </c:pt>
                <c:pt idx="61">
                  <c:v>3.3454816595337999E-2</c:v>
                </c:pt>
                <c:pt idx="62">
                  <c:v>2.279705689344258E-2</c:v>
                </c:pt>
                <c:pt idx="63">
                  <c:v>5.2077158311545357E-3</c:v>
                </c:pt>
                <c:pt idx="64">
                  <c:v>-1.7115440145126115E-2</c:v>
                </c:pt>
                <c:pt idx="65">
                  <c:v>-4.1702820348086034E-2</c:v>
                </c:pt>
                <c:pt idx="66">
                  <c:v>-6.47283636019238E-2</c:v>
                </c:pt>
                <c:pt idx="67">
                  <c:v>-8.8810648307583229E-2</c:v>
                </c:pt>
                <c:pt idx="68">
                  <c:v>-0.11490699222647316</c:v>
                </c:pt>
                <c:pt idx="69">
                  <c:v>-0.15274459221515535</c:v>
                </c:pt>
                <c:pt idx="70">
                  <c:v>-0.21503351971817208</c:v>
                </c:pt>
                <c:pt idx="71">
                  <c:v>-0.30538141828988263</c:v>
                </c:pt>
                <c:pt idx="72">
                  <c:v>-0.41841734663048458</c:v>
                </c:pt>
                <c:pt idx="73">
                  <c:v>-0.5389041266210759</c:v>
                </c:pt>
                <c:pt idx="74">
                  <c:v>-0.65913396426483706</c:v>
                </c:pt>
                <c:pt idx="75">
                  <c:v>-0.76948790353134666</c:v>
                </c:pt>
                <c:pt idx="76">
                  <c:v>-0.86419463146613351</c:v>
                </c:pt>
                <c:pt idx="77">
                  <c:v>-0.93014469430266367</c:v>
                </c:pt>
                <c:pt idx="78">
                  <c:v>-0.96996841373261145</c:v>
                </c:pt>
                <c:pt idx="79">
                  <c:v>-0.98817140884550936</c:v>
                </c:pt>
                <c:pt idx="80">
                  <c:v>-0.99539412415335393</c:v>
                </c:pt>
                <c:pt idx="81">
                  <c:v>-1</c:v>
                </c:pt>
                <c:pt idx="82">
                  <c:v>-0.98906456045513447</c:v>
                </c:pt>
                <c:pt idx="83">
                  <c:v>-0.9688645116808261</c:v>
                </c:pt>
                <c:pt idx="84">
                  <c:v>-0.95638078915011238</c:v>
                </c:pt>
                <c:pt idx="85">
                  <c:v>-0.94130032756262638</c:v>
                </c:pt>
                <c:pt idx="86">
                  <c:v>-0.9124921568538733</c:v>
                </c:pt>
                <c:pt idx="87">
                  <c:v>-0.89537932481691351</c:v>
                </c:pt>
                <c:pt idx="88">
                  <c:v>-0.88874824050296786</c:v>
                </c:pt>
                <c:pt idx="89">
                  <c:v>-0.87973405721162745</c:v>
                </c:pt>
                <c:pt idx="90">
                  <c:v>-0.87296825318151017</c:v>
                </c:pt>
                <c:pt idx="91">
                  <c:v>-0.86456796139985204</c:v>
                </c:pt>
                <c:pt idx="92">
                  <c:v>-0.84847769255671635</c:v>
                </c:pt>
                <c:pt idx="93">
                  <c:v>-0.83069711005949731</c:v>
                </c:pt>
                <c:pt idx="94">
                  <c:v>-0.81403723118138682</c:v>
                </c:pt>
                <c:pt idx="95">
                  <c:v>-0.7743098783238771</c:v>
                </c:pt>
                <c:pt idx="96">
                  <c:v>-0.73176975394328037</c:v>
                </c:pt>
                <c:pt idx="97">
                  <c:v>-0.68648219171977209</c:v>
                </c:pt>
                <c:pt idx="98">
                  <c:v>-0.64744610720424656</c:v>
                </c:pt>
                <c:pt idx="99">
                  <c:v>-0.60800703016951663</c:v>
                </c:pt>
                <c:pt idx="100">
                  <c:v>-0.57670224549266691</c:v>
                </c:pt>
                <c:pt idx="101">
                  <c:v>-0.54205077564072623</c:v>
                </c:pt>
                <c:pt idx="102">
                  <c:v>-0.50376470628803616</c:v>
                </c:pt>
                <c:pt idx="103">
                  <c:v>-0.47678874815490424</c:v>
                </c:pt>
                <c:pt idx="104">
                  <c:v>-0.43868581162692921</c:v>
                </c:pt>
                <c:pt idx="105">
                  <c:v>-0.40084624455359341</c:v>
                </c:pt>
                <c:pt idx="106">
                  <c:v>-0.38123871869094894</c:v>
                </c:pt>
                <c:pt idx="107">
                  <c:v>-0.37895546785490741</c:v>
                </c:pt>
                <c:pt idx="108">
                  <c:v>-0.36383597580735771</c:v>
                </c:pt>
                <c:pt idx="109">
                  <c:v>-0.35355954348908902</c:v>
                </c:pt>
                <c:pt idx="110">
                  <c:v>-0.34378005543438594</c:v>
                </c:pt>
                <c:pt idx="111">
                  <c:v>-0.33883657795618483</c:v>
                </c:pt>
                <c:pt idx="112">
                  <c:v>-0.32358145704257302</c:v>
                </c:pt>
                <c:pt idx="113">
                  <c:v>-0.29763650979826339</c:v>
                </c:pt>
                <c:pt idx="114">
                  <c:v>-0.27540513478525552</c:v>
                </c:pt>
                <c:pt idx="115">
                  <c:v>-0.25467029165974897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91680"/>
        <c:axId val="178397952"/>
      </c:scatterChart>
      <c:valAx>
        <c:axId val="17839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397952"/>
        <c:crosses val="autoZero"/>
        <c:crossBetween val="midCat"/>
      </c:valAx>
      <c:valAx>
        <c:axId val="17839795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49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8391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'Chlorin-e6 TME dioxane'!$A$16:$D$16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dioxane'!$B$20:$B$229</c:f>
              <c:numCache>
                <c:formatCode>General</c:formatCode>
                <c:ptCount val="210"/>
                <c:pt idx="0">
                  <c:v>6.2300000000000001E-2</c:v>
                </c:pt>
                <c:pt idx="1">
                  <c:v>7.4899999999999994E-2</c:v>
                </c:pt>
                <c:pt idx="2">
                  <c:v>9.1200000000000003E-2</c:v>
                </c:pt>
                <c:pt idx="3">
                  <c:v>0.10970000000000001</c:v>
                </c:pt>
                <c:pt idx="4">
                  <c:v>0.1303</c:v>
                </c:pt>
                <c:pt idx="5">
                  <c:v>0.15229999999999999</c:v>
                </c:pt>
                <c:pt idx="6">
                  <c:v>0.17630000000000001</c:v>
                </c:pt>
                <c:pt idx="7">
                  <c:v>0.21279999999999999</c:v>
                </c:pt>
                <c:pt idx="8">
                  <c:v>0.2727</c:v>
                </c:pt>
                <c:pt idx="9">
                  <c:v>0.36449999999999999</c:v>
                </c:pt>
                <c:pt idx="10">
                  <c:v>0.49080000000000001</c:v>
                </c:pt>
                <c:pt idx="11">
                  <c:v>0.63329999999999997</c:v>
                </c:pt>
                <c:pt idx="12">
                  <c:v>0.76370000000000005</c:v>
                </c:pt>
                <c:pt idx="13">
                  <c:v>0.86219999999999997</c:v>
                </c:pt>
                <c:pt idx="14">
                  <c:v>0.92479999999999996</c:v>
                </c:pt>
                <c:pt idx="15">
                  <c:v>0.96130000000000004</c:v>
                </c:pt>
                <c:pt idx="16">
                  <c:v>0.98099999999999998</c:v>
                </c:pt>
                <c:pt idx="17">
                  <c:v>0.9859</c:v>
                </c:pt>
                <c:pt idx="18">
                  <c:v>0.97740000000000005</c:v>
                </c:pt>
                <c:pt idx="19">
                  <c:v>0.95509999999999995</c:v>
                </c:pt>
                <c:pt idx="20">
                  <c:v>0.91610000000000003</c:v>
                </c:pt>
                <c:pt idx="21">
                  <c:v>0.85299999999999998</c:v>
                </c:pt>
                <c:pt idx="22">
                  <c:v>0.76070000000000004</c:v>
                </c:pt>
                <c:pt idx="23">
                  <c:v>0.65069999999999995</c:v>
                </c:pt>
                <c:pt idx="24">
                  <c:v>0.54310000000000003</c:v>
                </c:pt>
                <c:pt idx="25">
                  <c:v>0.45350000000000001</c:v>
                </c:pt>
                <c:pt idx="26">
                  <c:v>0.38369999999999999</c:v>
                </c:pt>
                <c:pt idx="27">
                  <c:v>0.32469999999999999</c:v>
                </c:pt>
                <c:pt idx="28">
                  <c:v>0.27529999999999999</c:v>
                </c:pt>
                <c:pt idx="29">
                  <c:v>0.2382</c:v>
                </c:pt>
                <c:pt idx="30">
                  <c:v>0.21099999999999999</c:v>
                </c:pt>
                <c:pt idx="31">
                  <c:v>0.18909999999999999</c:v>
                </c:pt>
                <c:pt idx="32">
                  <c:v>0.16700000000000001</c:v>
                </c:pt>
                <c:pt idx="33">
                  <c:v>0.14530000000000001</c:v>
                </c:pt>
                <c:pt idx="34">
                  <c:v>0.1275</c:v>
                </c:pt>
                <c:pt idx="35">
                  <c:v>0.1108</c:v>
                </c:pt>
                <c:pt idx="36">
                  <c:v>9.5600000000000004E-2</c:v>
                </c:pt>
                <c:pt idx="37">
                  <c:v>8.4400000000000003E-2</c:v>
                </c:pt>
                <c:pt idx="38">
                  <c:v>7.4399999999999994E-2</c:v>
                </c:pt>
                <c:pt idx="39">
                  <c:v>6.3600000000000004E-2</c:v>
                </c:pt>
                <c:pt idx="40">
                  <c:v>5.6099999999999997E-2</c:v>
                </c:pt>
                <c:pt idx="41">
                  <c:v>5.1200000000000002E-2</c:v>
                </c:pt>
                <c:pt idx="42">
                  <c:v>4.6800000000000001E-2</c:v>
                </c:pt>
                <c:pt idx="43">
                  <c:v>4.2799999999999998E-2</c:v>
                </c:pt>
                <c:pt idx="44">
                  <c:v>3.85E-2</c:v>
                </c:pt>
                <c:pt idx="45">
                  <c:v>3.49E-2</c:v>
                </c:pt>
                <c:pt idx="46">
                  <c:v>3.3300000000000003E-2</c:v>
                </c:pt>
                <c:pt idx="47">
                  <c:v>3.2899999999999999E-2</c:v>
                </c:pt>
                <c:pt idx="48">
                  <c:v>3.27E-2</c:v>
                </c:pt>
                <c:pt idx="49">
                  <c:v>3.2599999999999997E-2</c:v>
                </c:pt>
                <c:pt idx="50">
                  <c:v>3.2800000000000003E-2</c:v>
                </c:pt>
                <c:pt idx="51">
                  <c:v>3.39E-2</c:v>
                </c:pt>
                <c:pt idx="52">
                  <c:v>3.6499999999999998E-2</c:v>
                </c:pt>
                <c:pt idx="53">
                  <c:v>4.02E-2</c:v>
                </c:pt>
                <c:pt idx="54">
                  <c:v>4.3799999999999999E-2</c:v>
                </c:pt>
                <c:pt idx="55">
                  <c:v>4.6600000000000003E-2</c:v>
                </c:pt>
                <c:pt idx="56">
                  <c:v>4.8500000000000001E-2</c:v>
                </c:pt>
                <c:pt idx="57">
                  <c:v>4.9599999999999998E-2</c:v>
                </c:pt>
                <c:pt idx="58">
                  <c:v>5.0599999999999999E-2</c:v>
                </c:pt>
                <c:pt idx="59">
                  <c:v>5.1499999999999997E-2</c:v>
                </c:pt>
                <c:pt idx="60">
                  <c:v>5.2200000000000003E-2</c:v>
                </c:pt>
                <c:pt idx="61">
                  <c:v>5.2400000000000002E-2</c:v>
                </c:pt>
                <c:pt idx="62">
                  <c:v>5.16E-2</c:v>
                </c:pt>
                <c:pt idx="63">
                  <c:v>4.99E-2</c:v>
                </c:pt>
                <c:pt idx="64">
                  <c:v>4.8000000000000001E-2</c:v>
                </c:pt>
                <c:pt idx="65">
                  <c:v>4.6100000000000002E-2</c:v>
                </c:pt>
                <c:pt idx="66">
                  <c:v>4.41E-2</c:v>
                </c:pt>
                <c:pt idx="67">
                  <c:v>4.24E-2</c:v>
                </c:pt>
                <c:pt idx="68">
                  <c:v>4.07E-2</c:v>
                </c:pt>
                <c:pt idx="69">
                  <c:v>3.8899999999999997E-2</c:v>
                </c:pt>
                <c:pt idx="70">
                  <c:v>3.7199999999999997E-2</c:v>
                </c:pt>
                <c:pt idx="71">
                  <c:v>3.5400000000000001E-2</c:v>
                </c:pt>
                <c:pt idx="72">
                  <c:v>3.3399999999999999E-2</c:v>
                </c:pt>
                <c:pt idx="73">
                  <c:v>3.15E-2</c:v>
                </c:pt>
                <c:pt idx="74">
                  <c:v>2.9399999999999999E-2</c:v>
                </c:pt>
                <c:pt idx="75">
                  <c:v>2.6599999999999999E-2</c:v>
                </c:pt>
                <c:pt idx="76">
                  <c:v>2.3699999999999999E-2</c:v>
                </c:pt>
                <c:pt idx="77">
                  <c:v>2.07E-2</c:v>
                </c:pt>
                <c:pt idx="78">
                  <c:v>1.78E-2</c:v>
                </c:pt>
                <c:pt idx="79">
                  <c:v>1.4999999999999999E-2</c:v>
                </c:pt>
                <c:pt idx="80">
                  <c:v>1.2500000000000001E-2</c:v>
                </c:pt>
                <c:pt idx="81">
                  <c:v>1.04E-2</c:v>
                </c:pt>
                <c:pt idx="82">
                  <c:v>8.5000000000000006E-3</c:v>
                </c:pt>
                <c:pt idx="83">
                  <c:v>7.1999999999999998E-3</c:v>
                </c:pt>
                <c:pt idx="84">
                  <c:v>6.6E-3</c:v>
                </c:pt>
                <c:pt idx="85">
                  <c:v>6.3E-3</c:v>
                </c:pt>
                <c:pt idx="86">
                  <c:v>6.3E-3</c:v>
                </c:pt>
                <c:pt idx="87">
                  <c:v>6.1999999999999998E-3</c:v>
                </c:pt>
                <c:pt idx="88">
                  <c:v>6.1000000000000004E-3</c:v>
                </c:pt>
                <c:pt idx="89">
                  <c:v>6.0000000000000001E-3</c:v>
                </c:pt>
                <c:pt idx="90">
                  <c:v>6.0000000000000001E-3</c:v>
                </c:pt>
                <c:pt idx="91">
                  <c:v>5.7999999999999996E-3</c:v>
                </c:pt>
                <c:pt idx="92">
                  <c:v>5.7999999999999996E-3</c:v>
                </c:pt>
                <c:pt idx="93">
                  <c:v>5.7000000000000002E-3</c:v>
                </c:pt>
                <c:pt idx="94">
                  <c:v>5.5999999999999999E-3</c:v>
                </c:pt>
                <c:pt idx="95">
                  <c:v>5.4999999999999997E-3</c:v>
                </c:pt>
                <c:pt idx="96">
                  <c:v>5.5999999999999999E-3</c:v>
                </c:pt>
                <c:pt idx="97">
                  <c:v>5.7999999999999996E-3</c:v>
                </c:pt>
                <c:pt idx="98">
                  <c:v>6.4999999999999997E-3</c:v>
                </c:pt>
                <c:pt idx="99">
                  <c:v>7.4000000000000003E-3</c:v>
                </c:pt>
                <c:pt idx="100">
                  <c:v>8.2000000000000007E-3</c:v>
                </c:pt>
                <c:pt idx="101">
                  <c:v>9.1999999999999998E-3</c:v>
                </c:pt>
                <c:pt idx="102">
                  <c:v>1.0200000000000001E-2</c:v>
                </c:pt>
                <c:pt idx="103">
                  <c:v>1.0999999999999999E-2</c:v>
                </c:pt>
                <c:pt idx="104">
                  <c:v>1.2E-2</c:v>
                </c:pt>
                <c:pt idx="105">
                  <c:v>1.3100000000000001E-2</c:v>
                </c:pt>
                <c:pt idx="106">
                  <c:v>1.41E-2</c:v>
                </c:pt>
                <c:pt idx="107">
                  <c:v>1.4999999999999999E-2</c:v>
                </c:pt>
                <c:pt idx="108">
                  <c:v>1.6E-2</c:v>
                </c:pt>
                <c:pt idx="109">
                  <c:v>1.7000000000000001E-2</c:v>
                </c:pt>
                <c:pt idx="110">
                  <c:v>1.77E-2</c:v>
                </c:pt>
                <c:pt idx="111">
                  <c:v>1.7999999999999999E-2</c:v>
                </c:pt>
                <c:pt idx="112">
                  <c:v>1.7999999999999999E-2</c:v>
                </c:pt>
                <c:pt idx="113">
                  <c:v>1.7500000000000002E-2</c:v>
                </c:pt>
                <c:pt idx="114">
                  <c:v>1.67E-2</c:v>
                </c:pt>
                <c:pt idx="115">
                  <c:v>1.54E-2</c:v>
                </c:pt>
                <c:pt idx="116">
                  <c:v>1.3899999999999999E-2</c:v>
                </c:pt>
                <c:pt idx="117">
                  <c:v>1.2500000000000001E-2</c:v>
                </c:pt>
                <c:pt idx="118">
                  <c:v>1.12E-2</c:v>
                </c:pt>
                <c:pt idx="119">
                  <c:v>9.7000000000000003E-3</c:v>
                </c:pt>
                <c:pt idx="120">
                  <c:v>8.3999999999999995E-3</c:v>
                </c:pt>
                <c:pt idx="121">
                  <c:v>7.1999999999999998E-3</c:v>
                </c:pt>
                <c:pt idx="122">
                  <c:v>5.8999999999999999E-3</c:v>
                </c:pt>
                <c:pt idx="123">
                  <c:v>4.7999999999999996E-3</c:v>
                </c:pt>
                <c:pt idx="124">
                  <c:v>3.8999999999999998E-3</c:v>
                </c:pt>
                <c:pt idx="125">
                  <c:v>3.3999999999999998E-3</c:v>
                </c:pt>
                <c:pt idx="126">
                  <c:v>3.3E-3</c:v>
                </c:pt>
                <c:pt idx="127">
                  <c:v>3.7000000000000002E-3</c:v>
                </c:pt>
                <c:pt idx="128">
                  <c:v>4.7999999999999996E-3</c:v>
                </c:pt>
                <c:pt idx="129">
                  <c:v>6.7000000000000002E-3</c:v>
                </c:pt>
                <c:pt idx="130">
                  <c:v>8.8999999999999999E-3</c:v>
                </c:pt>
                <c:pt idx="131">
                  <c:v>1.0999999999999999E-2</c:v>
                </c:pt>
                <c:pt idx="132">
                  <c:v>1.34E-2</c:v>
                </c:pt>
                <c:pt idx="133">
                  <c:v>1.6500000000000001E-2</c:v>
                </c:pt>
                <c:pt idx="134">
                  <c:v>2.06E-2</c:v>
                </c:pt>
                <c:pt idx="135">
                  <c:v>2.5499999999999998E-2</c:v>
                </c:pt>
                <c:pt idx="136">
                  <c:v>3.0700000000000002E-2</c:v>
                </c:pt>
                <c:pt idx="137">
                  <c:v>3.5200000000000002E-2</c:v>
                </c:pt>
                <c:pt idx="138">
                  <c:v>3.8600000000000002E-2</c:v>
                </c:pt>
                <c:pt idx="139">
                  <c:v>4.1500000000000002E-2</c:v>
                </c:pt>
                <c:pt idx="140">
                  <c:v>4.4299999999999999E-2</c:v>
                </c:pt>
                <c:pt idx="141">
                  <c:v>4.6899999999999997E-2</c:v>
                </c:pt>
                <c:pt idx="142">
                  <c:v>4.9399999999999999E-2</c:v>
                </c:pt>
                <c:pt idx="143">
                  <c:v>5.1400000000000001E-2</c:v>
                </c:pt>
                <c:pt idx="144">
                  <c:v>5.1499999999999997E-2</c:v>
                </c:pt>
                <c:pt idx="145">
                  <c:v>4.9500000000000002E-2</c:v>
                </c:pt>
                <c:pt idx="146">
                  <c:v>4.6300000000000001E-2</c:v>
                </c:pt>
                <c:pt idx="147">
                  <c:v>4.2999999999999997E-2</c:v>
                </c:pt>
                <c:pt idx="148">
                  <c:v>4.0399999999999998E-2</c:v>
                </c:pt>
                <c:pt idx="149">
                  <c:v>3.8300000000000001E-2</c:v>
                </c:pt>
                <c:pt idx="150">
                  <c:v>3.6499999999999998E-2</c:v>
                </c:pt>
                <c:pt idx="151">
                  <c:v>3.4799999999999998E-2</c:v>
                </c:pt>
                <c:pt idx="152">
                  <c:v>3.3099999999999997E-2</c:v>
                </c:pt>
                <c:pt idx="153">
                  <c:v>3.1399999999999997E-2</c:v>
                </c:pt>
                <c:pt idx="154">
                  <c:v>2.98E-2</c:v>
                </c:pt>
                <c:pt idx="155">
                  <c:v>2.8500000000000001E-2</c:v>
                </c:pt>
                <c:pt idx="156">
                  <c:v>2.8000000000000001E-2</c:v>
                </c:pt>
                <c:pt idx="157">
                  <c:v>2.8500000000000001E-2</c:v>
                </c:pt>
                <c:pt idx="158">
                  <c:v>2.9399999999999999E-2</c:v>
                </c:pt>
                <c:pt idx="159">
                  <c:v>3.04E-2</c:v>
                </c:pt>
                <c:pt idx="160">
                  <c:v>3.1600000000000003E-2</c:v>
                </c:pt>
                <c:pt idx="161">
                  <c:v>3.3000000000000002E-2</c:v>
                </c:pt>
                <c:pt idx="162">
                  <c:v>3.4799999999999998E-2</c:v>
                </c:pt>
                <c:pt idx="163">
                  <c:v>3.7100000000000001E-2</c:v>
                </c:pt>
                <c:pt idx="164">
                  <c:v>4.1399999999999999E-2</c:v>
                </c:pt>
                <c:pt idx="165">
                  <c:v>4.8800000000000003E-2</c:v>
                </c:pt>
                <c:pt idx="166">
                  <c:v>5.7099999999999998E-2</c:v>
                </c:pt>
                <c:pt idx="167">
                  <c:v>6.4299999999999996E-2</c:v>
                </c:pt>
                <c:pt idx="168">
                  <c:v>7.1400000000000005E-2</c:v>
                </c:pt>
                <c:pt idx="169">
                  <c:v>7.9600000000000004E-2</c:v>
                </c:pt>
                <c:pt idx="170">
                  <c:v>8.9200000000000002E-2</c:v>
                </c:pt>
                <c:pt idx="171">
                  <c:v>9.9299999999999999E-2</c:v>
                </c:pt>
                <c:pt idx="172">
                  <c:v>0.1106</c:v>
                </c:pt>
                <c:pt idx="173">
                  <c:v>0.12379999999999999</c:v>
                </c:pt>
                <c:pt idx="174">
                  <c:v>0.13750000000000001</c:v>
                </c:pt>
                <c:pt idx="175">
                  <c:v>0.1502</c:v>
                </c:pt>
                <c:pt idx="176">
                  <c:v>0.1593</c:v>
                </c:pt>
                <c:pt idx="177">
                  <c:v>0.16400000000000001</c:v>
                </c:pt>
                <c:pt idx="178">
                  <c:v>0.16639999999999999</c:v>
                </c:pt>
                <c:pt idx="179">
                  <c:v>0.16819999999999999</c:v>
                </c:pt>
                <c:pt idx="180">
                  <c:v>0.16980000000000001</c:v>
                </c:pt>
                <c:pt idx="181">
                  <c:v>0.1709</c:v>
                </c:pt>
                <c:pt idx="182">
                  <c:v>0.1711</c:v>
                </c:pt>
                <c:pt idx="183">
                  <c:v>0.1701</c:v>
                </c:pt>
                <c:pt idx="184">
                  <c:v>0.16830000000000001</c:v>
                </c:pt>
                <c:pt idx="185">
                  <c:v>0.1661</c:v>
                </c:pt>
                <c:pt idx="186">
                  <c:v>0.1633</c:v>
                </c:pt>
                <c:pt idx="187">
                  <c:v>0.15970000000000001</c:v>
                </c:pt>
                <c:pt idx="188">
                  <c:v>0.156</c:v>
                </c:pt>
                <c:pt idx="189">
                  <c:v>0.15210000000000001</c:v>
                </c:pt>
                <c:pt idx="190">
                  <c:v>0.1479</c:v>
                </c:pt>
                <c:pt idx="191">
                  <c:v>0.14369999999999999</c:v>
                </c:pt>
                <c:pt idx="192">
                  <c:v>0.1394</c:v>
                </c:pt>
                <c:pt idx="193">
                  <c:v>0.1348</c:v>
                </c:pt>
                <c:pt idx="194">
                  <c:v>0.1298</c:v>
                </c:pt>
                <c:pt idx="195">
                  <c:v>0.1246</c:v>
                </c:pt>
                <c:pt idx="196">
                  <c:v>0.1191</c:v>
                </c:pt>
                <c:pt idx="197">
                  <c:v>0.11310000000000001</c:v>
                </c:pt>
                <c:pt idx="198">
                  <c:v>0.1072</c:v>
                </c:pt>
                <c:pt idx="199">
                  <c:v>0.1013</c:v>
                </c:pt>
                <c:pt idx="200">
                  <c:v>9.5299999999999996E-2</c:v>
                </c:pt>
                <c:pt idx="201">
                  <c:v>8.9499999999999996E-2</c:v>
                </c:pt>
                <c:pt idx="202">
                  <c:v>8.3599999999999994E-2</c:v>
                </c:pt>
                <c:pt idx="203">
                  <c:v>7.7799999999999994E-2</c:v>
                </c:pt>
                <c:pt idx="204">
                  <c:v>7.1999999999999995E-2</c:v>
                </c:pt>
                <c:pt idx="205">
                  <c:v>6.6199999999999995E-2</c:v>
                </c:pt>
                <c:pt idx="206">
                  <c:v>6.0499999999999998E-2</c:v>
                </c:pt>
                <c:pt idx="207">
                  <c:v>5.4899999999999997E-2</c:v>
                </c:pt>
                <c:pt idx="208">
                  <c:v>4.9200000000000001E-2</c:v>
                </c:pt>
                <c:pt idx="209">
                  <c:v>4.3499999999999997E-2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dioxane'!$L$20:$L$229</c:f>
              <c:numCache>
                <c:formatCode>General</c:formatCode>
                <c:ptCount val="210"/>
                <c:pt idx="0">
                  <c:v>5.0208528674950087E-4</c:v>
                </c:pt>
                <c:pt idx="1">
                  <c:v>3.1055852785485607E-4</c:v>
                </c:pt>
                <c:pt idx="2">
                  <c:v>4.1720821497690193E-5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5.4656003424996221E-4</c:v>
                </c:pt>
                <c:pt idx="12">
                  <c:v>1.2256387345005054E-3</c:v>
                </c:pt>
                <c:pt idx="13">
                  <c:v>1.4538746800304087E-3</c:v>
                </c:pt>
                <c:pt idx="14">
                  <c:v>1.2840184439629435E-3</c:v>
                </c:pt>
                <c:pt idx="15">
                  <c:v>9.2529757087505572E-4</c:v>
                </c:pt>
                <c:pt idx="16">
                  <c:v>5.6875031881356726E-4</c:v>
                </c:pt>
                <c:pt idx="17">
                  <c:v>2.8970870228031735E-4</c:v>
                </c:pt>
                <c:pt idx="18">
                  <c:v>1.324080657681281E-4</c:v>
                </c:pt>
                <c:pt idx="19">
                  <c:v>1.070157165138929E-4</c:v>
                </c:pt>
                <c:pt idx="20">
                  <c:v>1.9969910701911304E-4</c:v>
                </c:pt>
                <c:pt idx="21">
                  <c:v>2.89569215403963E-4</c:v>
                </c:pt>
                <c:pt idx="22">
                  <c:v>2.152990818459338E-4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8.3365667164853896E-6</c:v>
                </c:pt>
                <c:pt idx="27">
                  <c:v>1.8710690452465373E-4</c:v>
                </c:pt>
                <c:pt idx="28">
                  <c:v>3.0467752372335472E-4</c:v>
                </c:pt>
                <c:pt idx="29">
                  <c:v>4.2373738791256165E-4</c:v>
                </c:pt>
                <c:pt idx="30">
                  <c:v>5.1516994716628822E-4</c:v>
                </c:pt>
                <c:pt idx="31">
                  <c:v>6.0577884136149519E-4</c:v>
                </c:pt>
                <c:pt idx="32">
                  <c:v>6.280876403065679E-4</c:v>
                </c:pt>
                <c:pt idx="33">
                  <c:v>5.4753387028600245E-4</c:v>
                </c:pt>
                <c:pt idx="34">
                  <c:v>4.8886766862929628E-4</c:v>
                </c:pt>
                <c:pt idx="35">
                  <c:v>4.3700209521939322E-4</c:v>
                </c:pt>
                <c:pt idx="36">
                  <c:v>3.6374576414991691E-4</c:v>
                </c:pt>
                <c:pt idx="37">
                  <c:v>3.0468543787236756E-4</c:v>
                </c:pt>
                <c:pt idx="38">
                  <c:v>2.3958443950698068E-4</c:v>
                </c:pt>
                <c:pt idx="39">
                  <c:v>1.536201615137319E-4</c:v>
                </c:pt>
                <c:pt idx="40">
                  <c:v>1.0093211016766105E-4</c:v>
                </c:pt>
                <c:pt idx="41">
                  <c:v>7.0989520938450547E-5</c:v>
                </c:pt>
                <c:pt idx="42">
                  <c:v>4.249957376056168E-5</c:v>
                </c:pt>
                <c:pt idx="43">
                  <c:v>2.3153832205926946E-5</c:v>
                </c:pt>
                <c:pt idx="44">
                  <c:v>2.1733044604382322E-5</c:v>
                </c:pt>
                <c:pt idx="45">
                  <c:v>6.302887630007865E-5</c:v>
                </c:pt>
                <c:pt idx="46">
                  <c:v>1.5390803868407687E-4</c:v>
                </c:pt>
                <c:pt idx="47">
                  <c:v>2.9796850175137609E-4</c:v>
                </c:pt>
                <c:pt idx="48">
                  <c:v>5.6053899350520992E-4</c:v>
                </c:pt>
                <c:pt idx="49">
                  <c:v>1.0046707477166183E-3</c:v>
                </c:pt>
                <c:pt idx="50">
                  <c:v>1.5467466251358592E-3</c:v>
                </c:pt>
                <c:pt idx="51">
                  <c:v>2.1419046785220142E-3</c:v>
                </c:pt>
                <c:pt idx="52">
                  <c:v>2.7942054598798886E-3</c:v>
                </c:pt>
                <c:pt idx="53">
                  <c:v>3.4790555532981044E-3</c:v>
                </c:pt>
                <c:pt idx="54">
                  <c:v>4.1947710257204361E-3</c:v>
                </c:pt>
                <c:pt idx="55">
                  <c:v>4.9346834151885993E-3</c:v>
                </c:pt>
                <c:pt idx="56">
                  <c:v>5.7451073109948316E-3</c:v>
                </c:pt>
                <c:pt idx="57">
                  <c:v>6.5732909528935088E-3</c:v>
                </c:pt>
                <c:pt idx="58">
                  <c:v>7.3190457650167354E-3</c:v>
                </c:pt>
                <c:pt idx="59">
                  <c:v>7.9669225370763864E-3</c:v>
                </c:pt>
                <c:pt idx="60">
                  <c:v>8.5117384907376272E-3</c:v>
                </c:pt>
                <c:pt idx="61">
                  <c:v>8.8722861472714208E-3</c:v>
                </c:pt>
                <c:pt idx="62">
                  <c:v>9.0934604954908214E-3</c:v>
                </c:pt>
                <c:pt idx="63">
                  <c:v>9.2126301684975816E-3</c:v>
                </c:pt>
                <c:pt idx="64">
                  <c:v>9.2145772470084864E-3</c:v>
                </c:pt>
                <c:pt idx="65">
                  <c:v>9.0852060380703439E-3</c:v>
                </c:pt>
                <c:pt idx="66">
                  <c:v>8.8193337633483207E-3</c:v>
                </c:pt>
                <c:pt idx="67">
                  <c:v>8.4415538387537896E-3</c:v>
                </c:pt>
                <c:pt idx="68">
                  <c:v>7.864221614604339E-3</c:v>
                </c:pt>
                <c:pt idx="69">
                  <c:v>7.069279970658357E-3</c:v>
                </c:pt>
                <c:pt idx="70">
                  <c:v>6.3735038009666289E-3</c:v>
                </c:pt>
                <c:pt idx="71">
                  <c:v>5.7897013642916623E-3</c:v>
                </c:pt>
                <c:pt idx="72">
                  <c:v>5.2405935676207152E-3</c:v>
                </c:pt>
                <c:pt idx="73">
                  <c:v>4.7623276930091295E-3</c:v>
                </c:pt>
                <c:pt idx="74">
                  <c:v>4.3406428396430682E-3</c:v>
                </c:pt>
                <c:pt idx="75">
                  <c:v>3.9560622868017349E-3</c:v>
                </c:pt>
                <c:pt idx="76">
                  <c:v>3.6036345471551971E-3</c:v>
                </c:pt>
                <c:pt idx="77">
                  <c:v>3.2743475813687135E-3</c:v>
                </c:pt>
                <c:pt idx="78">
                  <c:v>2.952818262298422E-3</c:v>
                </c:pt>
                <c:pt idx="79">
                  <c:v>2.6248848138468736E-3</c:v>
                </c:pt>
                <c:pt idx="80">
                  <c:v>2.299625358493066E-3</c:v>
                </c:pt>
                <c:pt idx="81">
                  <c:v>2.0118336609574053E-3</c:v>
                </c:pt>
                <c:pt idx="82">
                  <c:v>1.7794677167651096E-3</c:v>
                </c:pt>
                <c:pt idx="83">
                  <c:v>1.6103842973487566E-3</c:v>
                </c:pt>
                <c:pt idx="84">
                  <c:v>1.4981792733270909E-3</c:v>
                </c:pt>
                <c:pt idx="85">
                  <c:v>1.4298461365048276E-3</c:v>
                </c:pt>
                <c:pt idx="86">
                  <c:v>1.3912231107845198E-3</c:v>
                </c:pt>
                <c:pt idx="87">
                  <c:v>1.3602916486361448E-3</c:v>
                </c:pt>
                <c:pt idx="88">
                  <c:v>1.3319350548691236E-3</c:v>
                </c:pt>
                <c:pt idx="89">
                  <c:v>1.3022910269114259E-3</c:v>
                </c:pt>
                <c:pt idx="90">
                  <c:v>1.2726800405258565E-3</c:v>
                </c:pt>
                <c:pt idx="91">
                  <c:v>1.2430029709960295E-3</c:v>
                </c:pt>
                <c:pt idx="92">
                  <c:v>1.2146794188011372E-3</c:v>
                </c:pt>
                <c:pt idx="93">
                  <c:v>1.1863228250341162E-3</c:v>
                </c:pt>
                <c:pt idx="94">
                  <c:v>1.1605410996484487E-3</c:v>
                </c:pt>
                <c:pt idx="95">
                  <c:v>1.141196545216166E-3</c:v>
                </c:pt>
                <c:pt idx="96">
                  <c:v>1.1270678106908489E-3</c:v>
                </c:pt>
                <c:pt idx="97">
                  <c:v>1.1142595519283375E-3</c:v>
                </c:pt>
                <c:pt idx="98">
                  <c:v>1.1106285403612096E-3</c:v>
                </c:pt>
                <c:pt idx="99">
                  <c:v>1.1057761777476622E-3</c:v>
                </c:pt>
                <c:pt idx="100">
                  <c:v>1.0957410367992786E-3</c:v>
                </c:pt>
                <c:pt idx="101">
                  <c:v>1.0793348080417678E-3</c:v>
                </c:pt>
                <c:pt idx="102">
                  <c:v>1.0461919348054574E-3</c:v>
                </c:pt>
                <c:pt idx="103">
                  <c:v>1.0013960707087968E-3</c:v>
                </c:pt>
                <c:pt idx="104">
                  <c:v>9.5666628975639401E-4</c:v>
                </c:pt>
                <c:pt idx="105">
                  <c:v>9.1196955037612033E-4</c:v>
                </c:pt>
                <c:pt idx="106">
                  <c:v>8.6852720361439456E-4</c:v>
                </c:pt>
                <c:pt idx="107">
                  <c:v>8.3277642042460119E-4</c:v>
                </c:pt>
                <c:pt idx="108">
                  <c:v>8.0092098137896767E-4</c:v>
                </c:pt>
                <c:pt idx="109">
                  <c:v>7.7421527909604182E-4</c:v>
                </c:pt>
                <c:pt idx="110">
                  <c:v>7.4741045209672898E-4</c:v>
                </c:pt>
                <c:pt idx="111">
                  <c:v>7.1789859042754682E-4</c:v>
                </c:pt>
                <c:pt idx="112">
                  <c:v>6.8571273566062367E-4</c:v>
                </c:pt>
                <c:pt idx="113">
                  <c:v>6.5593654141440992E-4</c:v>
                </c:pt>
                <c:pt idx="114">
                  <c:v>6.4537273531196308E-4</c:v>
                </c:pt>
                <c:pt idx="115">
                  <c:v>6.5138036582767123E-4</c:v>
                </c:pt>
                <c:pt idx="116">
                  <c:v>6.920826363473985E-4</c:v>
                </c:pt>
                <c:pt idx="117">
                  <c:v>7.997645263544545E-4</c:v>
                </c:pt>
                <c:pt idx="118">
                  <c:v>9.9502498289967003E-4</c:v>
                </c:pt>
                <c:pt idx="119">
                  <c:v>1.2919266573641042E-3</c:v>
                </c:pt>
                <c:pt idx="120">
                  <c:v>1.6764399399388269E-3</c:v>
                </c:pt>
                <c:pt idx="121">
                  <c:v>2.1485317890517089E-3</c:v>
                </c:pt>
                <c:pt idx="122">
                  <c:v>2.8420292773888925E-3</c:v>
                </c:pt>
                <c:pt idx="123">
                  <c:v>3.7209833723278103E-3</c:v>
                </c:pt>
                <c:pt idx="124">
                  <c:v>3.8999999999999998E-3</c:v>
                </c:pt>
                <c:pt idx="125">
                  <c:v>3.3999999999999998E-3</c:v>
                </c:pt>
                <c:pt idx="126">
                  <c:v>3.3E-3</c:v>
                </c:pt>
                <c:pt idx="127">
                  <c:v>3.7000000000000002E-3</c:v>
                </c:pt>
                <c:pt idx="128">
                  <c:v>4.7999999999999996E-3</c:v>
                </c:pt>
                <c:pt idx="129">
                  <c:v>6.7000000000000002E-3</c:v>
                </c:pt>
                <c:pt idx="130">
                  <c:v>8.8999999999999999E-3</c:v>
                </c:pt>
                <c:pt idx="131">
                  <c:v>1.0999999999999999E-2</c:v>
                </c:pt>
                <c:pt idx="132">
                  <c:v>1.34E-2</c:v>
                </c:pt>
                <c:pt idx="133">
                  <c:v>1.6500000000000001E-2</c:v>
                </c:pt>
                <c:pt idx="134">
                  <c:v>2.06E-2</c:v>
                </c:pt>
                <c:pt idx="135">
                  <c:v>2.5499999999999998E-2</c:v>
                </c:pt>
                <c:pt idx="136">
                  <c:v>3.0700000000000002E-2</c:v>
                </c:pt>
                <c:pt idx="137">
                  <c:v>3.4178846619764162E-2</c:v>
                </c:pt>
                <c:pt idx="138">
                  <c:v>3.7224751894167463E-2</c:v>
                </c:pt>
                <c:pt idx="139">
                  <c:v>3.9491594275350581E-2</c:v>
                </c:pt>
                <c:pt idx="140">
                  <c:v>4.0837888168627566E-2</c:v>
                </c:pt>
                <c:pt idx="141">
                  <c:v>4.1424529806260921E-2</c:v>
                </c:pt>
                <c:pt idx="142">
                  <c:v>4.1583710251017411E-2</c:v>
                </c:pt>
                <c:pt idx="143">
                  <c:v>4.1498112991684634E-2</c:v>
                </c:pt>
                <c:pt idx="144">
                  <c:v>4.1133802157295195E-2</c:v>
                </c:pt>
                <c:pt idx="145">
                  <c:v>4.0292446799340582E-2</c:v>
                </c:pt>
                <c:pt idx="146">
                  <c:v>3.87773668607964E-2</c:v>
                </c:pt>
                <c:pt idx="147">
                  <c:v>3.6505242576562055E-2</c:v>
                </c:pt>
                <c:pt idx="148">
                  <c:v>3.3735112551540651E-2</c:v>
                </c:pt>
                <c:pt idx="149">
                  <c:v>3.0962572865998537E-2</c:v>
                </c:pt>
                <c:pt idx="150">
                  <c:v>2.8465643221977668E-2</c:v>
                </c:pt>
                <c:pt idx="151">
                  <c:v>2.5967459185338253E-2</c:v>
                </c:pt>
                <c:pt idx="152">
                  <c:v>2.2937564827949265E-2</c:v>
                </c:pt>
                <c:pt idx="153">
                  <c:v>1.9903808167988254E-2</c:v>
                </c:pt>
                <c:pt idx="154">
                  <c:v>1.7423681251590439E-2</c:v>
                </c:pt>
                <c:pt idx="155">
                  <c:v>1.5135481154319881E-2</c:v>
                </c:pt>
                <c:pt idx="156">
                  <c:v>1.3021349005367732E-2</c:v>
                </c:pt>
                <c:pt idx="157">
                  <c:v>1.1336262857632288E-2</c:v>
                </c:pt>
                <c:pt idx="158">
                  <c:v>1.0096761106159575E-2</c:v>
                </c:pt>
                <c:pt idx="159">
                  <c:v>9.1263661421104678E-3</c:v>
                </c:pt>
                <c:pt idx="160">
                  <c:v>8.3620267317139254E-3</c:v>
                </c:pt>
                <c:pt idx="161">
                  <c:v>7.7831439279191159E-3</c:v>
                </c:pt>
                <c:pt idx="162">
                  <c:v>7.3009508547135912E-3</c:v>
                </c:pt>
                <c:pt idx="163">
                  <c:v>6.9129056852881288E-3</c:v>
                </c:pt>
                <c:pt idx="164">
                  <c:v>6.6079171355085675E-3</c:v>
                </c:pt>
                <c:pt idx="165">
                  <c:v>6.3760491891429096E-3</c:v>
                </c:pt>
                <c:pt idx="166">
                  <c:v>6.2037005896975507E-3</c:v>
                </c:pt>
                <c:pt idx="167">
                  <c:v>6.049012611628251E-3</c:v>
                </c:pt>
                <c:pt idx="168">
                  <c:v>5.900728762940205E-3</c:v>
                </c:pt>
                <c:pt idx="169">
                  <c:v>5.7631078450709958E-3</c:v>
                </c:pt>
                <c:pt idx="170">
                  <c:v>5.6336741143556517E-3</c:v>
                </c:pt>
                <c:pt idx="171">
                  <c:v>5.4850940786407973E-3</c:v>
                </c:pt>
                <c:pt idx="172">
                  <c:v>5.3085869895965997E-3</c:v>
                </c:pt>
                <c:pt idx="173">
                  <c:v>5.1301328220414982E-3</c:v>
                </c:pt>
                <c:pt idx="174">
                  <c:v>4.945406691393657E-3</c:v>
                </c:pt>
                <c:pt idx="175">
                  <c:v>4.6972658696813564E-3</c:v>
                </c:pt>
                <c:pt idx="176">
                  <c:v>4.3732643683131525E-3</c:v>
                </c:pt>
                <c:pt idx="177">
                  <c:v>4.0619708138687214E-3</c:v>
                </c:pt>
                <c:pt idx="178">
                  <c:v>3.7962649341296939E-3</c:v>
                </c:pt>
                <c:pt idx="179">
                  <c:v>3.5985948170637687E-3</c:v>
                </c:pt>
                <c:pt idx="180">
                  <c:v>3.4652303263874328E-3</c:v>
                </c:pt>
                <c:pt idx="181">
                  <c:v>3.3561618774733126E-3</c:v>
                </c:pt>
                <c:pt idx="182">
                  <c:v>3.2403588834566477E-3</c:v>
                </c:pt>
                <c:pt idx="183">
                  <c:v>3.1087101802863126E-3</c:v>
                </c:pt>
                <c:pt idx="184">
                  <c:v>2.9626353684414999E-3</c:v>
                </c:pt>
                <c:pt idx="185">
                  <c:v>2.8215781270708789E-3</c:v>
                </c:pt>
                <c:pt idx="186">
                  <c:v>2.6828975046488375E-3</c:v>
                </c:pt>
                <c:pt idx="187">
                  <c:v>2.5349405103150266E-3</c:v>
                </c:pt>
                <c:pt idx="188">
                  <c:v>2.3959625137438254E-3</c:v>
                </c:pt>
                <c:pt idx="189">
                  <c:v>2.272367644316489E-3</c:v>
                </c:pt>
                <c:pt idx="190">
                  <c:v>2.1654102946515662E-3</c:v>
                </c:pt>
                <c:pt idx="191">
                  <c:v>2.0674649843213811E-3</c:v>
                </c:pt>
                <c:pt idx="192">
                  <c:v>1.9720615008004217E-3</c:v>
                </c:pt>
                <c:pt idx="193">
                  <c:v>1.8778463267537519E-3</c:v>
                </c:pt>
                <c:pt idx="194">
                  <c:v>1.7860738547999199E-3</c:v>
                </c:pt>
                <c:pt idx="195">
                  <c:v>1.6980976022738614E-3</c:v>
                </c:pt>
                <c:pt idx="196">
                  <c:v>1.6100222250314158E-3</c:v>
                </c:pt>
                <c:pt idx="197">
                  <c:v>1.5179193373562948E-3</c:v>
                </c:pt>
                <c:pt idx="198">
                  <c:v>1.4258494912533024E-3</c:v>
                </c:pt>
                <c:pt idx="199">
                  <c:v>1.3350670793409872E-3</c:v>
                </c:pt>
                <c:pt idx="200">
                  <c:v>1.2468264942378971E-3</c:v>
                </c:pt>
                <c:pt idx="201">
                  <c:v>1.1663765974231262E-3</c:v>
                </c:pt>
                <c:pt idx="202">
                  <c:v>1.087181093226903E-3</c:v>
                </c:pt>
                <c:pt idx="203">
                  <c:v>1.0105934989841628E-3</c:v>
                </c:pt>
                <c:pt idx="204">
                  <c:v>9.3400590474142285E-4</c:v>
                </c:pt>
                <c:pt idx="205">
                  <c:v>8.5741831049868263E-4</c:v>
                </c:pt>
                <c:pt idx="206">
                  <c:v>7.8215119201874826E-4</c:v>
                </c:pt>
                <c:pt idx="207">
                  <c:v>7.0820454930161985E-4</c:v>
                </c:pt>
                <c:pt idx="208">
                  <c:v>6.3679973339371638E-4</c:v>
                </c:pt>
                <c:pt idx="209">
                  <c:v>5.6925722005784357E-4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dioxane'!$M$20:$M$229</c:f>
              <c:numCache>
                <c:formatCode>General</c:formatCode>
                <c:ptCount val="210"/>
                <c:pt idx="0">
                  <c:v>6.1797914713250496E-2</c:v>
                </c:pt>
                <c:pt idx="1">
                  <c:v>7.4589441472145149E-2</c:v>
                </c:pt>
                <c:pt idx="2">
                  <c:v>9.1158279178502319E-2</c:v>
                </c:pt>
                <c:pt idx="3">
                  <c:v>0.10970000000000001</c:v>
                </c:pt>
                <c:pt idx="4">
                  <c:v>0.1303</c:v>
                </c:pt>
                <c:pt idx="5">
                  <c:v>0.15229999999999999</c:v>
                </c:pt>
                <c:pt idx="6">
                  <c:v>0.17630000000000001</c:v>
                </c:pt>
                <c:pt idx="7">
                  <c:v>0.21279999999999999</c:v>
                </c:pt>
                <c:pt idx="8">
                  <c:v>0.2727</c:v>
                </c:pt>
                <c:pt idx="9">
                  <c:v>0.36449999999999999</c:v>
                </c:pt>
                <c:pt idx="10">
                  <c:v>0.49080000000000001</c:v>
                </c:pt>
                <c:pt idx="11">
                  <c:v>0.63275343996575006</c:v>
                </c:pt>
                <c:pt idx="12">
                  <c:v>0.7624743612654995</c:v>
                </c:pt>
                <c:pt idx="13">
                  <c:v>0.86074612531996952</c:v>
                </c:pt>
                <c:pt idx="14">
                  <c:v>0.92351598155603698</c:v>
                </c:pt>
                <c:pt idx="15">
                  <c:v>0.96037470242912504</c:v>
                </c:pt>
                <c:pt idx="16">
                  <c:v>0.98043124968118645</c:v>
                </c:pt>
                <c:pt idx="17">
                  <c:v>0.9856102912977196</c:v>
                </c:pt>
                <c:pt idx="18">
                  <c:v>0.97726759193423185</c:v>
                </c:pt>
                <c:pt idx="19">
                  <c:v>0.95499298428348611</c:v>
                </c:pt>
                <c:pt idx="20">
                  <c:v>0.91590030089298091</c:v>
                </c:pt>
                <c:pt idx="21">
                  <c:v>0.85271043078459607</c:v>
                </c:pt>
                <c:pt idx="22">
                  <c:v>0.76048470091815412</c:v>
                </c:pt>
                <c:pt idx="23">
                  <c:v>0.65069999999999995</c:v>
                </c:pt>
                <c:pt idx="24">
                  <c:v>0.54310000000000003</c:v>
                </c:pt>
                <c:pt idx="25">
                  <c:v>0.45350000000000001</c:v>
                </c:pt>
                <c:pt idx="26">
                  <c:v>0.38369166343328348</c:v>
                </c:pt>
                <c:pt idx="27">
                  <c:v>0.32451289309547532</c:v>
                </c:pt>
                <c:pt idx="28">
                  <c:v>0.27499532247627667</c:v>
                </c:pt>
                <c:pt idx="29">
                  <c:v>0.23777626261208745</c:v>
                </c:pt>
                <c:pt idx="30">
                  <c:v>0.21048483005283369</c:v>
                </c:pt>
                <c:pt idx="31">
                  <c:v>0.18849422115863848</c:v>
                </c:pt>
                <c:pt idx="32">
                  <c:v>0.16637191235969342</c:v>
                </c:pt>
                <c:pt idx="33">
                  <c:v>0.14475246612971401</c:v>
                </c:pt>
                <c:pt idx="34">
                  <c:v>0.12701113233137071</c:v>
                </c:pt>
                <c:pt idx="35">
                  <c:v>0.1103629979047806</c:v>
                </c:pt>
                <c:pt idx="36">
                  <c:v>9.5236254235850082E-2</c:v>
                </c:pt>
                <c:pt idx="37">
                  <c:v>8.4095314562127627E-2</c:v>
                </c:pt>
                <c:pt idx="38">
                  <c:v>7.416041556049302E-2</c:v>
                </c:pt>
                <c:pt idx="39">
                  <c:v>6.3446379838486264E-2</c:v>
                </c:pt>
                <c:pt idx="40">
                  <c:v>5.5999067889832339E-2</c:v>
                </c:pt>
                <c:pt idx="41">
                  <c:v>5.112901047906155E-2</c:v>
                </c:pt>
                <c:pt idx="42">
                  <c:v>4.675750042623944E-2</c:v>
                </c:pt>
                <c:pt idx="43">
                  <c:v>4.2776846167794071E-2</c:v>
                </c:pt>
                <c:pt idx="44">
                  <c:v>3.8478266955395614E-2</c:v>
                </c:pt>
                <c:pt idx="45">
                  <c:v>3.483697112369992E-2</c:v>
                </c:pt>
                <c:pt idx="46">
                  <c:v>3.3146091961315925E-2</c:v>
                </c:pt>
                <c:pt idx="47">
                  <c:v>3.260203149824862E-2</c:v>
                </c:pt>
                <c:pt idx="48">
                  <c:v>3.2139461006494792E-2</c:v>
                </c:pt>
                <c:pt idx="49">
                  <c:v>3.159532925228338E-2</c:v>
                </c:pt>
                <c:pt idx="50">
                  <c:v>3.1253253374864148E-2</c:v>
                </c:pt>
                <c:pt idx="51">
                  <c:v>3.1758095321477983E-2</c:v>
                </c:pt>
                <c:pt idx="52">
                  <c:v>3.3705794540120113E-2</c:v>
                </c:pt>
                <c:pt idx="53">
                  <c:v>3.6720944446701896E-2</c:v>
                </c:pt>
                <c:pt idx="54">
                  <c:v>3.9605228974279559E-2</c:v>
                </c:pt>
                <c:pt idx="55">
                  <c:v>4.1665316584811402E-2</c:v>
                </c:pt>
                <c:pt idx="56">
                  <c:v>4.2754892689005168E-2</c:v>
                </c:pt>
                <c:pt idx="57">
                  <c:v>4.3026709047106489E-2</c:v>
                </c:pt>
                <c:pt idx="58">
                  <c:v>4.3280954234983265E-2</c:v>
                </c:pt>
                <c:pt idx="59">
                  <c:v>4.3533077462923613E-2</c:v>
                </c:pt>
                <c:pt idx="60">
                  <c:v>4.3688261509262374E-2</c:v>
                </c:pt>
                <c:pt idx="61">
                  <c:v>4.3527713852728585E-2</c:v>
                </c:pt>
                <c:pt idx="62">
                  <c:v>4.250653950450918E-2</c:v>
                </c:pt>
                <c:pt idx="63">
                  <c:v>4.0687369831502417E-2</c:v>
                </c:pt>
                <c:pt idx="64">
                  <c:v>3.8785422752991516E-2</c:v>
                </c:pt>
                <c:pt idx="65">
                  <c:v>3.7014793961929658E-2</c:v>
                </c:pt>
                <c:pt idx="66">
                  <c:v>3.528066623665168E-2</c:v>
                </c:pt>
                <c:pt idx="67">
                  <c:v>3.3958446161246214E-2</c:v>
                </c:pt>
                <c:pt idx="68">
                  <c:v>3.2835778385395663E-2</c:v>
                </c:pt>
                <c:pt idx="69">
                  <c:v>3.183072002934164E-2</c:v>
                </c:pt>
                <c:pt idx="70">
                  <c:v>3.0826496199033368E-2</c:v>
                </c:pt>
                <c:pt idx="71">
                  <c:v>2.9610298635708337E-2</c:v>
                </c:pt>
                <c:pt idx="72">
                  <c:v>2.8159406432379287E-2</c:v>
                </c:pt>
                <c:pt idx="73">
                  <c:v>2.6737672306990871E-2</c:v>
                </c:pt>
                <c:pt idx="74">
                  <c:v>2.5059357160356933E-2</c:v>
                </c:pt>
                <c:pt idx="75">
                  <c:v>2.2643937713198264E-2</c:v>
                </c:pt>
                <c:pt idx="76">
                  <c:v>2.0096365452844801E-2</c:v>
                </c:pt>
                <c:pt idx="77">
                  <c:v>1.7425652418631286E-2</c:v>
                </c:pt>
                <c:pt idx="78">
                  <c:v>1.4847181737701578E-2</c:v>
                </c:pt>
                <c:pt idx="79">
                  <c:v>1.2375115186153127E-2</c:v>
                </c:pt>
                <c:pt idx="80">
                  <c:v>1.0200374641506936E-2</c:v>
                </c:pt>
                <c:pt idx="81">
                  <c:v>8.3881663390425933E-3</c:v>
                </c:pt>
                <c:pt idx="82">
                  <c:v>6.7205322832348917E-3</c:v>
                </c:pt>
                <c:pt idx="83">
                  <c:v>5.5896157026512428E-3</c:v>
                </c:pt>
                <c:pt idx="84">
                  <c:v>5.1018207266729084E-3</c:v>
                </c:pt>
                <c:pt idx="85">
                  <c:v>4.8701538634951724E-3</c:v>
                </c:pt>
                <c:pt idx="86">
                  <c:v>4.90877688921548E-3</c:v>
                </c:pt>
                <c:pt idx="87">
                  <c:v>4.8397083513638545E-3</c:v>
                </c:pt>
                <c:pt idx="88">
                  <c:v>4.768064945130877E-3</c:v>
                </c:pt>
                <c:pt idx="89">
                  <c:v>4.6977089730885742E-3</c:v>
                </c:pt>
                <c:pt idx="90">
                  <c:v>4.727319959474144E-3</c:v>
                </c:pt>
                <c:pt idx="91">
                  <c:v>4.5569970290039695E-3</c:v>
                </c:pt>
                <c:pt idx="92">
                  <c:v>4.585320581198862E-3</c:v>
                </c:pt>
                <c:pt idx="93">
                  <c:v>4.5136771749658836E-3</c:v>
                </c:pt>
                <c:pt idx="94">
                  <c:v>4.4394589003515514E-3</c:v>
                </c:pt>
                <c:pt idx="95">
                  <c:v>4.3588034547838335E-3</c:v>
                </c:pt>
                <c:pt idx="96">
                  <c:v>4.4729321893091506E-3</c:v>
                </c:pt>
                <c:pt idx="97">
                  <c:v>4.6857404480716621E-3</c:v>
                </c:pt>
                <c:pt idx="98">
                  <c:v>5.3893714596387901E-3</c:v>
                </c:pt>
                <c:pt idx="99">
                  <c:v>6.2942238222523381E-3</c:v>
                </c:pt>
                <c:pt idx="100">
                  <c:v>7.1042589632007228E-3</c:v>
                </c:pt>
                <c:pt idx="101">
                  <c:v>8.1206651919582314E-3</c:v>
                </c:pt>
                <c:pt idx="102">
                  <c:v>9.1538080651945436E-3</c:v>
                </c:pt>
                <c:pt idx="103">
                  <c:v>9.998603929291203E-3</c:v>
                </c:pt>
                <c:pt idx="104">
                  <c:v>1.1043333710243608E-2</c:v>
                </c:pt>
                <c:pt idx="105">
                  <c:v>1.2188030449623881E-2</c:v>
                </c:pt>
                <c:pt idx="106">
                  <c:v>1.3231472796385604E-2</c:v>
                </c:pt>
                <c:pt idx="107">
                  <c:v>1.4167223579575398E-2</c:v>
                </c:pt>
                <c:pt idx="108">
                  <c:v>1.5199079018621033E-2</c:v>
                </c:pt>
                <c:pt idx="109">
                  <c:v>1.6225784720903958E-2</c:v>
                </c:pt>
                <c:pt idx="110">
                  <c:v>1.6952589547903272E-2</c:v>
                </c:pt>
                <c:pt idx="111">
                  <c:v>1.7282101409572453E-2</c:v>
                </c:pt>
                <c:pt idx="112">
                  <c:v>1.7314287264339374E-2</c:v>
                </c:pt>
                <c:pt idx="113">
                  <c:v>1.6844063458585593E-2</c:v>
                </c:pt>
                <c:pt idx="114">
                  <c:v>1.6054627264688037E-2</c:v>
                </c:pt>
                <c:pt idx="115">
                  <c:v>1.474861963417233E-2</c:v>
                </c:pt>
                <c:pt idx="116">
                  <c:v>1.3207917363652601E-2</c:v>
                </c:pt>
                <c:pt idx="117">
                  <c:v>1.1700235473645546E-2</c:v>
                </c:pt>
                <c:pt idx="118">
                  <c:v>1.020497501710033E-2</c:v>
                </c:pt>
                <c:pt idx="119">
                  <c:v>8.4080733426358956E-3</c:v>
                </c:pt>
                <c:pt idx="120">
                  <c:v>6.7235600600611721E-3</c:v>
                </c:pt>
                <c:pt idx="121">
                  <c:v>5.05146821094829E-3</c:v>
                </c:pt>
                <c:pt idx="122">
                  <c:v>3.0579707226111078E-3</c:v>
                </c:pt>
                <c:pt idx="123">
                  <c:v>1.0790166276721891E-3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1.0211533802358401E-3</c:v>
                </c:pt>
                <c:pt idx="138">
                  <c:v>1.3752481058325423E-3</c:v>
                </c:pt>
                <c:pt idx="139">
                  <c:v>2.0084057246494221E-3</c:v>
                </c:pt>
                <c:pt idx="140">
                  <c:v>3.4621118313724339E-3</c:v>
                </c:pt>
                <c:pt idx="141">
                  <c:v>5.4754701937390774E-3</c:v>
                </c:pt>
                <c:pt idx="142">
                  <c:v>7.8162897489825901E-3</c:v>
                </c:pt>
                <c:pt idx="143">
                  <c:v>9.9018870083153708E-3</c:v>
                </c:pt>
                <c:pt idx="144">
                  <c:v>1.0366197842704804E-2</c:v>
                </c:pt>
                <c:pt idx="145">
                  <c:v>9.2075532006594182E-3</c:v>
                </c:pt>
                <c:pt idx="146">
                  <c:v>7.5226331392035982E-3</c:v>
                </c:pt>
                <c:pt idx="147">
                  <c:v>6.4947574234379395E-3</c:v>
                </c:pt>
                <c:pt idx="148">
                  <c:v>6.6648874484593456E-3</c:v>
                </c:pt>
                <c:pt idx="149">
                  <c:v>7.3374271340014641E-3</c:v>
                </c:pt>
                <c:pt idx="150">
                  <c:v>8.03435677802233E-3</c:v>
                </c:pt>
                <c:pt idx="151">
                  <c:v>8.8325408146617459E-3</c:v>
                </c:pt>
                <c:pt idx="152">
                  <c:v>1.0162435172050732E-2</c:v>
                </c:pt>
                <c:pt idx="153">
                  <c:v>1.1496191832011744E-2</c:v>
                </c:pt>
                <c:pt idx="154">
                  <c:v>1.2376318748409559E-2</c:v>
                </c:pt>
                <c:pt idx="155">
                  <c:v>1.336451884568012E-2</c:v>
                </c:pt>
                <c:pt idx="156">
                  <c:v>1.4978650994632267E-2</c:v>
                </c:pt>
                <c:pt idx="157">
                  <c:v>1.7163737142367713E-2</c:v>
                </c:pt>
                <c:pt idx="158">
                  <c:v>1.9303238893840422E-2</c:v>
                </c:pt>
                <c:pt idx="159">
                  <c:v>2.1273633857889534E-2</c:v>
                </c:pt>
                <c:pt idx="160">
                  <c:v>2.3237973268286079E-2</c:v>
                </c:pt>
                <c:pt idx="161">
                  <c:v>2.5216856072080886E-2</c:v>
                </c:pt>
                <c:pt idx="162">
                  <c:v>2.7499049145286409E-2</c:v>
                </c:pt>
                <c:pt idx="163">
                  <c:v>3.0187094314711872E-2</c:v>
                </c:pt>
                <c:pt idx="164">
                  <c:v>3.4792082864491432E-2</c:v>
                </c:pt>
                <c:pt idx="165">
                  <c:v>4.2423950810857092E-2</c:v>
                </c:pt>
                <c:pt idx="166">
                  <c:v>5.0896299410302444E-2</c:v>
                </c:pt>
                <c:pt idx="167">
                  <c:v>5.8250987388371742E-2</c:v>
                </c:pt>
                <c:pt idx="168">
                  <c:v>6.54992712370598E-2</c:v>
                </c:pt>
                <c:pt idx="169">
                  <c:v>7.3836892154929015E-2</c:v>
                </c:pt>
                <c:pt idx="170">
                  <c:v>8.3566325885644346E-2</c:v>
                </c:pt>
                <c:pt idx="171">
                  <c:v>9.3814905921359201E-2</c:v>
                </c:pt>
                <c:pt idx="172">
                  <c:v>0.1052914130104034</c:v>
                </c:pt>
                <c:pt idx="173">
                  <c:v>0.11866986717795851</c:v>
                </c:pt>
                <c:pt idx="174">
                  <c:v>0.13255459330860633</c:v>
                </c:pt>
                <c:pt idx="175">
                  <c:v>0.14550273413031864</c:v>
                </c:pt>
                <c:pt idx="176">
                  <c:v>0.15492673563168685</c:v>
                </c:pt>
                <c:pt idx="177">
                  <c:v>0.15993802918613129</c:v>
                </c:pt>
                <c:pt idx="178">
                  <c:v>0.16260373506587028</c:v>
                </c:pt>
                <c:pt idx="179">
                  <c:v>0.16460140518293623</c:v>
                </c:pt>
                <c:pt idx="180">
                  <c:v>0.16633476967361258</c:v>
                </c:pt>
                <c:pt idx="181">
                  <c:v>0.16754383812252668</c:v>
                </c:pt>
                <c:pt idx="182">
                  <c:v>0.16785964111654336</c:v>
                </c:pt>
                <c:pt idx="183">
                  <c:v>0.1669912898197137</c:v>
                </c:pt>
                <c:pt idx="184">
                  <c:v>0.16533736463155851</c:v>
                </c:pt>
                <c:pt idx="185">
                  <c:v>0.16327842187292912</c:v>
                </c:pt>
                <c:pt idx="186">
                  <c:v>0.16061710249535116</c:v>
                </c:pt>
                <c:pt idx="187">
                  <c:v>0.15716505948968498</c:v>
                </c:pt>
                <c:pt idx="188">
                  <c:v>0.15360403748625617</c:v>
                </c:pt>
                <c:pt idx="189">
                  <c:v>0.14982763235568353</c:v>
                </c:pt>
                <c:pt idx="190">
                  <c:v>0.14573458970534844</c:v>
                </c:pt>
                <c:pt idx="191">
                  <c:v>0.1416325350156786</c:v>
                </c:pt>
                <c:pt idx="192">
                  <c:v>0.13742793849919957</c:v>
                </c:pt>
                <c:pt idx="193">
                  <c:v>0.13292215367324625</c:v>
                </c:pt>
                <c:pt idx="194">
                  <c:v>0.12801392614520007</c:v>
                </c:pt>
                <c:pt idx="195">
                  <c:v>0.12290190239772614</c:v>
                </c:pt>
                <c:pt idx="196">
                  <c:v>0.11748997777496858</c:v>
                </c:pt>
                <c:pt idx="197">
                  <c:v>0.11158208066264372</c:v>
                </c:pt>
                <c:pt idx="198">
                  <c:v>0.10577415050874669</c:v>
                </c:pt>
                <c:pt idx="199">
                  <c:v>9.9964932920659014E-2</c:v>
                </c:pt>
                <c:pt idx="200">
                  <c:v>9.4053173505762103E-2</c:v>
                </c:pt>
                <c:pt idx="201">
                  <c:v>8.8333623402576875E-2</c:v>
                </c:pt>
                <c:pt idx="202">
                  <c:v>8.2512818906773089E-2</c:v>
                </c:pt>
                <c:pt idx="203">
                  <c:v>7.6789406501015831E-2</c:v>
                </c:pt>
                <c:pt idx="204">
                  <c:v>7.1065994095258572E-2</c:v>
                </c:pt>
                <c:pt idx="205">
                  <c:v>6.5342581689501314E-2</c:v>
                </c:pt>
                <c:pt idx="206">
                  <c:v>5.9717848807981248E-2</c:v>
                </c:pt>
                <c:pt idx="207">
                  <c:v>5.4191795450698375E-2</c:v>
                </c:pt>
                <c:pt idx="208">
                  <c:v>4.856320026660628E-2</c:v>
                </c:pt>
                <c:pt idx="209">
                  <c:v>4.2930742779942153E-2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54880"/>
        <c:axId val="172156800"/>
      </c:scatterChart>
      <c:valAx>
        <c:axId val="1721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156800"/>
        <c:crosses val="autoZero"/>
        <c:crossBetween val="midCat"/>
      </c:valAx>
      <c:valAx>
        <c:axId val="17215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154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45"/>
          <c:y val="0.27646385110952038"/>
          <c:w val="0.29504423058228835"/>
          <c:h val="0.2348430309847634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pyridine'!$A$16:$D$16</c:f>
          <c:strCache>
            <c:ptCount val="1"/>
            <c:pt idx="0">
              <c:v>Chl-a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pyridine'!$B$20:$B$130</c:f>
              <c:numCache>
                <c:formatCode>General</c:formatCode>
                <c:ptCount val="111"/>
                <c:pt idx="0">
                  <c:v>1.18E-2</c:v>
                </c:pt>
                <c:pt idx="1">
                  <c:v>1.9E-2</c:v>
                </c:pt>
                <c:pt idx="2">
                  <c:v>2.81E-2</c:v>
                </c:pt>
                <c:pt idx="3">
                  <c:v>3.9399999999999998E-2</c:v>
                </c:pt>
                <c:pt idx="4">
                  <c:v>5.4399999999999997E-2</c:v>
                </c:pt>
                <c:pt idx="5">
                  <c:v>7.51E-2</c:v>
                </c:pt>
                <c:pt idx="6">
                  <c:v>0.1043</c:v>
                </c:pt>
                <c:pt idx="7">
                  <c:v>0.14419999999999999</c:v>
                </c:pt>
                <c:pt idx="8">
                  <c:v>0.19650000000000001</c:v>
                </c:pt>
                <c:pt idx="9">
                  <c:v>0.26119999999999999</c:v>
                </c:pt>
                <c:pt idx="10">
                  <c:v>0.33779999999999999</c:v>
                </c:pt>
                <c:pt idx="11">
                  <c:v>0.42580000000000001</c:v>
                </c:pt>
                <c:pt idx="12">
                  <c:v>0.52180000000000004</c:v>
                </c:pt>
                <c:pt idx="13">
                  <c:v>0.61870000000000003</c:v>
                </c:pt>
                <c:pt idx="14">
                  <c:v>0.71089999999999998</c:v>
                </c:pt>
                <c:pt idx="15">
                  <c:v>0.79479999999999995</c:v>
                </c:pt>
                <c:pt idx="16">
                  <c:v>0.86719999999999997</c:v>
                </c:pt>
                <c:pt idx="17">
                  <c:v>0.92249999999999999</c:v>
                </c:pt>
                <c:pt idx="18">
                  <c:v>0.95579999999999998</c:v>
                </c:pt>
                <c:pt idx="19">
                  <c:v>0.96540000000000004</c:v>
                </c:pt>
                <c:pt idx="20">
                  <c:v>0.95079999999999998</c:v>
                </c:pt>
                <c:pt idx="21">
                  <c:v>0.91439999999999999</c:v>
                </c:pt>
                <c:pt idx="22">
                  <c:v>0.8589</c:v>
                </c:pt>
                <c:pt idx="23">
                  <c:v>0.78700000000000003</c:v>
                </c:pt>
                <c:pt idx="24">
                  <c:v>0.70150000000000001</c:v>
                </c:pt>
                <c:pt idx="25">
                  <c:v>0.60980000000000001</c:v>
                </c:pt>
                <c:pt idx="26">
                  <c:v>0.52239999999999998</c:v>
                </c:pt>
                <c:pt idx="27">
                  <c:v>0.4476</c:v>
                </c:pt>
                <c:pt idx="28">
                  <c:v>0.38650000000000001</c:v>
                </c:pt>
                <c:pt idx="29">
                  <c:v>0.33589999999999998</c:v>
                </c:pt>
                <c:pt idx="30">
                  <c:v>0.29449999999999998</c:v>
                </c:pt>
                <c:pt idx="31">
                  <c:v>0.26190000000000002</c:v>
                </c:pt>
                <c:pt idx="32">
                  <c:v>0.23699999999999999</c:v>
                </c:pt>
                <c:pt idx="33">
                  <c:v>0.21840000000000001</c:v>
                </c:pt>
                <c:pt idx="34">
                  <c:v>0.20499999999999999</c:v>
                </c:pt>
                <c:pt idx="35">
                  <c:v>0.19589999999999999</c:v>
                </c:pt>
                <c:pt idx="36">
                  <c:v>0.19020000000000001</c:v>
                </c:pt>
                <c:pt idx="37">
                  <c:v>0.187</c:v>
                </c:pt>
                <c:pt idx="38">
                  <c:v>0.1862</c:v>
                </c:pt>
                <c:pt idx="39">
                  <c:v>0.187</c:v>
                </c:pt>
                <c:pt idx="40">
                  <c:v>0.1885</c:v>
                </c:pt>
                <c:pt idx="41">
                  <c:v>0.19009999999999999</c:v>
                </c:pt>
                <c:pt idx="42">
                  <c:v>0.1915</c:v>
                </c:pt>
                <c:pt idx="43">
                  <c:v>0.1918</c:v>
                </c:pt>
                <c:pt idx="44">
                  <c:v>0.1903</c:v>
                </c:pt>
                <c:pt idx="45">
                  <c:v>0.18740000000000001</c:v>
                </c:pt>
                <c:pt idx="46">
                  <c:v>0.184</c:v>
                </c:pt>
                <c:pt idx="47">
                  <c:v>0.17929999999999999</c:v>
                </c:pt>
                <c:pt idx="48">
                  <c:v>0.17369999999999999</c:v>
                </c:pt>
                <c:pt idx="49">
                  <c:v>0.16830000000000001</c:v>
                </c:pt>
                <c:pt idx="50">
                  <c:v>0.16400000000000001</c:v>
                </c:pt>
                <c:pt idx="51">
                  <c:v>0.1603</c:v>
                </c:pt>
                <c:pt idx="52">
                  <c:v>0.15679999999999999</c:v>
                </c:pt>
                <c:pt idx="53">
                  <c:v>0.15359999999999999</c:v>
                </c:pt>
                <c:pt idx="54">
                  <c:v>0.15140000000000001</c:v>
                </c:pt>
                <c:pt idx="55">
                  <c:v>0.14979999999999999</c:v>
                </c:pt>
                <c:pt idx="56">
                  <c:v>0.1487</c:v>
                </c:pt>
                <c:pt idx="57">
                  <c:v>0.14779999999999999</c:v>
                </c:pt>
                <c:pt idx="58">
                  <c:v>0.14699999999999999</c:v>
                </c:pt>
                <c:pt idx="59">
                  <c:v>0.14630000000000001</c:v>
                </c:pt>
                <c:pt idx="60">
                  <c:v>0.1457</c:v>
                </c:pt>
                <c:pt idx="61">
                  <c:v>0.14510000000000001</c:v>
                </c:pt>
                <c:pt idx="62">
                  <c:v>0.1444</c:v>
                </c:pt>
                <c:pt idx="63">
                  <c:v>0.14349999999999999</c:v>
                </c:pt>
                <c:pt idx="64">
                  <c:v>0.1424</c:v>
                </c:pt>
                <c:pt idx="65">
                  <c:v>0.14050000000000001</c:v>
                </c:pt>
                <c:pt idx="66">
                  <c:v>0.13739999999999999</c:v>
                </c:pt>
                <c:pt idx="67">
                  <c:v>0.13289999999999999</c:v>
                </c:pt>
                <c:pt idx="68">
                  <c:v>0.12790000000000001</c:v>
                </c:pt>
                <c:pt idx="69">
                  <c:v>0.1235</c:v>
                </c:pt>
                <c:pt idx="70">
                  <c:v>0.12</c:v>
                </c:pt>
                <c:pt idx="71">
                  <c:v>0.1167</c:v>
                </c:pt>
                <c:pt idx="72">
                  <c:v>0.11269999999999999</c:v>
                </c:pt>
                <c:pt idx="73">
                  <c:v>0.1085</c:v>
                </c:pt>
                <c:pt idx="74">
                  <c:v>0.10390000000000001</c:v>
                </c:pt>
                <c:pt idx="75">
                  <c:v>9.9099999999999994E-2</c:v>
                </c:pt>
                <c:pt idx="76">
                  <c:v>9.5000000000000001E-2</c:v>
                </c:pt>
                <c:pt idx="77">
                  <c:v>9.2100000000000001E-2</c:v>
                </c:pt>
                <c:pt idx="78">
                  <c:v>8.9399999999999993E-2</c:v>
                </c:pt>
                <c:pt idx="79">
                  <c:v>8.6499999999999994E-2</c:v>
                </c:pt>
                <c:pt idx="80">
                  <c:v>8.3000000000000004E-2</c:v>
                </c:pt>
                <c:pt idx="81">
                  <c:v>7.9299999999999995E-2</c:v>
                </c:pt>
                <c:pt idx="82">
                  <c:v>7.5999999999999998E-2</c:v>
                </c:pt>
                <c:pt idx="83">
                  <c:v>7.3300000000000004E-2</c:v>
                </c:pt>
                <c:pt idx="84">
                  <c:v>7.1099999999999997E-2</c:v>
                </c:pt>
                <c:pt idx="85">
                  <c:v>6.93E-2</c:v>
                </c:pt>
                <c:pt idx="86">
                  <c:v>6.7299999999999999E-2</c:v>
                </c:pt>
                <c:pt idx="87">
                  <c:v>6.54E-2</c:v>
                </c:pt>
                <c:pt idx="88">
                  <c:v>6.3500000000000001E-2</c:v>
                </c:pt>
                <c:pt idx="89">
                  <c:v>6.1899999999999997E-2</c:v>
                </c:pt>
                <c:pt idx="90">
                  <c:v>6.0299999999999999E-2</c:v>
                </c:pt>
                <c:pt idx="91">
                  <c:v>5.8700000000000002E-2</c:v>
                </c:pt>
                <c:pt idx="92">
                  <c:v>5.7000000000000002E-2</c:v>
                </c:pt>
                <c:pt idx="93">
                  <c:v>5.4300000000000001E-2</c:v>
                </c:pt>
                <c:pt idx="94">
                  <c:v>5.1400000000000001E-2</c:v>
                </c:pt>
                <c:pt idx="95">
                  <c:v>4.9500000000000002E-2</c:v>
                </c:pt>
                <c:pt idx="96">
                  <c:v>4.7899999999999998E-2</c:v>
                </c:pt>
                <c:pt idx="97">
                  <c:v>4.6600000000000003E-2</c:v>
                </c:pt>
                <c:pt idx="98">
                  <c:v>4.5499999999999999E-2</c:v>
                </c:pt>
                <c:pt idx="99">
                  <c:v>4.4400000000000002E-2</c:v>
                </c:pt>
                <c:pt idx="100">
                  <c:v>4.3200000000000002E-2</c:v>
                </c:pt>
                <c:pt idx="101">
                  <c:v>4.19E-2</c:v>
                </c:pt>
                <c:pt idx="102">
                  <c:v>4.0500000000000001E-2</c:v>
                </c:pt>
                <c:pt idx="103">
                  <c:v>3.9100000000000003E-2</c:v>
                </c:pt>
                <c:pt idx="104">
                  <c:v>3.7400000000000003E-2</c:v>
                </c:pt>
                <c:pt idx="105">
                  <c:v>3.5900000000000001E-2</c:v>
                </c:pt>
                <c:pt idx="106">
                  <c:v>3.4799999999999998E-2</c:v>
                </c:pt>
                <c:pt idx="107">
                  <c:v>3.3500000000000002E-2</c:v>
                </c:pt>
                <c:pt idx="108">
                  <c:v>3.2399999999999998E-2</c:v>
                </c:pt>
                <c:pt idx="109">
                  <c:v>3.1300000000000001E-2</c:v>
                </c:pt>
                <c:pt idx="110">
                  <c:v>0.03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pyridine'!$L$20:$L$130</c:f>
              <c:numCache>
                <c:formatCode>General</c:formatCode>
                <c:ptCount val="1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3.0636644377018689E-6</c:v>
                </c:pt>
                <c:pt idx="6">
                  <c:v>0</c:v>
                </c:pt>
                <c:pt idx="7">
                  <c:v>0</c:v>
                </c:pt>
                <c:pt idx="8">
                  <c:v>2.5300314243869286E-4</c:v>
                </c:pt>
                <c:pt idx="9">
                  <c:v>2.9696045646152491E-4</c:v>
                </c:pt>
                <c:pt idx="10">
                  <c:v>0</c:v>
                </c:pt>
                <c:pt idx="11">
                  <c:v>0</c:v>
                </c:pt>
                <c:pt idx="12">
                  <c:v>2.2896323049419482E-3</c:v>
                </c:pt>
                <c:pt idx="13">
                  <c:v>6.155197472088412E-3</c:v>
                </c:pt>
                <c:pt idx="14">
                  <c:v>1.0983478877408685E-2</c:v>
                </c:pt>
                <c:pt idx="15">
                  <c:v>1.6516492684232106E-2</c:v>
                </c:pt>
                <c:pt idx="16">
                  <c:v>2.1861646529292168E-2</c:v>
                </c:pt>
                <c:pt idx="17">
                  <c:v>2.5413992319057731E-2</c:v>
                </c:pt>
                <c:pt idx="18">
                  <c:v>2.6603589929201421E-2</c:v>
                </c:pt>
                <c:pt idx="19">
                  <c:v>2.6973684176509173E-2</c:v>
                </c:pt>
                <c:pt idx="20">
                  <c:v>2.8604879453673269E-2</c:v>
                </c:pt>
                <c:pt idx="21">
                  <c:v>3.23621055631894E-2</c:v>
                </c:pt>
                <c:pt idx="22">
                  <c:v>3.6736695889235192E-2</c:v>
                </c:pt>
                <c:pt idx="23">
                  <c:v>3.9743189840266903E-2</c:v>
                </c:pt>
                <c:pt idx="24">
                  <c:v>4.0582033704626291E-2</c:v>
                </c:pt>
                <c:pt idx="25">
                  <c:v>3.9528177928472366E-2</c:v>
                </c:pt>
                <c:pt idx="26">
                  <c:v>3.8146214440740275E-2</c:v>
                </c:pt>
                <c:pt idx="27">
                  <c:v>3.8801964043572751E-2</c:v>
                </c:pt>
                <c:pt idx="28">
                  <c:v>4.1571606276087351E-2</c:v>
                </c:pt>
                <c:pt idx="29">
                  <c:v>4.5238328871527123E-2</c:v>
                </c:pt>
                <c:pt idx="30">
                  <c:v>4.9699964891552893E-2</c:v>
                </c:pt>
                <c:pt idx="31">
                  <c:v>5.534318999538524E-2</c:v>
                </c:pt>
                <c:pt idx="32">
                  <c:v>6.2339757511281624E-2</c:v>
                </c:pt>
                <c:pt idx="33">
                  <c:v>7.0812903789152823E-2</c:v>
                </c:pt>
                <c:pt idx="34">
                  <c:v>8.0514803458621539E-2</c:v>
                </c:pt>
                <c:pt idx="35">
                  <c:v>9.0575178741550896E-2</c:v>
                </c:pt>
                <c:pt idx="36">
                  <c:v>0.10033354120912148</c:v>
                </c:pt>
                <c:pt idx="37">
                  <c:v>0.10979691399852382</c:v>
                </c:pt>
                <c:pt idx="38">
                  <c:v>0.11903812632577694</c:v>
                </c:pt>
                <c:pt idx="39">
                  <c:v>0.12743829110021548</c:v>
                </c:pt>
                <c:pt idx="40">
                  <c:v>0.13412713054370265</c:v>
                </c:pt>
                <c:pt idx="41">
                  <c:v>0.13872153431411202</c:v>
                </c:pt>
                <c:pt idx="42">
                  <c:v>0.14138277478241421</c:v>
                </c:pt>
                <c:pt idx="43">
                  <c:v>0.14202251629065554</c:v>
                </c:pt>
                <c:pt idx="44">
                  <c:v>0.14033047771272861</c:v>
                </c:pt>
                <c:pt idx="45">
                  <c:v>0.13653027967833631</c:v>
                </c:pt>
                <c:pt idx="46">
                  <c:v>0.13120612358018263</c:v>
                </c:pt>
                <c:pt idx="47">
                  <c:v>0.12423498806235239</c:v>
                </c:pt>
                <c:pt idx="48">
                  <c:v>0.11585956551357739</c:v>
                </c:pt>
                <c:pt idx="49">
                  <c:v>0.1070524081473314</c:v>
                </c:pt>
                <c:pt idx="50">
                  <c:v>9.8779152536895551E-2</c:v>
                </c:pt>
                <c:pt idx="51">
                  <c:v>9.1575590593624911E-2</c:v>
                </c:pt>
                <c:pt idx="52">
                  <c:v>8.5580465109364887E-2</c:v>
                </c:pt>
                <c:pt idx="53">
                  <c:v>8.0492085759750157E-2</c:v>
                </c:pt>
                <c:pt idx="54">
                  <c:v>7.6010437381964641E-2</c:v>
                </c:pt>
                <c:pt idx="55">
                  <c:v>7.1854684069218966E-2</c:v>
                </c:pt>
                <c:pt idx="56">
                  <c:v>6.802136800141674E-2</c:v>
                </c:pt>
                <c:pt idx="57">
                  <c:v>6.4881550898846035E-2</c:v>
                </c:pt>
                <c:pt idx="58">
                  <c:v>6.2565277254612514E-2</c:v>
                </c:pt>
                <c:pt idx="59">
                  <c:v>6.1091618827744984E-2</c:v>
                </c:pt>
                <c:pt idx="60">
                  <c:v>6.0536862654358897E-2</c:v>
                </c:pt>
                <c:pt idx="61">
                  <c:v>6.0916622673386732E-2</c:v>
                </c:pt>
                <c:pt idx="62">
                  <c:v>6.1807862366097324E-2</c:v>
                </c:pt>
                <c:pt idx="63">
                  <c:v>6.2539612346384388E-2</c:v>
                </c:pt>
                <c:pt idx="64">
                  <c:v>6.2978370301045875E-2</c:v>
                </c:pt>
                <c:pt idx="65">
                  <c:v>6.3522968008138531E-2</c:v>
                </c:pt>
                <c:pt idx="66">
                  <c:v>6.4655439922027186E-2</c:v>
                </c:pt>
                <c:pt idx="67">
                  <c:v>6.6521444474749961E-2</c:v>
                </c:pt>
                <c:pt idx="68">
                  <c:v>6.9094886770087502E-2</c:v>
                </c:pt>
                <c:pt idx="69">
                  <c:v>7.2051439407551418E-2</c:v>
                </c:pt>
                <c:pt idx="70">
                  <c:v>7.5000968907824803E-2</c:v>
                </c:pt>
                <c:pt idx="71">
                  <c:v>7.7537835349656081E-2</c:v>
                </c:pt>
                <c:pt idx="72">
                  <c:v>7.949741603897606E-2</c:v>
                </c:pt>
                <c:pt idx="73">
                  <c:v>8.1087717666555051E-2</c:v>
                </c:pt>
                <c:pt idx="74">
                  <c:v>8.2282752833171519E-2</c:v>
                </c:pt>
                <c:pt idx="75">
                  <c:v>8.2898719588729602E-2</c:v>
                </c:pt>
                <c:pt idx="76">
                  <c:v>8.3081168868269648E-2</c:v>
                </c:pt>
                <c:pt idx="77">
                  <c:v>8.3076250880619651E-2</c:v>
                </c:pt>
                <c:pt idx="78">
                  <c:v>8.2696813352585247E-2</c:v>
                </c:pt>
                <c:pt idx="79">
                  <c:v>8.1681092136405883E-2</c:v>
                </c:pt>
                <c:pt idx="80">
                  <c:v>7.9919897156551872E-2</c:v>
                </c:pt>
                <c:pt idx="81">
                  <c:v>7.7694064319812614E-2</c:v>
                </c:pt>
                <c:pt idx="82">
                  <c:v>7.5291345173170224E-2</c:v>
                </c:pt>
                <c:pt idx="83">
                  <c:v>7.2966588224192511E-2</c:v>
                </c:pt>
                <c:pt idx="84">
                  <c:v>7.1059627315302562E-2</c:v>
                </c:pt>
                <c:pt idx="85">
                  <c:v>6.93E-2</c:v>
                </c:pt>
                <c:pt idx="86">
                  <c:v>6.701851955072563E-2</c:v>
                </c:pt>
                <c:pt idx="87">
                  <c:v>6.4759568680576474E-2</c:v>
                </c:pt>
                <c:pt idx="88">
                  <c:v>6.2653191882658166E-2</c:v>
                </c:pt>
                <c:pt idx="89">
                  <c:v>6.0347399195711492E-2</c:v>
                </c:pt>
                <c:pt idx="90">
                  <c:v>5.7831817159447421E-2</c:v>
                </c:pt>
                <c:pt idx="91">
                  <c:v>5.5354378641241049E-2</c:v>
                </c:pt>
                <c:pt idx="92">
                  <c:v>5.2949769339053758E-2</c:v>
                </c:pt>
                <c:pt idx="93">
                  <c:v>5.0358007763672059E-2</c:v>
                </c:pt>
                <c:pt idx="94">
                  <c:v>4.7587684716837962E-2</c:v>
                </c:pt>
                <c:pt idx="95">
                  <c:v>4.5080800979313683E-2</c:v>
                </c:pt>
                <c:pt idx="96">
                  <c:v>4.264150597916503E-2</c:v>
                </c:pt>
                <c:pt idx="97">
                  <c:v>4.0060010367074586E-2</c:v>
                </c:pt>
                <c:pt idx="98">
                  <c:v>3.7504502154205706E-2</c:v>
                </c:pt>
                <c:pt idx="99">
                  <c:v>3.5082496254538825E-2</c:v>
                </c:pt>
                <c:pt idx="100">
                  <c:v>3.2828678366035292E-2</c:v>
                </c:pt>
                <c:pt idx="101">
                  <c:v>3.0819335524810528E-2</c:v>
                </c:pt>
                <c:pt idx="102">
                  <c:v>2.8940037176691406E-2</c:v>
                </c:pt>
                <c:pt idx="103">
                  <c:v>2.7137025864687706E-2</c:v>
                </c:pt>
                <c:pt idx="104">
                  <c:v>2.5361784610452649E-2</c:v>
                </c:pt>
                <c:pt idx="105">
                  <c:v>2.3707889550583436E-2</c:v>
                </c:pt>
                <c:pt idx="106">
                  <c:v>2.2315758638474768E-2</c:v>
                </c:pt>
                <c:pt idx="107">
                  <c:v>2.1031142640346535E-2</c:v>
                </c:pt>
                <c:pt idx="108">
                  <c:v>1.9906016354641849E-2</c:v>
                </c:pt>
                <c:pt idx="109">
                  <c:v>1.8933464141168015E-2</c:v>
                </c:pt>
                <c:pt idx="110">
                  <c:v>1.8163785636818884E-2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pyridine'!$M$20:$M$130</c:f>
              <c:numCache>
                <c:formatCode>General</c:formatCode>
                <c:ptCount val="111"/>
                <c:pt idx="0">
                  <c:v>1.18E-2</c:v>
                </c:pt>
                <c:pt idx="1">
                  <c:v>1.9E-2</c:v>
                </c:pt>
                <c:pt idx="2">
                  <c:v>2.81E-2</c:v>
                </c:pt>
                <c:pt idx="3">
                  <c:v>3.9399999999999998E-2</c:v>
                </c:pt>
                <c:pt idx="4">
                  <c:v>5.4399999999999997E-2</c:v>
                </c:pt>
                <c:pt idx="5">
                  <c:v>7.5096936335562303E-2</c:v>
                </c:pt>
                <c:pt idx="6">
                  <c:v>0.1043</c:v>
                </c:pt>
                <c:pt idx="7">
                  <c:v>0.14419999999999999</c:v>
                </c:pt>
                <c:pt idx="8">
                  <c:v>0.19624699685756131</c:v>
                </c:pt>
                <c:pt idx="9">
                  <c:v>0.26090303954353844</c:v>
                </c:pt>
                <c:pt idx="10">
                  <c:v>0.33779999999999999</c:v>
                </c:pt>
                <c:pt idx="11">
                  <c:v>0.42580000000000001</c:v>
                </c:pt>
                <c:pt idx="12">
                  <c:v>0.5195103676950581</c:v>
                </c:pt>
                <c:pt idx="13">
                  <c:v>0.61254480252791155</c:v>
                </c:pt>
                <c:pt idx="14">
                  <c:v>0.69991652112259128</c:v>
                </c:pt>
                <c:pt idx="15">
                  <c:v>0.77828350731576779</c:v>
                </c:pt>
                <c:pt idx="16">
                  <c:v>0.84533835347070785</c:v>
                </c:pt>
                <c:pt idx="17">
                  <c:v>0.89708600768094227</c:v>
                </c:pt>
                <c:pt idx="18">
                  <c:v>0.92919641007079856</c:v>
                </c:pt>
                <c:pt idx="19">
                  <c:v>0.9384263158234909</c:v>
                </c:pt>
                <c:pt idx="20">
                  <c:v>0.92219512054632669</c:v>
                </c:pt>
                <c:pt idx="21">
                  <c:v>0.88203789443681058</c:v>
                </c:pt>
                <c:pt idx="22">
                  <c:v>0.82216330411076488</c:v>
                </c:pt>
                <c:pt idx="23">
                  <c:v>0.74725681015973311</c:v>
                </c:pt>
                <c:pt idx="24">
                  <c:v>0.66091796629537369</c:v>
                </c:pt>
                <c:pt idx="25">
                  <c:v>0.57027182207152771</c:v>
                </c:pt>
                <c:pt idx="26">
                  <c:v>0.48425378555925969</c:v>
                </c:pt>
                <c:pt idx="27">
                  <c:v>0.40879803595642722</c:v>
                </c:pt>
                <c:pt idx="28">
                  <c:v>0.34492839372391265</c:v>
                </c:pt>
                <c:pt idx="29">
                  <c:v>0.29066167112847285</c:v>
                </c:pt>
                <c:pt idx="30">
                  <c:v>0.24480003510844708</c:v>
                </c:pt>
                <c:pt idx="31">
                  <c:v>0.20655681000461479</c:v>
                </c:pt>
                <c:pt idx="32">
                  <c:v>0.17466024248871836</c:v>
                </c:pt>
                <c:pt idx="33">
                  <c:v>0.14758709621084717</c:v>
                </c:pt>
                <c:pt idx="34">
                  <c:v>0.12448519654137845</c:v>
                </c:pt>
                <c:pt idx="35">
                  <c:v>0.10532482125844909</c:v>
                </c:pt>
                <c:pt idx="36">
                  <c:v>8.9866458790878526E-2</c:v>
                </c:pt>
                <c:pt idx="37">
                  <c:v>7.7203086001476184E-2</c:v>
                </c:pt>
                <c:pt idx="38">
                  <c:v>6.7161873674223063E-2</c:v>
                </c:pt>
                <c:pt idx="39">
                  <c:v>5.9561708899784516E-2</c:v>
                </c:pt>
                <c:pt idx="40">
                  <c:v>5.4372869456297344E-2</c:v>
                </c:pt>
                <c:pt idx="41">
                  <c:v>5.1378465685887963E-2</c:v>
                </c:pt>
                <c:pt idx="42">
                  <c:v>5.0117225217585791E-2</c:v>
                </c:pt>
                <c:pt idx="43">
                  <c:v>4.9777483709344462E-2</c:v>
                </c:pt>
                <c:pt idx="44">
                  <c:v>4.9969522287271376E-2</c:v>
                </c:pt>
                <c:pt idx="45">
                  <c:v>5.0869720321663696E-2</c:v>
                </c:pt>
                <c:pt idx="46">
                  <c:v>5.2793876419817372E-2</c:v>
                </c:pt>
                <c:pt idx="47">
                  <c:v>5.5065011937647595E-2</c:v>
                </c:pt>
                <c:pt idx="48">
                  <c:v>5.7840434486422614E-2</c:v>
                </c:pt>
                <c:pt idx="49">
                  <c:v>6.1247591852668613E-2</c:v>
                </c:pt>
                <c:pt idx="50">
                  <c:v>6.5220847463104456E-2</c:v>
                </c:pt>
                <c:pt idx="51">
                  <c:v>6.8724409406375087E-2</c:v>
                </c:pt>
                <c:pt idx="52">
                  <c:v>7.1219534890635108E-2</c:v>
                </c:pt>
                <c:pt idx="53">
                  <c:v>7.310791424024983E-2</c:v>
                </c:pt>
                <c:pt idx="54">
                  <c:v>7.5389562618035366E-2</c:v>
                </c:pt>
                <c:pt idx="55">
                  <c:v>7.7945315930781023E-2</c:v>
                </c:pt>
                <c:pt idx="56">
                  <c:v>8.0678631998583245E-2</c:v>
                </c:pt>
                <c:pt idx="57">
                  <c:v>8.2918449101153952E-2</c:v>
                </c:pt>
                <c:pt idx="58">
                  <c:v>8.4434722745387478E-2</c:v>
                </c:pt>
                <c:pt idx="59">
                  <c:v>8.5208381172255043E-2</c:v>
                </c:pt>
                <c:pt idx="60">
                  <c:v>8.5163137345641099E-2</c:v>
                </c:pt>
                <c:pt idx="61">
                  <c:v>8.4183377326613268E-2</c:v>
                </c:pt>
                <c:pt idx="62">
                  <c:v>8.2592137633902676E-2</c:v>
                </c:pt>
                <c:pt idx="63">
                  <c:v>8.0960387653615587E-2</c:v>
                </c:pt>
                <c:pt idx="64">
                  <c:v>7.942162969895411E-2</c:v>
                </c:pt>
                <c:pt idx="65">
                  <c:v>7.6977031991861483E-2</c:v>
                </c:pt>
                <c:pt idx="66">
                  <c:v>7.2744560077972809E-2</c:v>
                </c:pt>
                <c:pt idx="67">
                  <c:v>6.637855552525003E-2</c:v>
                </c:pt>
                <c:pt idx="68">
                  <c:v>5.8805113229912512E-2</c:v>
                </c:pt>
                <c:pt idx="69">
                  <c:v>5.1448560592448588E-2</c:v>
                </c:pt>
                <c:pt idx="70">
                  <c:v>4.4999031092175186E-2</c:v>
                </c:pt>
                <c:pt idx="71">
                  <c:v>3.9162164650343917E-2</c:v>
                </c:pt>
                <c:pt idx="72">
                  <c:v>3.3202583961023928E-2</c:v>
                </c:pt>
                <c:pt idx="73">
                  <c:v>2.7412282333444945E-2</c:v>
                </c:pt>
                <c:pt idx="74">
                  <c:v>2.1617247166828484E-2</c:v>
                </c:pt>
                <c:pt idx="75">
                  <c:v>1.6201280411270388E-2</c:v>
                </c:pt>
                <c:pt idx="76">
                  <c:v>1.1918831131730359E-2</c:v>
                </c:pt>
                <c:pt idx="77">
                  <c:v>9.0237491193803539E-3</c:v>
                </c:pt>
                <c:pt idx="78">
                  <c:v>6.7031866474147484E-3</c:v>
                </c:pt>
                <c:pt idx="79">
                  <c:v>4.8189078635941154E-3</c:v>
                </c:pt>
                <c:pt idx="80">
                  <c:v>3.0801028434481337E-3</c:v>
                </c:pt>
                <c:pt idx="81">
                  <c:v>1.6059356801873862E-3</c:v>
                </c:pt>
                <c:pt idx="82">
                  <c:v>7.0865482682977096E-4</c:v>
                </c:pt>
                <c:pt idx="83">
                  <c:v>3.3341177580749744E-4</c:v>
                </c:pt>
                <c:pt idx="84">
                  <c:v>4.037268469743794E-5</c:v>
                </c:pt>
                <c:pt idx="85">
                  <c:v>0</c:v>
                </c:pt>
                <c:pt idx="86">
                  <c:v>2.8148044927436719E-4</c:v>
                </c:pt>
                <c:pt idx="87">
                  <c:v>6.4043131942353147E-4</c:v>
                </c:pt>
                <c:pt idx="88">
                  <c:v>8.4680811734184154E-4</c:v>
                </c:pt>
                <c:pt idx="89">
                  <c:v>1.5526008042885057E-3</c:v>
                </c:pt>
                <c:pt idx="90">
                  <c:v>2.4681828405525752E-3</c:v>
                </c:pt>
                <c:pt idx="91">
                  <c:v>3.3456213587589505E-3</c:v>
                </c:pt>
                <c:pt idx="92">
                  <c:v>4.0502306609462467E-3</c:v>
                </c:pt>
                <c:pt idx="93">
                  <c:v>3.9419922363279408E-3</c:v>
                </c:pt>
                <c:pt idx="94">
                  <c:v>3.8123152831620374E-3</c:v>
                </c:pt>
                <c:pt idx="95">
                  <c:v>4.4191990206863211E-3</c:v>
                </c:pt>
                <c:pt idx="96">
                  <c:v>5.258494020834969E-3</c:v>
                </c:pt>
                <c:pt idx="97">
                  <c:v>6.5399896329254165E-3</c:v>
                </c:pt>
                <c:pt idx="98">
                  <c:v>7.9954978457942912E-3</c:v>
                </c:pt>
                <c:pt idx="99">
                  <c:v>9.3175037454611802E-3</c:v>
                </c:pt>
                <c:pt idx="100">
                  <c:v>1.0371321633964708E-2</c:v>
                </c:pt>
                <c:pt idx="101">
                  <c:v>1.1080664475189473E-2</c:v>
                </c:pt>
                <c:pt idx="102">
                  <c:v>1.1559962823308597E-2</c:v>
                </c:pt>
                <c:pt idx="103">
                  <c:v>1.1962974135312299E-2</c:v>
                </c:pt>
                <c:pt idx="104">
                  <c:v>1.2038215389547352E-2</c:v>
                </c:pt>
                <c:pt idx="105">
                  <c:v>1.2192110449416564E-2</c:v>
                </c:pt>
                <c:pt idx="106">
                  <c:v>1.248424136152523E-2</c:v>
                </c:pt>
                <c:pt idx="107">
                  <c:v>1.2468857359653468E-2</c:v>
                </c:pt>
                <c:pt idx="108">
                  <c:v>1.2493983645358147E-2</c:v>
                </c:pt>
                <c:pt idx="109">
                  <c:v>1.2366535858831988E-2</c:v>
                </c:pt>
                <c:pt idx="110">
                  <c:v>1.1836214363181115E-2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18944"/>
        <c:axId val="178029312"/>
      </c:scatterChart>
      <c:valAx>
        <c:axId val="17801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029312"/>
        <c:crosses val="autoZero"/>
        <c:crossBetween val="midCat"/>
      </c:valAx>
      <c:valAx>
        <c:axId val="17802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018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6006"/>
          <c:y val="0.27646385110952038"/>
          <c:w val="0.29504423058228835"/>
          <c:h val="0.2348430309847637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pyridine'!$A$16:$D$16</c:f>
          <c:strCache>
            <c:ptCount val="1"/>
            <c:pt idx="0">
              <c:v>Chl-a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655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pyridine'!$C$20:$C$130</c:f>
              <c:numCache>
                <c:formatCode>General</c:formatCode>
                <c:ptCount val="111"/>
                <c:pt idx="0">
                  <c:v>2.7199999999999998E-2</c:v>
                </c:pt>
                <c:pt idx="1">
                  <c:v>3.2099999999999997E-2</c:v>
                </c:pt>
                <c:pt idx="2">
                  <c:v>3.9300000000000002E-2</c:v>
                </c:pt>
                <c:pt idx="3">
                  <c:v>4.9500000000000002E-2</c:v>
                </c:pt>
                <c:pt idx="4">
                  <c:v>6.4600000000000005E-2</c:v>
                </c:pt>
                <c:pt idx="5">
                  <c:v>8.8700000000000001E-2</c:v>
                </c:pt>
                <c:pt idx="6">
                  <c:v>0.124</c:v>
                </c:pt>
                <c:pt idx="7">
                  <c:v>0.17100000000000001</c:v>
                </c:pt>
                <c:pt idx="8">
                  <c:v>0.23080000000000001</c:v>
                </c:pt>
                <c:pt idx="9">
                  <c:v>0.307</c:v>
                </c:pt>
                <c:pt idx="10">
                  <c:v>0.4002</c:v>
                </c:pt>
                <c:pt idx="11">
                  <c:v>0.503</c:v>
                </c:pt>
                <c:pt idx="12">
                  <c:v>0.60440000000000005</c:v>
                </c:pt>
                <c:pt idx="13">
                  <c:v>0.6986</c:v>
                </c:pt>
                <c:pt idx="14">
                  <c:v>0.78220000000000001</c:v>
                </c:pt>
                <c:pt idx="15">
                  <c:v>0.85229999999999995</c:v>
                </c:pt>
                <c:pt idx="16">
                  <c:v>0.90980000000000005</c:v>
                </c:pt>
                <c:pt idx="17">
                  <c:v>0.95650000000000002</c:v>
                </c:pt>
                <c:pt idx="18">
                  <c:v>0.98960000000000004</c:v>
                </c:pt>
                <c:pt idx="19">
                  <c:v>0.999</c:v>
                </c:pt>
                <c:pt idx="20">
                  <c:v>0.97319999999999995</c:v>
                </c:pt>
                <c:pt idx="21">
                  <c:v>0.91049999999999998</c:v>
                </c:pt>
                <c:pt idx="22">
                  <c:v>0.82199999999999995</c:v>
                </c:pt>
                <c:pt idx="23">
                  <c:v>0.72130000000000005</c:v>
                </c:pt>
                <c:pt idx="24">
                  <c:v>0.6159</c:v>
                </c:pt>
                <c:pt idx="25">
                  <c:v>0.5131</c:v>
                </c:pt>
                <c:pt idx="26">
                  <c:v>0.41710000000000003</c:v>
                </c:pt>
                <c:pt idx="27">
                  <c:v>0.32529999999999998</c:v>
                </c:pt>
                <c:pt idx="28">
                  <c:v>0.23860000000000001</c:v>
                </c:pt>
                <c:pt idx="29">
                  <c:v>0.15959999999999999</c:v>
                </c:pt>
                <c:pt idx="30">
                  <c:v>8.7300000000000003E-2</c:v>
                </c:pt>
                <c:pt idx="31">
                  <c:v>1.9199999999999998E-2</c:v>
                </c:pt>
                <c:pt idx="32">
                  <c:v>-4.6899999999999997E-2</c:v>
                </c:pt>
                <c:pt idx="33">
                  <c:v>-0.1133</c:v>
                </c:pt>
                <c:pt idx="34">
                  <c:v>-0.18</c:v>
                </c:pt>
                <c:pt idx="35">
                  <c:v>-0.24349999999999999</c:v>
                </c:pt>
                <c:pt idx="36">
                  <c:v>-0.3014</c:v>
                </c:pt>
                <c:pt idx="37">
                  <c:v>-0.3548</c:v>
                </c:pt>
                <c:pt idx="38">
                  <c:v>-0.4042</c:v>
                </c:pt>
                <c:pt idx="39">
                  <c:v>-0.44729999999999998</c:v>
                </c:pt>
                <c:pt idx="40">
                  <c:v>-0.48060000000000003</c:v>
                </c:pt>
                <c:pt idx="41">
                  <c:v>-0.50280000000000002</c:v>
                </c:pt>
                <c:pt idx="42">
                  <c:v>-0.5151</c:v>
                </c:pt>
                <c:pt idx="43">
                  <c:v>-0.5181</c:v>
                </c:pt>
                <c:pt idx="44">
                  <c:v>-0.51100000000000001</c:v>
                </c:pt>
                <c:pt idx="45">
                  <c:v>-0.4945</c:v>
                </c:pt>
                <c:pt idx="46">
                  <c:v>-0.47060000000000002</c:v>
                </c:pt>
                <c:pt idx="47">
                  <c:v>-0.43959999999999999</c:v>
                </c:pt>
                <c:pt idx="48">
                  <c:v>-0.40229999999999999</c:v>
                </c:pt>
                <c:pt idx="49">
                  <c:v>-0.36249999999999999</c:v>
                </c:pt>
                <c:pt idx="50">
                  <c:v>-0.32419999999999999</c:v>
                </c:pt>
                <c:pt idx="51">
                  <c:v>-0.2908</c:v>
                </c:pt>
                <c:pt idx="52">
                  <c:v>-0.26350000000000001</c:v>
                </c:pt>
                <c:pt idx="53">
                  <c:v>-0.24060000000000001</c:v>
                </c:pt>
                <c:pt idx="54">
                  <c:v>-0.21970000000000001</c:v>
                </c:pt>
                <c:pt idx="55">
                  <c:v>-0.19980000000000001</c:v>
                </c:pt>
                <c:pt idx="56">
                  <c:v>-0.18099999999999999</c:v>
                </c:pt>
                <c:pt idx="57">
                  <c:v>-0.1656</c:v>
                </c:pt>
                <c:pt idx="58">
                  <c:v>-0.15440000000000001</c:v>
                </c:pt>
                <c:pt idx="59">
                  <c:v>-0.14749999999999999</c:v>
                </c:pt>
                <c:pt idx="60">
                  <c:v>-0.14530000000000001</c:v>
                </c:pt>
                <c:pt idx="61">
                  <c:v>-0.14799999999999999</c:v>
                </c:pt>
                <c:pt idx="62">
                  <c:v>-0.1535</c:v>
                </c:pt>
                <c:pt idx="63">
                  <c:v>-0.15840000000000001</c:v>
                </c:pt>
                <c:pt idx="64">
                  <c:v>-0.16200000000000001</c:v>
                </c:pt>
                <c:pt idx="65">
                  <c:v>-0.1671</c:v>
                </c:pt>
                <c:pt idx="66">
                  <c:v>-0.1767</c:v>
                </c:pt>
                <c:pt idx="67">
                  <c:v>-0.1918</c:v>
                </c:pt>
                <c:pt idx="68">
                  <c:v>-0.2112</c:v>
                </c:pt>
                <c:pt idx="69">
                  <c:v>-0.2319</c:v>
                </c:pt>
                <c:pt idx="70">
                  <c:v>-0.2515</c:v>
                </c:pt>
                <c:pt idx="71">
                  <c:v>-0.26869999999999999</c:v>
                </c:pt>
                <c:pt idx="72">
                  <c:v>-0.28370000000000001</c:v>
                </c:pt>
                <c:pt idx="73">
                  <c:v>-0.29699999999999999</c:v>
                </c:pt>
                <c:pt idx="74">
                  <c:v>-0.30869999999999997</c:v>
                </c:pt>
                <c:pt idx="75">
                  <c:v>-0.31759999999999999</c:v>
                </c:pt>
                <c:pt idx="76">
                  <c:v>-0.32340000000000002</c:v>
                </c:pt>
                <c:pt idx="77">
                  <c:v>-0.32679999999999998</c:v>
                </c:pt>
                <c:pt idx="78">
                  <c:v>-0.32800000000000001</c:v>
                </c:pt>
                <c:pt idx="79">
                  <c:v>-0.3261</c:v>
                </c:pt>
                <c:pt idx="80">
                  <c:v>-0.32100000000000001</c:v>
                </c:pt>
                <c:pt idx="81">
                  <c:v>-0.31369999999999998</c:v>
                </c:pt>
                <c:pt idx="82">
                  <c:v>-0.30499999999999999</c:v>
                </c:pt>
                <c:pt idx="83">
                  <c:v>-0.29599999999999999</c:v>
                </c:pt>
                <c:pt idx="84">
                  <c:v>-0.28860000000000002</c:v>
                </c:pt>
                <c:pt idx="85">
                  <c:v>-0.28149999999999997</c:v>
                </c:pt>
                <c:pt idx="86">
                  <c:v>-0.27189999999999998</c:v>
                </c:pt>
                <c:pt idx="87">
                  <c:v>-0.26229999999999998</c:v>
                </c:pt>
                <c:pt idx="88">
                  <c:v>-0.2535</c:v>
                </c:pt>
                <c:pt idx="89">
                  <c:v>-0.24329999999999999</c:v>
                </c:pt>
                <c:pt idx="90">
                  <c:v>-0.23200000000000001</c:v>
                </c:pt>
                <c:pt idx="91">
                  <c:v>-0.22090000000000001</c:v>
                </c:pt>
                <c:pt idx="92">
                  <c:v>-0.21029999999999999</c:v>
                </c:pt>
                <c:pt idx="93">
                  <c:v>-0.19989999999999999</c:v>
                </c:pt>
                <c:pt idx="94">
                  <c:v>-0.1888</c:v>
                </c:pt>
                <c:pt idx="95">
                  <c:v>-0.1779</c:v>
                </c:pt>
                <c:pt idx="96">
                  <c:v>-0.16700000000000001</c:v>
                </c:pt>
                <c:pt idx="97">
                  <c:v>-0.155</c:v>
                </c:pt>
                <c:pt idx="98">
                  <c:v>-0.1429</c:v>
                </c:pt>
                <c:pt idx="99">
                  <c:v>-0.13150000000000001</c:v>
                </c:pt>
                <c:pt idx="100">
                  <c:v>-0.1211</c:v>
                </c:pt>
                <c:pt idx="101">
                  <c:v>-0.11210000000000001</c:v>
                </c:pt>
                <c:pt idx="102">
                  <c:v>-0.10390000000000001</c:v>
                </c:pt>
                <c:pt idx="103">
                  <c:v>-9.6100000000000005E-2</c:v>
                </c:pt>
                <c:pt idx="104">
                  <c:v>-8.8800000000000004E-2</c:v>
                </c:pt>
                <c:pt idx="105">
                  <c:v>-8.1900000000000001E-2</c:v>
                </c:pt>
                <c:pt idx="106">
                  <c:v>-7.5899999999999995E-2</c:v>
                </c:pt>
                <c:pt idx="107">
                  <c:v>-7.0699999999999999E-2</c:v>
                </c:pt>
                <c:pt idx="108">
                  <c:v>-6.6100000000000006E-2</c:v>
                </c:pt>
                <c:pt idx="109">
                  <c:v>-6.2300000000000001E-2</c:v>
                </c:pt>
                <c:pt idx="110">
                  <c:v>-5.9799999999999999E-2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pyridine'!$N$20:$N$130</c:f>
              <c:numCache>
                <c:formatCode>General</c:formatCode>
                <c:ptCount val="1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-1.2444755255599944E-5</c:v>
                </c:pt>
                <c:pt idx="6">
                  <c:v>0</c:v>
                </c:pt>
                <c:pt idx="7">
                  <c:v>0</c:v>
                </c:pt>
                <c:pt idx="8">
                  <c:v>-1.0277111774385575E-3</c:v>
                </c:pt>
                <c:pt idx="9">
                  <c:v>-1.2062679436351986E-3</c:v>
                </c:pt>
                <c:pt idx="10">
                  <c:v>0</c:v>
                </c:pt>
                <c:pt idx="11">
                  <c:v>0</c:v>
                </c:pt>
                <c:pt idx="12">
                  <c:v>-9.3005987567266728E-3</c:v>
                </c:pt>
                <c:pt idx="13">
                  <c:v>-2.5002714118223492E-2</c:v>
                </c:pt>
                <c:pt idx="14">
                  <c:v>-4.4615430072013636E-2</c:v>
                </c:pt>
                <c:pt idx="15">
                  <c:v>-6.7090803616325217E-2</c:v>
                </c:pt>
                <c:pt idx="16">
                  <c:v>-8.8803080779159382E-2</c:v>
                </c:pt>
                <c:pt idx="17">
                  <c:v>-0.10323288366255053</c:v>
                </c:pt>
                <c:pt idx="18">
                  <c:v>-0.1080650875190505</c:v>
                </c:pt>
                <c:pt idx="19">
                  <c:v>-0.10956842850919671</c:v>
                </c:pt>
                <c:pt idx="20">
                  <c:v>-0.11619442375481999</c:v>
                </c:pt>
                <c:pt idx="21">
                  <c:v>-0.13145646054888624</c:v>
                </c:pt>
                <c:pt idx="22">
                  <c:v>-0.14922626107964945</c:v>
                </c:pt>
                <c:pt idx="23">
                  <c:v>-0.16143878701349398</c:v>
                </c:pt>
                <c:pt idx="24">
                  <c:v>-0.16484621194592064</c:v>
                </c:pt>
                <c:pt idx="25">
                  <c:v>-0.16056539807885961</c:v>
                </c:pt>
                <c:pt idx="26">
                  <c:v>-0.15495179458973141</c:v>
                </c:pt>
                <c:pt idx="27">
                  <c:v>-0.15761548164885611</c:v>
                </c:pt>
                <c:pt idx="28">
                  <c:v>-0.16886590428165352</c:v>
                </c:pt>
                <c:pt idx="29">
                  <c:v>-0.18376031136125376</c:v>
                </c:pt>
                <c:pt idx="30">
                  <c:v>-0.20188369577160373</c:v>
                </c:pt>
                <c:pt idx="31">
                  <c:v>-0.22480675301155764</c:v>
                </c:pt>
                <c:pt idx="32">
                  <c:v>-0.25322715352706748</c:v>
                </c:pt>
                <c:pt idx="33">
                  <c:v>-0.28764548941769869</c:v>
                </c:pt>
                <c:pt idx="34">
                  <c:v>-0.32705508187015819</c:v>
                </c:pt>
                <c:pt idx="35">
                  <c:v>-0.36792081985204295</c:v>
                </c:pt>
                <c:pt idx="36">
                  <c:v>-0.40755976696057283</c:v>
                </c:pt>
                <c:pt idx="37">
                  <c:v>-0.4460004515235852</c:v>
                </c:pt>
                <c:pt idx="38">
                  <c:v>-0.48353870938969995</c:v>
                </c:pt>
                <c:pt idx="39">
                  <c:v>-0.51766059083276561</c:v>
                </c:pt>
                <c:pt idx="40">
                  <c:v>-0.54483098482037939</c:v>
                </c:pt>
                <c:pt idx="41">
                  <c:v>-0.56349367834664554</c:v>
                </c:pt>
                <c:pt idx="42">
                  <c:v>-0.57430376769479941</c:v>
                </c:pt>
                <c:pt idx="43">
                  <c:v>-0.57690242908830491</c:v>
                </c:pt>
                <c:pt idx="44">
                  <c:v>-0.57002928536988606</c:v>
                </c:pt>
                <c:pt idx="45">
                  <c:v>-0.55459269450868209</c:v>
                </c:pt>
                <c:pt idx="46">
                  <c:v>-0.53296571122397418</c:v>
                </c:pt>
                <c:pt idx="47">
                  <c:v>-0.50464861673235495</c:v>
                </c:pt>
                <c:pt idx="48">
                  <c:v>-0.47062723942383888</c:v>
                </c:pt>
                <c:pt idx="49">
                  <c:v>-0.43485213410496087</c:v>
                </c:pt>
                <c:pt idx="50">
                  <c:v>-0.40124576391249778</c:v>
                </c:pt>
                <c:pt idx="51">
                  <c:v>-0.37198454187742297</c:v>
                </c:pt>
                <c:pt idx="52">
                  <c:v>-0.34763204802721809</c:v>
                </c:pt>
                <c:pt idx="53">
                  <c:v>-0.3269628014627658</c:v>
                </c:pt>
                <c:pt idx="54">
                  <c:v>-0.30875812587334844</c:v>
                </c:pt>
                <c:pt idx="55">
                  <c:v>-0.29187725202720255</c:v>
                </c:pt>
                <c:pt idx="56">
                  <c:v>-0.27630613408944893</c:v>
                </c:pt>
                <c:pt idx="57">
                  <c:v>-0.26355204297294599</c:v>
                </c:pt>
                <c:pt idx="58">
                  <c:v>-0.25414322578893828</c:v>
                </c:pt>
                <c:pt idx="59">
                  <c:v>-0.24815715295830032</c:v>
                </c:pt>
                <c:pt idx="60">
                  <c:v>-0.24590370616453144</c:v>
                </c:pt>
                <c:pt idx="61">
                  <c:v>-0.24744630999362718</c:v>
                </c:pt>
                <c:pt idx="62">
                  <c:v>-0.25106656935146315</c:v>
                </c:pt>
                <c:pt idx="63">
                  <c:v>-0.25403897367254263</c:v>
                </c:pt>
                <c:pt idx="64">
                  <c:v>-0.25582123001074192</c:v>
                </c:pt>
                <c:pt idx="65">
                  <c:v>-0.25803341261603169</c:v>
                </c:pt>
                <c:pt idx="66">
                  <c:v>-0.26263356909163998</c:v>
                </c:pt>
                <c:pt idx="67">
                  <c:v>-0.27021337113480681</c:v>
                </c:pt>
                <c:pt idx="68">
                  <c:v>-0.28066681999682008</c:v>
                </c:pt>
                <c:pt idx="69">
                  <c:v>-0.29267648186472905</c:v>
                </c:pt>
                <c:pt idx="70">
                  <c:v>-0.30465761540480057</c:v>
                </c:pt>
                <c:pt idx="71">
                  <c:v>-0.31496249135538507</c:v>
                </c:pt>
                <c:pt idx="72">
                  <c:v>-0.32292240425644675</c:v>
                </c:pt>
                <c:pt idx="73">
                  <c:v>-0.32938228749112908</c:v>
                </c:pt>
                <c:pt idx="74">
                  <c:v>-0.33423657896879916</c:v>
                </c:pt>
                <c:pt idx="75">
                  <c:v>-0.33673866615046727</c:v>
                </c:pt>
                <c:pt idx="76">
                  <c:v>-0.33747978407529444</c:v>
                </c:pt>
                <c:pt idx="77">
                  <c:v>-0.33745980696817363</c:v>
                </c:pt>
                <c:pt idx="78">
                  <c:v>-0.33591851311331522</c:v>
                </c:pt>
                <c:pt idx="79">
                  <c:v>-0.33179260369983055</c:v>
                </c:pt>
                <c:pt idx="80">
                  <c:v>-0.32463854328382902</c:v>
                </c:pt>
                <c:pt idx="81">
                  <c:v>-0.31559710109707434</c:v>
                </c:pt>
                <c:pt idx="82">
                  <c:v>-0.30583713804108825</c:v>
                </c:pt>
                <c:pt idx="83">
                  <c:v>-0.29639386125700129</c:v>
                </c:pt>
                <c:pt idx="84">
                  <c:v>-0.28864769248568067</c:v>
                </c:pt>
                <c:pt idx="85">
                  <c:v>-0.28149999999999997</c:v>
                </c:pt>
                <c:pt idx="86">
                  <c:v>-0.27223251448094177</c:v>
                </c:pt>
                <c:pt idx="87">
                  <c:v>-0.26305654521763749</c:v>
                </c:pt>
                <c:pt idx="88">
                  <c:v>-0.25450033932133148</c:v>
                </c:pt>
                <c:pt idx="89">
                  <c:v>-0.24513409630004018</c:v>
                </c:pt>
                <c:pt idx="90">
                  <c:v>-0.23491567864912624</c:v>
                </c:pt>
                <c:pt idx="91">
                  <c:v>-0.22485220183996182</c:v>
                </c:pt>
                <c:pt idx="92">
                  <c:v>-0.21508456087941749</c:v>
                </c:pt>
                <c:pt idx="93">
                  <c:v>-0.20455669820308348</c:v>
                </c:pt>
                <c:pt idx="94">
                  <c:v>-0.19330351006911811</c:v>
                </c:pt>
                <c:pt idx="95">
                  <c:v>-0.18312042533444159</c:v>
                </c:pt>
                <c:pt idx="96">
                  <c:v>-0.17321188936702678</c:v>
                </c:pt>
                <c:pt idx="97">
                  <c:v>-0.16272572753725101</c:v>
                </c:pt>
                <c:pt idx="98">
                  <c:v>-0.1523451277981083</c:v>
                </c:pt>
                <c:pt idx="99">
                  <c:v>-0.14250682100508916</c:v>
                </c:pt>
                <c:pt idx="100">
                  <c:v>-0.13335170216506398</c:v>
                </c:pt>
                <c:pt idx="101">
                  <c:v>-0.12518965296153195</c:v>
                </c:pt>
                <c:pt idx="102">
                  <c:v>-0.1175558508692443</c:v>
                </c:pt>
                <c:pt idx="103">
                  <c:v>-0.11023193046045583</c:v>
                </c:pt>
                <c:pt idx="104">
                  <c:v>-0.10302081338877951</c:v>
                </c:pt>
                <c:pt idx="105">
                  <c:v>-9.6302610512110198E-2</c:v>
                </c:pt>
                <c:pt idx="106">
                  <c:v>-9.0647706446329676E-2</c:v>
                </c:pt>
                <c:pt idx="107">
                  <c:v>-8.5429533236039676E-2</c:v>
                </c:pt>
                <c:pt idx="108">
                  <c:v>-8.0859215062506207E-2</c:v>
                </c:pt>
                <c:pt idx="109">
                  <c:v>-7.6908660255971081E-2</c:v>
                </c:pt>
                <c:pt idx="110">
                  <c:v>-7.378218840930037E-2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pyridine'!$O$20:$O$130</c:f>
              <c:numCache>
                <c:formatCode>General</c:formatCode>
                <c:ptCount val="111"/>
                <c:pt idx="0">
                  <c:v>1.3939408172851104E-2</c:v>
                </c:pt>
                <c:pt idx="1">
                  <c:v>2.2444809769845E-2</c:v>
                </c:pt>
                <c:pt idx="2">
                  <c:v>3.3194692343823391E-2</c:v>
                </c:pt>
                <c:pt idx="3">
                  <c:v>4.6543447627994367E-2</c:v>
                </c:pt>
                <c:pt idx="4">
                  <c:v>6.4263034288398316E-2</c:v>
                </c:pt>
                <c:pt idx="5">
                  <c:v>8.8712444755255609E-2</c:v>
                </c:pt>
                <c:pt idx="6">
                  <c:v>0.12321019257867545</c:v>
                </c:pt>
                <c:pt idx="7">
                  <c:v>0.17034429309534993</c:v>
                </c:pt>
                <c:pt idx="8">
                  <c:v>0.23182771117743856</c:v>
                </c:pt>
                <c:pt idx="9">
                  <c:v>0.30820626794363515</c:v>
                </c:pt>
                <c:pt idx="10">
                  <c:v>0.39904509159229684</c:v>
                </c:pt>
                <c:pt idx="11">
                  <c:v>0.503</c:v>
                </c:pt>
                <c:pt idx="12">
                  <c:v>0.61370059875672667</c:v>
                </c:pt>
                <c:pt idx="13">
                  <c:v>0.72360271411822341</c:v>
                </c:pt>
                <c:pt idx="14">
                  <c:v>0.82681543007201375</c:v>
                </c:pt>
                <c:pt idx="15">
                  <c:v>0.91939080361632508</c:v>
                </c:pt>
                <c:pt idx="16">
                  <c:v>0.99860308077915938</c:v>
                </c:pt>
                <c:pt idx="17">
                  <c:v>1.0597328836625504</c:v>
                </c:pt>
                <c:pt idx="18">
                  <c:v>1.0976650875190506</c:v>
                </c:pt>
                <c:pt idx="19">
                  <c:v>1.1085684285091968</c:v>
                </c:pt>
                <c:pt idx="20">
                  <c:v>1.0893944237548199</c:v>
                </c:pt>
                <c:pt idx="21">
                  <c:v>1.0419564605488862</c:v>
                </c:pt>
                <c:pt idx="22">
                  <c:v>0.97122626107964949</c:v>
                </c:pt>
                <c:pt idx="23">
                  <c:v>0.88273878701349406</c:v>
                </c:pt>
                <c:pt idx="24">
                  <c:v>0.78074621194592053</c:v>
                </c:pt>
                <c:pt idx="25">
                  <c:v>0.67366539807885972</c:v>
                </c:pt>
                <c:pt idx="26">
                  <c:v>0.57205179458973143</c:v>
                </c:pt>
                <c:pt idx="27">
                  <c:v>0.48291548164885606</c:v>
                </c:pt>
                <c:pt idx="28">
                  <c:v>0.40746590428165352</c:v>
                </c:pt>
                <c:pt idx="29">
                  <c:v>0.34336031136125378</c:v>
                </c:pt>
                <c:pt idx="30">
                  <c:v>0.2891836957716038</c:v>
                </c:pt>
                <c:pt idx="31">
                  <c:v>0.24400675301155764</c:v>
                </c:pt>
                <c:pt idx="32">
                  <c:v>0.20632715352706751</c:v>
                </c:pt>
                <c:pt idx="33">
                  <c:v>0.17434548941769876</c:v>
                </c:pt>
                <c:pt idx="34">
                  <c:v>0.1470550818701582</c:v>
                </c:pt>
                <c:pt idx="35">
                  <c:v>0.12442081985204297</c:v>
                </c:pt>
                <c:pt idx="36">
                  <c:v>0.1061597669605728</c:v>
                </c:pt>
                <c:pt idx="37">
                  <c:v>9.1200451523585066E-2</c:v>
                </c:pt>
                <c:pt idx="38">
                  <c:v>7.9338709389699863E-2</c:v>
                </c:pt>
                <c:pt idx="39">
                  <c:v>7.0360590832765649E-2</c:v>
                </c:pt>
                <c:pt idx="40">
                  <c:v>6.4230984820379436E-2</c:v>
                </c:pt>
                <c:pt idx="41">
                  <c:v>6.0693678346645484E-2</c:v>
                </c:pt>
                <c:pt idx="42">
                  <c:v>5.9203767694799563E-2</c:v>
                </c:pt>
                <c:pt idx="43">
                  <c:v>5.8802429088304992E-2</c:v>
                </c:pt>
                <c:pt idx="44">
                  <c:v>5.9029285369886102E-2</c:v>
                </c:pt>
                <c:pt idx="45">
                  <c:v>6.0092694508682105E-2</c:v>
                </c:pt>
                <c:pt idx="46">
                  <c:v>6.2365711223974024E-2</c:v>
                </c:pt>
                <c:pt idx="47">
                  <c:v>6.5048616732354958E-2</c:v>
                </c:pt>
                <c:pt idx="48">
                  <c:v>6.8327239423838837E-2</c:v>
                </c:pt>
                <c:pt idx="49">
                  <c:v>7.2352134104960816E-2</c:v>
                </c:pt>
                <c:pt idx="50">
                  <c:v>7.7045763912497747E-2</c:v>
                </c:pt>
                <c:pt idx="51">
                  <c:v>8.1184541877422897E-2</c:v>
                </c:pt>
                <c:pt idx="52">
                  <c:v>8.413204802721809E-2</c:v>
                </c:pt>
                <c:pt idx="53">
                  <c:v>8.6362801462765773E-2</c:v>
                </c:pt>
                <c:pt idx="54">
                  <c:v>8.9058125873348506E-2</c:v>
                </c:pt>
                <c:pt idx="55">
                  <c:v>9.2077252027202572E-2</c:v>
                </c:pt>
                <c:pt idx="56">
                  <c:v>9.5306134089448977E-2</c:v>
                </c:pt>
                <c:pt idx="57">
                  <c:v>9.7952042972946074E-2</c:v>
                </c:pt>
                <c:pt idx="58">
                  <c:v>9.9743225788938239E-2</c:v>
                </c:pt>
                <c:pt idx="59">
                  <c:v>0.10065715295830036</c:v>
                </c:pt>
                <c:pt idx="60">
                  <c:v>0.10060370616453142</c:v>
                </c:pt>
                <c:pt idx="61">
                  <c:v>9.9446309993627233E-2</c:v>
                </c:pt>
                <c:pt idx="62">
                  <c:v>9.7566569351463239E-2</c:v>
                </c:pt>
                <c:pt idx="63">
                  <c:v>9.5638973672542607E-2</c:v>
                </c:pt>
                <c:pt idx="64">
                  <c:v>9.3821230010741941E-2</c:v>
                </c:pt>
                <c:pt idx="65">
                  <c:v>9.0933412616031772E-2</c:v>
                </c:pt>
                <c:pt idx="66">
                  <c:v>8.593356909164003E-2</c:v>
                </c:pt>
                <c:pt idx="67">
                  <c:v>7.841337113480687E-2</c:v>
                </c:pt>
                <c:pt idx="68">
                  <c:v>6.9466819996820098E-2</c:v>
                </c:pt>
                <c:pt idx="69">
                  <c:v>6.077648186472908E-2</c:v>
                </c:pt>
                <c:pt idx="70">
                  <c:v>5.3157615404800657E-2</c:v>
                </c:pt>
                <c:pt idx="71">
                  <c:v>4.6262491355385134E-2</c:v>
                </c:pt>
                <c:pt idx="72">
                  <c:v>3.9222404256446776E-2</c:v>
                </c:pt>
                <c:pt idx="73">
                  <c:v>3.2382287491129189E-2</c:v>
                </c:pt>
                <c:pt idx="74">
                  <c:v>2.5536578968799267E-2</c:v>
                </c:pt>
                <c:pt idx="75">
                  <c:v>1.913866615046737E-2</c:v>
                </c:pt>
                <c:pt idx="76">
                  <c:v>1.4079784075294435E-2</c:v>
                </c:pt>
                <c:pt idx="77">
                  <c:v>1.0659806968173598E-2</c:v>
                </c:pt>
                <c:pt idx="78">
                  <c:v>7.9185131133152151E-3</c:v>
                </c:pt>
                <c:pt idx="79">
                  <c:v>5.6926036998305313E-3</c:v>
                </c:pt>
                <c:pt idx="80">
                  <c:v>3.6385432838290546E-3</c:v>
                </c:pt>
                <c:pt idx="81">
                  <c:v>1.8971010970743431E-3</c:v>
                </c:pt>
                <c:pt idx="82">
                  <c:v>8.3713804108824519E-4</c:v>
                </c:pt>
                <c:pt idx="83">
                  <c:v>3.938612570013415E-4</c:v>
                </c:pt>
                <c:pt idx="84">
                  <c:v>4.7692485680627724E-5</c:v>
                </c:pt>
                <c:pt idx="85">
                  <c:v>0</c:v>
                </c:pt>
                <c:pt idx="86">
                  <c:v>3.3251448094177242E-4</c:v>
                </c:pt>
                <c:pt idx="87">
                  <c:v>7.5654521763747376E-4</c:v>
                </c:pt>
                <c:pt idx="88">
                  <c:v>1.0003393213314849E-3</c:v>
                </c:pt>
                <c:pt idx="89">
                  <c:v>1.8340963000402029E-3</c:v>
                </c:pt>
                <c:pt idx="90">
                  <c:v>2.9156786491262221E-3</c:v>
                </c:pt>
                <c:pt idx="91">
                  <c:v>3.9522018399618421E-3</c:v>
                </c:pt>
                <c:pt idx="92">
                  <c:v>4.7845608794174783E-3</c:v>
                </c:pt>
                <c:pt idx="93">
                  <c:v>4.6566982030835005E-3</c:v>
                </c:pt>
                <c:pt idx="94">
                  <c:v>4.5035100691181423E-3</c:v>
                </c:pt>
                <c:pt idx="95">
                  <c:v>5.2204253344415681E-3</c:v>
                </c:pt>
                <c:pt idx="96">
                  <c:v>6.2118893670267484E-3</c:v>
                </c:pt>
                <c:pt idx="97">
                  <c:v>7.7257275372510205E-3</c:v>
                </c:pt>
                <c:pt idx="98">
                  <c:v>9.445127798108334E-3</c:v>
                </c:pt>
                <c:pt idx="99">
                  <c:v>1.1006821005089183E-2</c:v>
                </c:pt>
                <c:pt idx="100">
                  <c:v>1.2251702165063993E-2</c:v>
                </c:pt>
                <c:pt idx="101">
                  <c:v>1.3089652961531953E-2</c:v>
                </c:pt>
                <c:pt idx="102">
                  <c:v>1.3655850869244304E-2</c:v>
                </c:pt>
                <c:pt idx="103">
                  <c:v>1.4131930460455817E-2</c:v>
                </c:pt>
                <c:pt idx="104">
                  <c:v>1.4220813388779518E-2</c:v>
                </c:pt>
                <c:pt idx="105">
                  <c:v>1.440261051211022E-2</c:v>
                </c:pt>
                <c:pt idx="106">
                  <c:v>1.474770644632971E-2</c:v>
                </c:pt>
                <c:pt idx="107">
                  <c:v>1.4729533236039679E-2</c:v>
                </c:pt>
                <c:pt idx="108">
                  <c:v>1.475921506250622E-2</c:v>
                </c:pt>
                <c:pt idx="109">
                  <c:v>1.4608660255971091E-2</c:v>
                </c:pt>
                <c:pt idx="110">
                  <c:v>1.3982188409300378E-2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33632"/>
        <c:axId val="178148096"/>
      </c:scatterChart>
      <c:valAx>
        <c:axId val="17813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148096"/>
        <c:crosses val="autoZero"/>
        <c:crossBetween val="midCat"/>
      </c:valAx>
      <c:valAx>
        <c:axId val="17814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13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0390219790165469"/>
          <c:y val="0.21053070005593563"/>
          <c:w val="0.30855893676420576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'Chl-a pyridine'!$A$16:$D$16</c:f>
          <c:strCache>
            <c:ptCount val="1"/>
            <c:pt idx="0">
              <c:v>Chl-a pyridine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'Chl-a pyridine'!$A$20:$A$130</c:f>
              <c:numCache>
                <c:formatCode>General</c:formatCode>
                <c:ptCount val="111"/>
                <c:pt idx="0">
                  <c:v>-668</c:v>
                </c:pt>
                <c:pt idx="1">
                  <c:v>-638</c:v>
                </c:pt>
                <c:pt idx="2">
                  <c:v>-608</c:v>
                </c:pt>
                <c:pt idx="3">
                  <c:v>-578</c:v>
                </c:pt>
                <c:pt idx="4">
                  <c:v>-548</c:v>
                </c:pt>
                <c:pt idx="5">
                  <c:v>-518</c:v>
                </c:pt>
                <c:pt idx="6">
                  <c:v>-488</c:v>
                </c:pt>
                <c:pt idx="7">
                  <c:v>-458</c:v>
                </c:pt>
                <c:pt idx="8">
                  <c:v>-428</c:v>
                </c:pt>
                <c:pt idx="9">
                  <c:v>-398</c:v>
                </c:pt>
                <c:pt idx="10">
                  <c:v>-368</c:v>
                </c:pt>
                <c:pt idx="11">
                  <c:v>-338</c:v>
                </c:pt>
                <c:pt idx="12">
                  <c:v>-308</c:v>
                </c:pt>
                <c:pt idx="13">
                  <c:v>-278</c:v>
                </c:pt>
                <c:pt idx="14">
                  <c:v>-248</c:v>
                </c:pt>
                <c:pt idx="15">
                  <c:v>-218</c:v>
                </c:pt>
                <c:pt idx="16">
                  <c:v>-188</c:v>
                </c:pt>
                <c:pt idx="17">
                  <c:v>-158</c:v>
                </c:pt>
                <c:pt idx="18">
                  <c:v>-128</c:v>
                </c:pt>
                <c:pt idx="19">
                  <c:v>-98</c:v>
                </c:pt>
                <c:pt idx="20">
                  <c:v>-68</c:v>
                </c:pt>
                <c:pt idx="21">
                  <c:v>-38</c:v>
                </c:pt>
                <c:pt idx="22">
                  <c:v>-8</c:v>
                </c:pt>
                <c:pt idx="23">
                  <c:v>22</c:v>
                </c:pt>
                <c:pt idx="24">
                  <c:v>52</c:v>
                </c:pt>
                <c:pt idx="25">
                  <c:v>82</c:v>
                </c:pt>
                <c:pt idx="26">
                  <c:v>112</c:v>
                </c:pt>
                <c:pt idx="27">
                  <c:v>142</c:v>
                </c:pt>
                <c:pt idx="28">
                  <c:v>172</c:v>
                </c:pt>
                <c:pt idx="29">
                  <c:v>202</c:v>
                </c:pt>
                <c:pt idx="30">
                  <c:v>232</c:v>
                </c:pt>
                <c:pt idx="31">
                  <c:v>262</c:v>
                </c:pt>
                <c:pt idx="32">
                  <c:v>292</c:v>
                </c:pt>
                <c:pt idx="33">
                  <c:v>322</c:v>
                </c:pt>
                <c:pt idx="34">
                  <c:v>352</c:v>
                </c:pt>
                <c:pt idx="35">
                  <c:v>382</c:v>
                </c:pt>
                <c:pt idx="36">
                  <c:v>412</c:v>
                </c:pt>
                <c:pt idx="37">
                  <c:v>442</c:v>
                </c:pt>
                <c:pt idx="38">
                  <c:v>472</c:v>
                </c:pt>
                <c:pt idx="39">
                  <c:v>502</c:v>
                </c:pt>
                <c:pt idx="40">
                  <c:v>532</c:v>
                </c:pt>
                <c:pt idx="41">
                  <c:v>562</c:v>
                </c:pt>
                <c:pt idx="42">
                  <c:v>592</c:v>
                </c:pt>
                <c:pt idx="43">
                  <c:v>622</c:v>
                </c:pt>
                <c:pt idx="44">
                  <c:v>652</c:v>
                </c:pt>
                <c:pt idx="45">
                  <c:v>682</c:v>
                </c:pt>
                <c:pt idx="46">
                  <c:v>712</c:v>
                </c:pt>
                <c:pt idx="47">
                  <c:v>742</c:v>
                </c:pt>
                <c:pt idx="48">
                  <c:v>772</c:v>
                </c:pt>
                <c:pt idx="49">
                  <c:v>802</c:v>
                </c:pt>
                <c:pt idx="50">
                  <c:v>832</c:v>
                </c:pt>
                <c:pt idx="51">
                  <c:v>862</c:v>
                </c:pt>
                <c:pt idx="52">
                  <c:v>892</c:v>
                </c:pt>
                <c:pt idx="53">
                  <c:v>922</c:v>
                </c:pt>
                <c:pt idx="54">
                  <c:v>952</c:v>
                </c:pt>
                <c:pt idx="55">
                  <c:v>982</c:v>
                </c:pt>
                <c:pt idx="56">
                  <c:v>1012</c:v>
                </c:pt>
                <c:pt idx="57">
                  <c:v>1042</c:v>
                </c:pt>
                <c:pt idx="58">
                  <c:v>1072</c:v>
                </c:pt>
                <c:pt idx="59">
                  <c:v>1102</c:v>
                </c:pt>
                <c:pt idx="60">
                  <c:v>1132</c:v>
                </c:pt>
                <c:pt idx="61">
                  <c:v>1162</c:v>
                </c:pt>
                <c:pt idx="62">
                  <c:v>1192</c:v>
                </c:pt>
                <c:pt idx="63">
                  <c:v>1222</c:v>
                </c:pt>
                <c:pt idx="64">
                  <c:v>1252</c:v>
                </c:pt>
                <c:pt idx="65">
                  <c:v>1282</c:v>
                </c:pt>
                <c:pt idx="66">
                  <c:v>1312</c:v>
                </c:pt>
                <c:pt idx="67">
                  <c:v>1342</c:v>
                </c:pt>
                <c:pt idx="68">
                  <c:v>1372</c:v>
                </c:pt>
                <c:pt idx="69">
                  <c:v>1402</c:v>
                </c:pt>
                <c:pt idx="70">
                  <c:v>1432</c:v>
                </c:pt>
                <c:pt idx="71">
                  <c:v>1462</c:v>
                </c:pt>
                <c:pt idx="72">
                  <c:v>1492</c:v>
                </c:pt>
                <c:pt idx="73">
                  <c:v>1522</c:v>
                </c:pt>
                <c:pt idx="74">
                  <c:v>1552</c:v>
                </c:pt>
                <c:pt idx="75">
                  <c:v>1582</c:v>
                </c:pt>
                <c:pt idx="76">
                  <c:v>1612</c:v>
                </c:pt>
                <c:pt idx="77">
                  <c:v>1642</c:v>
                </c:pt>
                <c:pt idx="78">
                  <c:v>1672</c:v>
                </c:pt>
                <c:pt idx="79">
                  <c:v>1702</c:v>
                </c:pt>
                <c:pt idx="80">
                  <c:v>1732</c:v>
                </c:pt>
                <c:pt idx="81">
                  <c:v>1762</c:v>
                </c:pt>
                <c:pt idx="82">
                  <c:v>1792</c:v>
                </c:pt>
                <c:pt idx="83">
                  <c:v>1822</c:v>
                </c:pt>
                <c:pt idx="84">
                  <c:v>1852</c:v>
                </c:pt>
                <c:pt idx="85">
                  <c:v>1882</c:v>
                </c:pt>
                <c:pt idx="86">
                  <c:v>1912</c:v>
                </c:pt>
                <c:pt idx="87">
                  <c:v>1942</c:v>
                </c:pt>
                <c:pt idx="88">
                  <c:v>1972</c:v>
                </c:pt>
                <c:pt idx="89">
                  <c:v>2002</c:v>
                </c:pt>
                <c:pt idx="90">
                  <c:v>2032</c:v>
                </c:pt>
                <c:pt idx="91">
                  <c:v>2062</c:v>
                </c:pt>
                <c:pt idx="92">
                  <c:v>2092</c:v>
                </c:pt>
                <c:pt idx="93">
                  <c:v>2122</c:v>
                </c:pt>
                <c:pt idx="94">
                  <c:v>2152</c:v>
                </c:pt>
                <c:pt idx="95">
                  <c:v>2182</c:v>
                </c:pt>
                <c:pt idx="96">
                  <c:v>2212</c:v>
                </c:pt>
                <c:pt idx="97">
                  <c:v>2242</c:v>
                </c:pt>
                <c:pt idx="98">
                  <c:v>2272</c:v>
                </c:pt>
                <c:pt idx="99">
                  <c:v>2302</c:v>
                </c:pt>
                <c:pt idx="100">
                  <c:v>2332</c:v>
                </c:pt>
                <c:pt idx="101">
                  <c:v>2362</c:v>
                </c:pt>
                <c:pt idx="102">
                  <c:v>2392</c:v>
                </c:pt>
                <c:pt idx="103">
                  <c:v>2422</c:v>
                </c:pt>
                <c:pt idx="104">
                  <c:v>2452</c:v>
                </c:pt>
                <c:pt idx="105">
                  <c:v>2482</c:v>
                </c:pt>
                <c:pt idx="106">
                  <c:v>2512</c:v>
                </c:pt>
                <c:pt idx="107">
                  <c:v>2542</c:v>
                </c:pt>
                <c:pt idx="108">
                  <c:v>2572</c:v>
                </c:pt>
                <c:pt idx="109">
                  <c:v>2602</c:v>
                </c:pt>
                <c:pt idx="110">
                  <c:v>2632</c:v>
                </c:pt>
              </c:numCache>
            </c:numRef>
          </c:xVal>
          <c:yVal>
            <c:numRef>
              <c:f>'Chl-a pyridine'!$J$20:$J$130</c:f>
              <c:numCache>
                <c:formatCode>0.000</c:formatCode>
                <c:ptCount val="1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0.99991841106690538</c:v>
                </c:pt>
                <c:pt idx="6">
                  <c:v>1</c:v>
                </c:pt>
                <c:pt idx="7">
                  <c:v>1</c:v>
                </c:pt>
                <c:pt idx="8">
                  <c:v>0.99742490440265963</c:v>
                </c:pt>
                <c:pt idx="9">
                  <c:v>0.99772618333490415</c:v>
                </c:pt>
                <c:pt idx="10">
                  <c:v>1</c:v>
                </c:pt>
                <c:pt idx="11">
                  <c:v>1</c:v>
                </c:pt>
                <c:pt idx="12">
                  <c:v>0.99122410001938699</c:v>
                </c:pt>
                <c:pt idx="13">
                  <c:v>0.98010280435723807</c:v>
                </c:pt>
                <c:pt idx="14">
                  <c:v>0.96909979215808506</c:v>
                </c:pt>
                <c:pt idx="15">
                  <c:v>0.95843861931496699</c:v>
                </c:pt>
                <c:pt idx="16">
                  <c:v>0.94958107350255494</c:v>
                </c:pt>
                <c:pt idx="17">
                  <c:v>0.94490191367141951</c:v>
                </c:pt>
                <c:pt idx="18">
                  <c:v>0.94433230816237412</c:v>
                </c:pt>
                <c:pt idx="19">
                  <c:v>0.94411915438883531</c:v>
                </c:pt>
                <c:pt idx="20">
                  <c:v>0.93982987073270241</c:v>
                </c:pt>
                <c:pt idx="21">
                  <c:v>0.92921674198777471</c:v>
                </c:pt>
                <c:pt idx="22">
                  <c:v>0.91445640729017308</c:v>
                </c:pt>
                <c:pt idx="23">
                  <c:v>0.89900078820770801</c:v>
                </c:pt>
                <c:pt idx="24">
                  <c:v>0.8842992624244439</c:v>
                </c:pt>
                <c:pt idx="25">
                  <c:v>0.87035691069704046</c:v>
                </c:pt>
                <c:pt idx="26">
                  <c:v>0.853957831390734</c:v>
                </c:pt>
                <c:pt idx="27">
                  <c:v>0.82662214457742289</c:v>
                </c:pt>
                <c:pt idx="28">
                  <c:v>0.78488172690252345</c:v>
                </c:pt>
                <c:pt idx="29">
                  <c:v>0.73064406745146093</c:v>
                </c:pt>
                <c:pt idx="30">
                  <c:v>0.66247901601661874</c:v>
                </c:pt>
                <c:pt idx="31">
                  <c:v>0.57737159224600809</c:v>
                </c:pt>
                <c:pt idx="32">
                  <c:v>0.47392609695120991</c:v>
                </c:pt>
                <c:pt idx="33">
                  <c:v>0.35153018508101808</c:v>
                </c:pt>
                <c:pt idx="34">
                  <c:v>0.2144897223549117</c:v>
                </c:pt>
                <c:pt idx="35">
                  <c:v>7.5291692276152178E-2</c:v>
                </c:pt>
                <c:pt idx="36">
                  <c:v>-5.5031979065420344E-2</c:v>
                </c:pt>
                <c:pt idx="37">
                  <c:v>-0.17429854543875734</c:v>
                </c:pt>
                <c:pt idx="38">
                  <c:v>-0.27860500886978445</c:v>
                </c:pt>
                <c:pt idx="39">
                  <c:v>-0.36297637540337413</c:v>
                </c:pt>
                <c:pt idx="40">
                  <c:v>-0.42309952831514752</c:v>
                </c:pt>
                <c:pt idx="41">
                  <c:v>-0.45945854091648641</c:v>
                </c:pt>
                <c:pt idx="42">
                  <c:v>-0.47658250425497872</c:v>
                </c:pt>
                <c:pt idx="43">
                  <c:v>-0.48094386121642896</c:v>
                </c:pt>
                <c:pt idx="44">
                  <c:v>-0.47483423765347998</c:v>
                </c:pt>
                <c:pt idx="45">
                  <c:v>-0.45710010329067563</c:v>
                </c:pt>
                <c:pt idx="46">
                  <c:v>-0.42615351717589811</c:v>
                </c:pt>
                <c:pt idx="47">
                  <c:v>-0.38577789249695926</c:v>
                </c:pt>
                <c:pt idx="48">
                  <c:v>-0.33401917689783978</c:v>
                </c:pt>
                <c:pt idx="49">
                  <c:v>-0.27216171298076519</c:v>
                </c:pt>
                <c:pt idx="50">
                  <c:v>-0.20462381142555541</c:v>
                </c:pt>
                <c:pt idx="51">
                  <c:v>-0.14255259630224471</c:v>
                </c:pt>
                <c:pt idx="52">
                  <c:v>-9.1587565170470508E-2</c:v>
                </c:pt>
                <c:pt idx="53">
                  <c:v>-4.8074033330080201E-2</c:v>
                </c:pt>
                <c:pt idx="54">
                  <c:v>-4.1008901184231838E-3</c:v>
                </c:pt>
                <c:pt idx="55">
                  <c:v>4.0658423641936281E-2</c:v>
                </c:pt>
                <c:pt idx="56">
                  <c:v>8.5119461984979883E-2</c:v>
                </c:pt>
                <c:pt idx="57">
                  <c:v>0.12203584710627813</c:v>
                </c:pt>
                <c:pt idx="58">
                  <c:v>0.14877173803248278</c:v>
                </c:pt>
                <c:pt idx="59">
                  <c:v>0.16484458198571461</c:v>
                </c:pt>
                <c:pt idx="60">
                  <c:v>0.16902041654963762</c:v>
                </c:pt>
                <c:pt idx="61">
                  <c:v>0.16034979085614431</c:v>
                </c:pt>
                <c:pt idx="62">
                  <c:v>0.14393542429228079</c:v>
                </c:pt>
                <c:pt idx="63">
                  <c:v>0.12836777217582729</c:v>
                </c:pt>
                <c:pt idx="64">
                  <c:v>0.11547232723250167</c:v>
                </c:pt>
                <c:pt idx="65">
                  <c:v>9.5758462517601006E-2</c:v>
                </c:pt>
                <c:pt idx="66">
                  <c:v>5.8872781338760061E-2</c:v>
                </c:pt>
                <c:pt idx="67">
                  <c:v>-1.0751613957857842E-3</c:v>
                </c:pt>
                <c:pt idx="68">
                  <c:v>-8.0451708680023382E-2</c:v>
                </c:pt>
                <c:pt idx="69">
                  <c:v>-0.16682492967694595</c:v>
                </c:pt>
                <c:pt idx="70">
                  <c:v>-0.25001614846374687</c:v>
                </c:pt>
                <c:pt idx="71">
                  <c:v>-0.32884036588956445</c:v>
                </c:pt>
                <c:pt idx="72">
                  <c:v>-0.41077934408120798</c:v>
                </c:pt>
                <c:pt idx="73">
                  <c:v>-0.49470447311622223</c:v>
                </c:pt>
                <c:pt idx="74">
                  <c:v>-0.58388359640368659</c:v>
                </c:pt>
                <c:pt idx="75">
                  <c:v>-0.67303167686638976</c:v>
                </c:pt>
                <c:pt idx="76">
                  <c:v>-0.74907723933199244</c:v>
                </c:pt>
                <c:pt idx="77">
                  <c:v>-0.80404453595265246</c:v>
                </c:pt>
                <c:pt idx="78">
                  <c:v>-0.85004056717192955</c:v>
                </c:pt>
                <c:pt idx="79">
                  <c:v>-0.88858016500360426</c:v>
                </c:pt>
                <c:pt idx="80">
                  <c:v>-0.92578065437474377</c:v>
                </c:pt>
                <c:pt idx="81">
                  <c:v>-0.95949720857030552</c:v>
                </c:pt>
                <c:pt idx="82">
                  <c:v>-0.98135118876763761</c:v>
                </c:pt>
                <c:pt idx="83">
                  <c:v>-0.99090281648547074</c:v>
                </c:pt>
                <c:pt idx="84">
                  <c:v>-0.99886434079613395</c:v>
                </c:pt>
                <c:pt idx="85">
                  <c:v>-1</c:v>
                </c:pt>
                <c:pt idx="86">
                  <c:v>-0.99163505351339176</c:v>
                </c:pt>
                <c:pt idx="87">
                  <c:v>-0.98041494436013665</c:v>
                </c:pt>
                <c:pt idx="88">
                  <c:v>-0.97332887819395775</c:v>
                </c:pt>
                <c:pt idx="89">
                  <c:v>-0.94983519210699496</c:v>
                </c:pt>
                <c:pt idx="90">
                  <c:v>-0.91813655586890297</c:v>
                </c:pt>
                <c:pt idx="91">
                  <c:v>-0.88600949373904769</c:v>
                </c:pt>
                <c:pt idx="92">
                  <c:v>-0.85788664347557031</c:v>
                </c:pt>
                <c:pt idx="93">
                  <c:v>-0.85480691578902612</c:v>
                </c:pt>
                <c:pt idx="94">
                  <c:v>-0.85166088392365613</c:v>
                </c:pt>
                <c:pt idx="95">
                  <c:v>-0.82144650421469412</c:v>
                </c:pt>
                <c:pt idx="96">
                  <c:v>-0.78043866301315368</c:v>
                </c:pt>
                <c:pt idx="97">
                  <c:v>-0.7193137496598534</c:v>
                </c:pt>
                <c:pt idx="98">
                  <c:v>-0.64854954523981134</c:v>
                </c:pt>
                <c:pt idx="99">
                  <c:v>-0.58029262407832527</c:v>
                </c:pt>
                <c:pt idx="100">
                  <c:v>-0.51984622064978203</c:v>
                </c:pt>
                <c:pt idx="101">
                  <c:v>-0.47109000118427335</c:v>
                </c:pt>
                <c:pt idx="102">
                  <c:v>-0.42913763835513108</c:v>
                </c:pt>
                <c:pt idx="103">
                  <c:v>-0.38808316443415358</c:v>
                </c:pt>
                <c:pt idx="104">
                  <c:v>-0.3562451663343662</c:v>
                </c:pt>
                <c:pt idx="105">
                  <c:v>-0.3207737911188544</c:v>
                </c:pt>
                <c:pt idx="106">
                  <c:v>-0.28251486428015915</c:v>
                </c:pt>
                <c:pt idx="107">
                  <c:v>-0.25559060539382283</c:v>
                </c:pt>
                <c:pt idx="108">
                  <c:v>-0.22876644164455873</c:v>
                </c:pt>
                <c:pt idx="109">
                  <c:v>-0.20980601541009669</c:v>
                </c:pt>
                <c:pt idx="110">
                  <c:v>-0.21091904245459236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2736"/>
        <c:axId val="176454656"/>
      </c:scatterChart>
      <c:valAx>
        <c:axId val="17645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454656"/>
        <c:crosses val="autoZero"/>
        <c:crossBetween val="midCat"/>
      </c:valAx>
      <c:valAx>
        <c:axId val="176454656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38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6452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'Chl-d MeOH-EtOH 1.7 K'!$A$16:$D$16</c:f>
          <c:strCache>
            <c:ptCount val="1"/>
            <c:pt idx="0">
              <c:v>Chl-d MeOH/EtOH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K'!$B$20:$B$131</c:f>
              <c:numCache>
                <c:formatCode>General</c:formatCode>
                <c:ptCount val="112"/>
                <c:pt idx="0">
                  <c:v>1.35E-2</c:v>
                </c:pt>
                <c:pt idx="1">
                  <c:v>1.9900000000000001E-2</c:v>
                </c:pt>
                <c:pt idx="2">
                  <c:v>2.98E-2</c:v>
                </c:pt>
                <c:pt idx="3">
                  <c:v>4.36E-2</c:v>
                </c:pt>
                <c:pt idx="4">
                  <c:v>6.1600000000000002E-2</c:v>
                </c:pt>
                <c:pt idx="5">
                  <c:v>8.4099999999999994E-2</c:v>
                </c:pt>
                <c:pt idx="6">
                  <c:v>0.1108</c:v>
                </c:pt>
                <c:pt idx="7">
                  <c:v>0.1416</c:v>
                </c:pt>
                <c:pt idx="8">
                  <c:v>0.1759</c:v>
                </c:pt>
                <c:pt idx="9">
                  <c:v>0.21340000000000001</c:v>
                </c:pt>
                <c:pt idx="10">
                  <c:v>0.25480000000000003</c:v>
                </c:pt>
                <c:pt idx="11">
                  <c:v>0.3024</c:v>
                </c:pt>
                <c:pt idx="12">
                  <c:v>0.35980000000000001</c:v>
                </c:pt>
                <c:pt idx="13">
                  <c:v>0.43090000000000001</c:v>
                </c:pt>
                <c:pt idx="14">
                  <c:v>0.51749999999999996</c:v>
                </c:pt>
                <c:pt idx="15">
                  <c:v>0.61739999999999995</c:v>
                </c:pt>
                <c:pt idx="16">
                  <c:v>0.72399999999999998</c:v>
                </c:pt>
                <c:pt idx="17">
                  <c:v>0.82669999999999999</c:v>
                </c:pt>
                <c:pt idx="18">
                  <c:v>0.91359999999999997</c:v>
                </c:pt>
                <c:pt idx="19">
                  <c:v>0.97370000000000001</c:v>
                </c:pt>
                <c:pt idx="20">
                  <c:v>1</c:v>
                </c:pt>
                <c:pt idx="21">
                  <c:v>0.99050000000000005</c:v>
                </c:pt>
                <c:pt idx="22">
                  <c:v>0.9486</c:v>
                </c:pt>
                <c:pt idx="23">
                  <c:v>0.88149999999999995</c:v>
                </c:pt>
                <c:pt idx="24">
                  <c:v>0.79769999999999996</c:v>
                </c:pt>
                <c:pt idx="25">
                  <c:v>0.70609999999999995</c:v>
                </c:pt>
                <c:pt idx="26">
                  <c:v>0.61429999999999996</c:v>
                </c:pt>
                <c:pt idx="27">
                  <c:v>0.52810000000000001</c:v>
                </c:pt>
                <c:pt idx="28">
                  <c:v>0.4511</c:v>
                </c:pt>
                <c:pt idx="29">
                  <c:v>0.3851</c:v>
                </c:pt>
                <c:pt idx="30">
                  <c:v>0.33129999999999998</c:v>
                </c:pt>
                <c:pt idx="31">
                  <c:v>0.29010000000000002</c:v>
                </c:pt>
                <c:pt idx="32">
                  <c:v>0.26119999999999999</c:v>
                </c:pt>
                <c:pt idx="33">
                  <c:v>0.2437</c:v>
                </c:pt>
                <c:pt idx="34">
                  <c:v>0.23619999999999999</c:v>
                </c:pt>
                <c:pt idx="35">
                  <c:v>0.23669999999999999</c:v>
                </c:pt>
                <c:pt idx="36">
                  <c:v>0.2429</c:v>
                </c:pt>
                <c:pt idx="37">
                  <c:v>0.25219999999999998</c:v>
                </c:pt>
                <c:pt idx="38">
                  <c:v>0.26229999999999998</c:v>
                </c:pt>
                <c:pt idx="39">
                  <c:v>0.27100000000000002</c:v>
                </c:pt>
                <c:pt idx="40">
                  <c:v>0.27689999999999998</c:v>
                </c:pt>
                <c:pt idx="41">
                  <c:v>0.27900000000000003</c:v>
                </c:pt>
                <c:pt idx="42">
                  <c:v>0.27700000000000002</c:v>
                </c:pt>
                <c:pt idx="43">
                  <c:v>0.27110000000000001</c:v>
                </c:pt>
                <c:pt idx="44">
                  <c:v>0.2621</c:v>
                </c:pt>
                <c:pt idx="45">
                  <c:v>0.25109999999999999</c:v>
                </c:pt>
                <c:pt idx="46">
                  <c:v>0.2389</c:v>
                </c:pt>
                <c:pt idx="47">
                  <c:v>0.2263</c:v>
                </c:pt>
                <c:pt idx="48">
                  <c:v>0.214</c:v>
                </c:pt>
                <c:pt idx="49">
                  <c:v>0.2021</c:v>
                </c:pt>
                <c:pt idx="50">
                  <c:v>0.1908</c:v>
                </c:pt>
                <c:pt idx="51">
                  <c:v>0.18029999999999999</c:v>
                </c:pt>
                <c:pt idx="52">
                  <c:v>0.17080000000000001</c:v>
                </c:pt>
                <c:pt idx="53">
                  <c:v>0.16259999999999999</c:v>
                </c:pt>
                <c:pt idx="54">
                  <c:v>0.15570000000000001</c:v>
                </c:pt>
                <c:pt idx="55">
                  <c:v>0.15029999999999999</c:v>
                </c:pt>
                <c:pt idx="56">
                  <c:v>0.1464</c:v>
                </c:pt>
                <c:pt idx="57">
                  <c:v>0.1439</c:v>
                </c:pt>
                <c:pt idx="58">
                  <c:v>0.14249999999999999</c:v>
                </c:pt>
                <c:pt idx="59">
                  <c:v>0.14180000000000001</c:v>
                </c:pt>
                <c:pt idx="60">
                  <c:v>0.14149999999999999</c:v>
                </c:pt>
                <c:pt idx="61">
                  <c:v>0.14099999999999999</c:v>
                </c:pt>
                <c:pt idx="62">
                  <c:v>0.1401</c:v>
                </c:pt>
                <c:pt idx="63">
                  <c:v>0.13880000000000001</c:v>
                </c:pt>
                <c:pt idx="64">
                  <c:v>0.1371</c:v>
                </c:pt>
                <c:pt idx="65">
                  <c:v>0.1351</c:v>
                </c:pt>
                <c:pt idx="66">
                  <c:v>0.1326</c:v>
                </c:pt>
                <c:pt idx="67">
                  <c:v>0.1298</c:v>
                </c:pt>
                <c:pt idx="68">
                  <c:v>0.12690000000000001</c:v>
                </c:pt>
                <c:pt idx="69">
                  <c:v>0.1239</c:v>
                </c:pt>
                <c:pt idx="70">
                  <c:v>0.12089999999999999</c:v>
                </c:pt>
                <c:pt idx="71">
                  <c:v>0.1177</c:v>
                </c:pt>
                <c:pt idx="72">
                  <c:v>0.11459999999999999</c:v>
                </c:pt>
                <c:pt idx="73">
                  <c:v>0.1114</c:v>
                </c:pt>
                <c:pt idx="74">
                  <c:v>0.10829999999999999</c:v>
                </c:pt>
                <c:pt idx="75">
                  <c:v>0.1053</c:v>
                </c:pt>
                <c:pt idx="76">
                  <c:v>0.10249999999999999</c:v>
                </c:pt>
                <c:pt idx="77">
                  <c:v>9.9699999999999997E-2</c:v>
                </c:pt>
                <c:pt idx="78">
                  <c:v>9.69E-2</c:v>
                </c:pt>
                <c:pt idx="79">
                  <c:v>9.4100000000000003E-2</c:v>
                </c:pt>
                <c:pt idx="80">
                  <c:v>9.0999999999999998E-2</c:v>
                </c:pt>
                <c:pt idx="81">
                  <c:v>8.7800000000000003E-2</c:v>
                </c:pt>
                <c:pt idx="82">
                  <c:v>8.4500000000000006E-2</c:v>
                </c:pt>
                <c:pt idx="83">
                  <c:v>8.1199999999999994E-2</c:v>
                </c:pt>
                <c:pt idx="84">
                  <c:v>7.8E-2</c:v>
                </c:pt>
                <c:pt idx="85">
                  <c:v>7.4999999999999997E-2</c:v>
                </c:pt>
                <c:pt idx="86">
                  <c:v>7.2099999999999997E-2</c:v>
                </c:pt>
                <c:pt idx="87">
                  <c:v>6.9500000000000006E-2</c:v>
                </c:pt>
                <c:pt idx="88">
                  <c:v>6.7000000000000004E-2</c:v>
                </c:pt>
                <c:pt idx="89">
                  <c:v>6.4600000000000005E-2</c:v>
                </c:pt>
                <c:pt idx="90">
                  <c:v>6.2199999999999998E-2</c:v>
                </c:pt>
                <c:pt idx="91">
                  <c:v>5.9799999999999999E-2</c:v>
                </c:pt>
                <c:pt idx="92">
                  <c:v>5.74E-2</c:v>
                </c:pt>
                <c:pt idx="93">
                  <c:v>5.5100000000000003E-2</c:v>
                </c:pt>
                <c:pt idx="94">
                  <c:v>5.2699999999999997E-2</c:v>
                </c:pt>
                <c:pt idx="95">
                  <c:v>5.0299999999999997E-2</c:v>
                </c:pt>
                <c:pt idx="96">
                  <c:v>4.7699999999999999E-2</c:v>
                </c:pt>
                <c:pt idx="97">
                  <c:v>4.5100000000000001E-2</c:v>
                </c:pt>
                <c:pt idx="98">
                  <c:v>4.2500000000000003E-2</c:v>
                </c:pt>
                <c:pt idx="99">
                  <c:v>0.04</c:v>
                </c:pt>
                <c:pt idx="100">
                  <c:v>3.7699999999999997E-2</c:v>
                </c:pt>
                <c:pt idx="101">
                  <c:v>3.5700000000000003E-2</c:v>
                </c:pt>
                <c:pt idx="102">
                  <c:v>3.4000000000000002E-2</c:v>
                </c:pt>
                <c:pt idx="103">
                  <c:v>3.2500000000000001E-2</c:v>
                </c:pt>
                <c:pt idx="104">
                  <c:v>3.1199999999999999E-2</c:v>
                </c:pt>
                <c:pt idx="105">
                  <c:v>0.03</c:v>
                </c:pt>
                <c:pt idx="106">
                  <c:v>2.9000000000000001E-2</c:v>
                </c:pt>
                <c:pt idx="107">
                  <c:v>2.7900000000000001E-2</c:v>
                </c:pt>
                <c:pt idx="108">
                  <c:v>2.69E-2</c:v>
                </c:pt>
                <c:pt idx="109">
                  <c:v>2.5999999999999999E-2</c:v>
                </c:pt>
                <c:pt idx="110">
                  <c:v>2.52E-2</c:v>
                </c:pt>
                <c:pt idx="111">
                  <c:v>2.4400000000000002E-2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K'!$L$20:$L$131</c:f>
              <c:numCache>
                <c:formatCode>General</c:formatCode>
                <c:ptCount val="1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3.1783850953066201E-5</c:v>
                </c:pt>
                <c:pt idx="8">
                  <c:v>3.4945542849344578E-4</c:v>
                </c:pt>
                <c:pt idx="9">
                  <c:v>7.1742233061890585E-4</c:v>
                </c:pt>
                <c:pt idx="10">
                  <c:v>1.0660328264229856E-3</c:v>
                </c:pt>
                <c:pt idx="11">
                  <c:v>1.2803940474435604E-3</c:v>
                </c:pt>
                <c:pt idx="12">
                  <c:v>1.3408337006699223E-3</c:v>
                </c:pt>
                <c:pt idx="13">
                  <c:v>1.4156988460426467E-3</c:v>
                </c:pt>
                <c:pt idx="14">
                  <c:v>1.5068848036977553E-3</c:v>
                </c:pt>
                <c:pt idx="15">
                  <c:v>1.3774457384193464E-3</c:v>
                </c:pt>
                <c:pt idx="16">
                  <c:v>9.5004334319379296E-4</c:v>
                </c:pt>
                <c:pt idx="17">
                  <c:v>3.777568213104047E-4</c:v>
                </c:pt>
                <c:pt idx="18">
                  <c:v>0</c:v>
                </c:pt>
                <c:pt idx="19">
                  <c:v>1.3367143327859296E-4</c:v>
                </c:pt>
                <c:pt idx="20">
                  <c:v>9.1217803142488812E-4</c:v>
                </c:pt>
                <c:pt idx="21">
                  <c:v>2.2630250833283452E-3</c:v>
                </c:pt>
                <c:pt idx="22">
                  <c:v>4.5182737040931845E-3</c:v>
                </c:pt>
                <c:pt idx="23">
                  <c:v>7.8732086405254205E-3</c:v>
                </c:pt>
                <c:pt idx="24">
                  <c:v>1.1750206683421058E-2</c:v>
                </c:pt>
                <c:pt idx="25">
                  <c:v>1.552513993926297E-2</c:v>
                </c:pt>
                <c:pt idx="26">
                  <c:v>1.8971381538020242E-2</c:v>
                </c:pt>
                <c:pt idx="27">
                  <c:v>2.2282742088615373E-2</c:v>
                </c:pt>
                <c:pt idx="28">
                  <c:v>2.5650715697582264E-2</c:v>
                </c:pt>
                <c:pt idx="29">
                  <c:v>2.8912957152077794E-2</c:v>
                </c:pt>
                <c:pt idx="30">
                  <c:v>3.2352285198252194E-2</c:v>
                </c:pt>
                <c:pt idx="31">
                  <c:v>3.6602620216992017E-2</c:v>
                </c:pt>
                <c:pt idx="32">
                  <c:v>4.2132904987262729E-2</c:v>
                </c:pt>
                <c:pt idx="33">
                  <c:v>4.9012580648844603E-2</c:v>
                </c:pt>
                <c:pt idx="34">
                  <c:v>5.745133946339874E-2</c:v>
                </c:pt>
                <c:pt idx="35">
                  <c:v>6.7658241919207579E-2</c:v>
                </c:pt>
                <c:pt idx="36">
                  <c:v>7.9701255018167785E-2</c:v>
                </c:pt>
                <c:pt idx="37">
                  <c:v>9.3084919476700834E-2</c:v>
                </c:pt>
                <c:pt idx="38">
                  <c:v>0.10700907376524187</c:v>
                </c:pt>
                <c:pt idx="39">
                  <c:v>0.1205328840500927</c:v>
                </c:pt>
                <c:pt idx="40">
                  <c:v>0.13257558126236355</c:v>
                </c:pt>
                <c:pt idx="41">
                  <c:v>0.14210374338198264</c:v>
                </c:pt>
                <c:pt idx="42">
                  <c:v>0.14829585185736463</c:v>
                </c:pt>
                <c:pt idx="43">
                  <c:v>0.15082363621367728</c:v>
                </c:pt>
                <c:pt idx="44">
                  <c:v>0.15006334574794936</c:v>
                </c:pt>
                <c:pt idx="45">
                  <c:v>0.14683734137627125</c:v>
                </c:pt>
                <c:pt idx="46">
                  <c:v>0.14199113106132646</c:v>
                </c:pt>
                <c:pt idx="47">
                  <c:v>0.13618251929953676</c:v>
                </c:pt>
                <c:pt idx="48">
                  <c:v>0.12990496475878152</c:v>
                </c:pt>
                <c:pt idx="49">
                  <c:v>0.12334627620088585</c:v>
                </c:pt>
                <c:pt idx="50">
                  <c:v>0.11634242368399671</c:v>
                </c:pt>
                <c:pt idx="51">
                  <c:v>0.10898746953237129</c:v>
                </c:pt>
                <c:pt idx="52">
                  <c:v>0.10168049420294253</c:v>
                </c:pt>
                <c:pt idx="53">
                  <c:v>9.4984923981185507E-2</c:v>
                </c:pt>
                <c:pt idx="54">
                  <c:v>8.9041536466796772E-2</c:v>
                </c:pt>
                <c:pt idx="55">
                  <c:v>8.3920931050750686E-2</c:v>
                </c:pt>
                <c:pt idx="56">
                  <c:v>7.9716959466178294E-2</c:v>
                </c:pt>
                <c:pt idx="57">
                  <c:v>7.6499905217364675E-2</c:v>
                </c:pt>
                <c:pt idx="58">
                  <c:v>7.4245989484337749E-2</c:v>
                </c:pt>
                <c:pt idx="59">
                  <c:v>7.2837476418431385E-2</c:v>
                </c:pt>
                <c:pt idx="60">
                  <c:v>7.2250587199673477E-2</c:v>
                </c:pt>
                <c:pt idx="61">
                  <c:v>7.2273523655140656E-2</c:v>
                </c:pt>
                <c:pt idx="62">
                  <c:v>7.281222346057574E-2</c:v>
                </c:pt>
                <c:pt idx="63">
                  <c:v>7.360859434986855E-2</c:v>
                </c:pt>
                <c:pt idx="64">
                  <c:v>7.4404544056908911E-2</c:v>
                </c:pt>
                <c:pt idx="65">
                  <c:v>7.510632614412896E-2</c:v>
                </c:pt>
                <c:pt idx="66">
                  <c:v>7.5831044686816187E-2</c:v>
                </c:pt>
                <c:pt idx="67">
                  <c:v>7.6790076675641528E-2</c:v>
                </c:pt>
                <c:pt idx="68">
                  <c:v>7.8124410301427638E-2</c:v>
                </c:pt>
                <c:pt idx="69">
                  <c:v>7.9810582630891788E-2</c:v>
                </c:pt>
                <c:pt idx="70">
                  <c:v>8.1895624826162569E-2</c:v>
                </c:pt>
                <c:pt idx="71">
                  <c:v>8.4144696963286331E-2</c:v>
                </c:pt>
                <c:pt idx="72">
                  <c:v>8.639387439597318E-2</c:v>
                </c:pt>
                <c:pt idx="73">
                  <c:v>8.82910025338558E-2</c:v>
                </c:pt>
                <c:pt idx="74">
                  <c:v>8.9625125568515693E-2</c:v>
                </c:pt>
                <c:pt idx="75">
                  <c:v>9.0349317633387355E-2</c:v>
                </c:pt>
                <c:pt idx="76">
                  <c:v>9.0604461623730384E-2</c:v>
                </c:pt>
                <c:pt idx="77">
                  <c:v>9.0343421081853073E-2</c:v>
                </c:pt>
                <c:pt idx="78">
                  <c:v>8.9613121874320897E-2</c:v>
                </c:pt>
                <c:pt idx="79">
                  <c:v>8.8530878667547566E-2</c:v>
                </c:pt>
                <c:pt idx="80">
                  <c:v>8.6932135041864561E-2</c:v>
                </c:pt>
                <c:pt idx="81">
                  <c:v>8.4934416254811795E-2</c:v>
                </c:pt>
                <c:pt idx="82">
                  <c:v>8.2514259373106552E-2</c:v>
                </c:pt>
                <c:pt idx="83">
                  <c:v>7.9836010225291132E-2</c:v>
                </c:pt>
                <c:pt idx="84">
                  <c:v>7.7134403439756069E-2</c:v>
                </c:pt>
                <c:pt idx="85">
                  <c:v>7.4503396045195472E-2</c:v>
                </c:pt>
                <c:pt idx="86">
                  <c:v>7.1966345679328969E-2</c:v>
                </c:pt>
                <c:pt idx="87">
                  <c:v>6.9500000000000006E-2</c:v>
                </c:pt>
                <c:pt idx="88">
                  <c:v>6.7000000000000004E-2</c:v>
                </c:pt>
                <c:pt idx="89">
                  <c:v>6.4600000000000005E-2</c:v>
                </c:pt>
                <c:pt idx="90">
                  <c:v>6.2199999999999998E-2</c:v>
                </c:pt>
                <c:pt idx="91">
                  <c:v>5.9799999999999999E-2</c:v>
                </c:pt>
                <c:pt idx="92">
                  <c:v>5.7356922729685213E-2</c:v>
                </c:pt>
                <c:pt idx="93">
                  <c:v>5.4843967070480129E-2</c:v>
                </c:pt>
                <c:pt idx="94">
                  <c:v>5.2119739716167214E-2</c:v>
                </c:pt>
                <c:pt idx="95">
                  <c:v>4.9278197695440604E-2</c:v>
                </c:pt>
                <c:pt idx="96">
                  <c:v>4.6436445083587755E-2</c:v>
                </c:pt>
                <c:pt idx="97">
                  <c:v>4.3618155405017664E-2</c:v>
                </c:pt>
                <c:pt idx="98">
                  <c:v>4.0823328659730311E-2</c:v>
                </c:pt>
                <c:pt idx="99">
                  <c:v>3.8122458943137032E-2</c:v>
                </c:pt>
                <c:pt idx="100">
                  <c:v>3.5539114484083707E-2</c:v>
                </c:pt>
                <c:pt idx="101">
                  <c:v>3.3049937644850688E-2</c:v>
                </c:pt>
                <c:pt idx="102">
                  <c:v>3.0748780158568949E-2</c:v>
                </c:pt>
                <c:pt idx="103">
                  <c:v>2.8682462596240871E-2</c:v>
                </c:pt>
                <c:pt idx="104">
                  <c:v>2.6874447891149185E-2</c:v>
                </c:pt>
                <c:pt idx="105">
                  <c:v>2.5348093681013532E-2</c:v>
                </c:pt>
                <c:pt idx="106">
                  <c:v>2.4056579394831537E-2</c:v>
                </c:pt>
                <c:pt idx="107">
                  <c:v>2.2882274479500149E-2</c:v>
                </c:pt>
                <c:pt idx="108">
                  <c:v>2.1778463659580093E-2</c:v>
                </c:pt>
                <c:pt idx="109">
                  <c:v>2.0674758135223154E-2</c:v>
                </c:pt>
                <c:pt idx="110">
                  <c:v>1.9477306173298355E-2</c:v>
                </c:pt>
                <c:pt idx="111">
                  <c:v>1.8326780077939041E-2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K'!$M$20:$M$131</c:f>
              <c:numCache>
                <c:formatCode>General</c:formatCode>
                <c:ptCount val="112"/>
                <c:pt idx="0">
                  <c:v>1.35E-2</c:v>
                </c:pt>
                <c:pt idx="1">
                  <c:v>1.9900000000000001E-2</c:v>
                </c:pt>
                <c:pt idx="2">
                  <c:v>2.98E-2</c:v>
                </c:pt>
                <c:pt idx="3">
                  <c:v>4.36E-2</c:v>
                </c:pt>
                <c:pt idx="4">
                  <c:v>6.1600000000000002E-2</c:v>
                </c:pt>
                <c:pt idx="5">
                  <c:v>8.4099999999999994E-2</c:v>
                </c:pt>
                <c:pt idx="6">
                  <c:v>0.1108</c:v>
                </c:pt>
                <c:pt idx="7">
                  <c:v>0.14156821614904694</c:v>
                </c:pt>
                <c:pt idx="8">
                  <c:v>0.17555054457150657</c:v>
                </c:pt>
                <c:pt idx="9">
                  <c:v>0.21268257766938109</c:v>
                </c:pt>
                <c:pt idx="10">
                  <c:v>0.25373396717357705</c:v>
                </c:pt>
                <c:pt idx="11">
                  <c:v>0.30111960595255644</c:v>
                </c:pt>
                <c:pt idx="12">
                  <c:v>0.35845916629933006</c:v>
                </c:pt>
                <c:pt idx="13">
                  <c:v>0.42948430115395736</c:v>
                </c:pt>
                <c:pt idx="14">
                  <c:v>0.5159931151963022</c:v>
                </c:pt>
                <c:pt idx="15">
                  <c:v>0.61602255426158059</c:v>
                </c:pt>
                <c:pt idx="16">
                  <c:v>0.72304995665680616</c:v>
                </c:pt>
                <c:pt idx="17">
                  <c:v>0.82632224317868952</c:v>
                </c:pt>
                <c:pt idx="18">
                  <c:v>0.91359999999999997</c:v>
                </c:pt>
                <c:pt idx="19">
                  <c:v>0.97356632856672143</c:v>
                </c:pt>
                <c:pt idx="20">
                  <c:v>0.99908782196857515</c:v>
                </c:pt>
                <c:pt idx="21">
                  <c:v>0.98823697491667173</c:v>
                </c:pt>
                <c:pt idx="22">
                  <c:v>0.94408172629590681</c:v>
                </c:pt>
                <c:pt idx="23">
                  <c:v>0.87362679135947452</c:v>
                </c:pt>
                <c:pt idx="24">
                  <c:v>0.78594979331657888</c:v>
                </c:pt>
                <c:pt idx="25">
                  <c:v>0.69057486006073698</c:v>
                </c:pt>
                <c:pt idx="26">
                  <c:v>0.59532861846197971</c:v>
                </c:pt>
                <c:pt idx="27">
                  <c:v>0.50581725791138465</c:v>
                </c:pt>
                <c:pt idx="28">
                  <c:v>0.42544928430241774</c:v>
                </c:pt>
                <c:pt idx="29">
                  <c:v>0.35618704284792219</c:v>
                </c:pt>
                <c:pt idx="30">
                  <c:v>0.29894771480174781</c:v>
                </c:pt>
                <c:pt idx="31">
                  <c:v>0.25349737978300801</c:v>
                </c:pt>
                <c:pt idx="32">
                  <c:v>0.21906709501273725</c:v>
                </c:pt>
                <c:pt idx="33">
                  <c:v>0.19468741935115541</c:v>
                </c:pt>
                <c:pt idx="34">
                  <c:v>0.17874866053660127</c:v>
                </c:pt>
                <c:pt idx="35">
                  <c:v>0.16904175808079244</c:v>
                </c:pt>
                <c:pt idx="36">
                  <c:v>0.16319874498183221</c:v>
                </c:pt>
                <c:pt idx="37">
                  <c:v>0.15911508052329915</c:v>
                </c:pt>
                <c:pt idx="38">
                  <c:v>0.15529092623475813</c:v>
                </c:pt>
                <c:pt idx="39">
                  <c:v>0.15046711594990733</c:v>
                </c:pt>
                <c:pt idx="40">
                  <c:v>0.14432441873763643</c:v>
                </c:pt>
                <c:pt idx="41">
                  <c:v>0.13689625661801738</c:v>
                </c:pt>
                <c:pt idx="42">
                  <c:v>0.12870414814263539</c:v>
                </c:pt>
                <c:pt idx="43">
                  <c:v>0.12027636378632273</c:v>
                </c:pt>
                <c:pt idx="44">
                  <c:v>0.11203665425205064</c:v>
                </c:pt>
                <c:pt idx="45">
                  <c:v>0.10426265862372876</c:v>
                </c:pt>
                <c:pt idx="46">
                  <c:v>9.6908868938673523E-2</c:v>
                </c:pt>
                <c:pt idx="47">
                  <c:v>9.0117480700463243E-2</c:v>
                </c:pt>
                <c:pt idx="48">
                  <c:v>8.409503524121846E-2</c:v>
                </c:pt>
                <c:pt idx="49">
                  <c:v>7.8753723799114148E-2</c:v>
                </c:pt>
                <c:pt idx="50">
                  <c:v>7.4457576316003291E-2</c:v>
                </c:pt>
                <c:pt idx="51">
                  <c:v>7.1312530467628699E-2</c:v>
                </c:pt>
                <c:pt idx="52">
                  <c:v>6.9119505797057473E-2</c:v>
                </c:pt>
                <c:pt idx="53">
                  <c:v>6.7615076018814488E-2</c:v>
                </c:pt>
                <c:pt idx="54">
                  <c:v>6.6658463533203233E-2</c:v>
                </c:pt>
                <c:pt idx="55">
                  <c:v>6.6379068949249304E-2</c:v>
                </c:pt>
                <c:pt idx="56">
                  <c:v>6.6683040533821708E-2</c:v>
                </c:pt>
                <c:pt idx="57">
                  <c:v>6.7400094782635325E-2</c:v>
                </c:pt>
                <c:pt idx="58">
                  <c:v>6.8254010515662239E-2</c:v>
                </c:pt>
                <c:pt idx="59">
                  <c:v>6.8962523581568624E-2</c:v>
                </c:pt>
                <c:pt idx="60">
                  <c:v>6.924941280032651E-2</c:v>
                </c:pt>
                <c:pt idx="61">
                  <c:v>6.872647634485933E-2</c:v>
                </c:pt>
                <c:pt idx="62">
                  <c:v>6.7287776539424263E-2</c:v>
                </c:pt>
                <c:pt idx="63">
                  <c:v>6.5191405650131456E-2</c:v>
                </c:pt>
                <c:pt idx="64">
                  <c:v>6.2695455943091088E-2</c:v>
                </c:pt>
                <c:pt idx="65">
                  <c:v>5.9993673855871031E-2</c:v>
                </c:pt>
                <c:pt idx="66">
                  <c:v>5.6768955313183808E-2</c:v>
                </c:pt>
                <c:pt idx="67">
                  <c:v>5.3009923324358471E-2</c:v>
                </c:pt>
                <c:pt idx="68">
                  <c:v>4.8775589698572382E-2</c:v>
                </c:pt>
                <c:pt idx="69">
                  <c:v>4.4089417369108208E-2</c:v>
                </c:pt>
                <c:pt idx="70">
                  <c:v>3.9004375173837431E-2</c:v>
                </c:pt>
                <c:pt idx="71">
                  <c:v>3.3555303036713675E-2</c:v>
                </c:pt>
                <c:pt idx="72">
                  <c:v>2.8206125604026813E-2</c:v>
                </c:pt>
                <c:pt idx="73">
                  <c:v>2.3108997466144192E-2</c:v>
                </c:pt>
                <c:pt idx="74">
                  <c:v>1.8674874431484304E-2</c:v>
                </c:pt>
                <c:pt idx="75">
                  <c:v>1.4950682366612648E-2</c:v>
                </c:pt>
                <c:pt idx="76">
                  <c:v>1.1895538376269606E-2</c:v>
                </c:pt>
                <c:pt idx="77">
                  <c:v>9.3565789181469239E-3</c:v>
                </c:pt>
                <c:pt idx="78">
                  <c:v>7.2868781256790992E-3</c:v>
                </c:pt>
                <c:pt idx="79">
                  <c:v>5.56912133245243E-3</c:v>
                </c:pt>
                <c:pt idx="80">
                  <c:v>4.0678649581354321E-3</c:v>
                </c:pt>
                <c:pt idx="81">
                  <c:v>2.8655837451882051E-3</c:v>
                </c:pt>
                <c:pt idx="82">
                  <c:v>1.9857406268934605E-3</c:v>
                </c:pt>
                <c:pt idx="83">
                  <c:v>1.3639897747088695E-3</c:v>
                </c:pt>
                <c:pt idx="84">
                  <c:v>8.6559656024392726E-4</c:v>
                </c:pt>
                <c:pt idx="85">
                  <c:v>4.9660395480451982E-4</c:v>
                </c:pt>
                <c:pt idx="86">
                  <c:v>1.3365432067103444E-4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4.3077270314785009E-5</c:v>
                </c:pt>
                <c:pt idx="93">
                  <c:v>2.5603292951987443E-4</c:v>
                </c:pt>
                <c:pt idx="94">
                  <c:v>5.8026028383278581E-4</c:v>
                </c:pt>
                <c:pt idx="95">
                  <c:v>1.0218023045593966E-3</c:v>
                </c:pt>
                <c:pt idx="96">
                  <c:v>1.2635549164122415E-3</c:v>
                </c:pt>
                <c:pt idx="97">
                  <c:v>1.481844594982337E-3</c:v>
                </c:pt>
                <c:pt idx="98">
                  <c:v>1.6766713402696909E-3</c:v>
                </c:pt>
                <c:pt idx="99">
                  <c:v>1.8775410568629659E-3</c:v>
                </c:pt>
                <c:pt idx="100">
                  <c:v>2.1608855159162906E-3</c:v>
                </c:pt>
                <c:pt idx="101">
                  <c:v>2.6500623551493122E-3</c:v>
                </c:pt>
                <c:pt idx="102">
                  <c:v>3.2512198414310521E-3</c:v>
                </c:pt>
                <c:pt idx="103">
                  <c:v>3.8175374037591305E-3</c:v>
                </c:pt>
                <c:pt idx="104">
                  <c:v>4.3255521088508128E-3</c:v>
                </c:pt>
                <c:pt idx="105">
                  <c:v>4.6519063189864674E-3</c:v>
                </c:pt>
                <c:pt idx="106">
                  <c:v>4.9434206051684635E-3</c:v>
                </c:pt>
                <c:pt idx="107">
                  <c:v>5.0177255204998513E-3</c:v>
                </c:pt>
                <c:pt idx="108">
                  <c:v>5.121536340419907E-3</c:v>
                </c:pt>
                <c:pt idx="109">
                  <c:v>5.3252418647768444E-3</c:v>
                </c:pt>
                <c:pt idx="110">
                  <c:v>5.7226938267016456E-3</c:v>
                </c:pt>
                <c:pt idx="111">
                  <c:v>6.0732199220609583E-3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58080"/>
        <c:axId val="178560000"/>
      </c:scatterChart>
      <c:valAx>
        <c:axId val="1785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560000"/>
        <c:crosses val="autoZero"/>
        <c:crossBetween val="midCat"/>
      </c:valAx>
      <c:valAx>
        <c:axId val="17856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558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6017"/>
          <c:y val="0.27646385110952038"/>
          <c:w val="0.29504423058228835"/>
          <c:h val="0.23484303098476381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'Chl-d MeOH-EtOH 1.7 K'!$A$16:$D$16</c:f>
          <c:strCache>
            <c:ptCount val="1"/>
            <c:pt idx="0">
              <c:v>Chl-d MeOH/EtOH 1.7 K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633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K'!$C$20:$C$131</c:f>
              <c:numCache>
                <c:formatCode>General</c:formatCode>
                <c:ptCount val="112"/>
                <c:pt idx="0">
                  <c:v>1.83E-2</c:v>
                </c:pt>
                <c:pt idx="1">
                  <c:v>2.4500000000000001E-2</c:v>
                </c:pt>
                <c:pt idx="2">
                  <c:v>3.3099999999999997E-2</c:v>
                </c:pt>
                <c:pt idx="3">
                  <c:v>4.6300000000000001E-2</c:v>
                </c:pt>
                <c:pt idx="4">
                  <c:v>6.4500000000000002E-2</c:v>
                </c:pt>
                <c:pt idx="5">
                  <c:v>8.6499999999999994E-2</c:v>
                </c:pt>
                <c:pt idx="6">
                  <c:v>0.1124</c:v>
                </c:pt>
                <c:pt idx="7">
                  <c:v>0.1421</c:v>
                </c:pt>
                <c:pt idx="8">
                  <c:v>0.17519999999999999</c:v>
                </c:pt>
                <c:pt idx="9">
                  <c:v>0.21129999999999999</c:v>
                </c:pt>
                <c:pt idx="10">
                  <c:v>0.25140000000000001</c:v>
                </c:pt>
                <c:pt idx="11">
                  <c:v>0.29830000000000001</c:v>
                </c:pt>
                <c:pt idx="12">
                  <c:v>0.35570000000000002</c:v>
                </c:pt>
                <c:pt idx="13">
                  <c:v>0.42680000000000001</c:v>
                </c:pt>
                <c:pt idx="14">
                  <c:v>0.51339999999999997</c:v>
                </c:pt>
                <c:pt idx="15">
                  <c:v>0.61429999999999996</c:v>
                </c:pt>
                <c:pt idx="16">
                  <c:v>0.72319999999999995</c:v>
                </c:pt>
                <c:pt idx="17">
                  <c:v>0.82879999999999998</c:v>
                </c:pt>
                <c:pt idx="18">
                  <c:v>0.91769999999999996</c:v>
                </c:pt>
                <c:pt idx="19">
                  <c:v>0.97750000000000004</c:v>
                </c:pt>
                <c:pt idx="20">
                  <c:v>1.0005999999999999</c:v>
                </c:pt>
                <c:pt idx="21">
                  <c:v>0.98529999999999995</c:v>
                </c:pt>
                <c:pt idx="22">
                  <c:v>0.93359999999999999</c:v>
                </c:pt>
                <c:pt idx="23">
                  <c:v>0.85189999999999999</c:v>
                </c:pt>
                <c:pt idx="24">
                  <c:v>0.75119999999999998</c:v>
                </c:pt>
                <c:pt idx="25">
                  <c:v>0.6431</c:v>
                </c:pt>
                <c:pt idx="26">
                  <c:v>0.53620000000000001</c:v>
                </c:pt>
                <c:pt idx="27">
                  <c:v>0.4355</c:v>
                </c:pt>
                <c:pt idx="28">
                  <c:v>0.34379999999999999</c:v>
                </c:pt>
                <c:pt idx="29">
                  <c:v>0.2636</c:v>
                </c:pt>
                <c:pt idx="30">
                  <c:v>0.19489999999999999</c:v>
                </c:pt>
                <c:pt idx="31">
                  <c:v>0.13539999999999999</c:v>
                </c:pt>
                <c:pt idx="32">
                  <c:v>8.2799999999999999E-2</c:v>
                </c:pt>
                <c:pt idx="33">
                  <c:v>3.5900000000000001E-2</c:v>
                </c:pt>
                <c:pt idx="34">
                  <c:v>-7.6E-3</c:v>
                </c:pt>
                <c:pt idx="35">
                  <c:v>-5.0599999999999999E-2</c:v>
                </c:pt>
                <c:pt idx="36">
                  <c:v>-9.5699999999999993E-2</c:v>
                </c:pt>
                <c:pt idx="37">
                  <c:v>-0.1434</c:v>
                </c:pt>
                <c:pt idx="38">
                  <c:v>-0.19259999999999999</c:v>
                </c:pt>
                <c:pt idx="39">
                  <c:v>-0.24149999999999999</c:v>
                </c:pt>
                <c:pt idx="40">
                  <c:v>-0.28689999999999999</c:v>
                </c:pt>
                <c:pt idx="41">
                  <c:v>-0.32540000000000002</c:v>
                </c:pt>
                <c:pt idx="42">
                  <c:v>-0.3538</c:v>
                </c:pt>
                <c:pt idx="43">
                  <c:v>-0.3705</c:v>
                </c:pt>
                <c:pt idx="44">
                  <c:v>-0.37630000000000002</c:v>
                </c:pt>
                <c:pt idx="45">
                  <c:v>-0.37359999999999999</c:v>
                </c:pt>
                <c:pt idx="46">
                  <c:v>-0.36520000000000002</c:v>
                </c:pt>
                <c:pt idx="47">
                  <c:v>-0.35310000000000002</c:v>
                </c:pt>
                <c:pt idx="48">
                  <c:v>-0.3387</c:v>
                </c:pt>
                <c:pt idx="49">
                  <c:v>-0.32269999999999999</c:v>
                </c:pt>
                <c:pt idx="50">
                  <c:v>-0.30420000000000003</c:v>
                </c:pt>
                <c:pt idx="51">
                  <c:v>-0.28339999999999999</c:v>
                </c:pt>
                <c:pt idx="52">
                  <c:v>-0.26179999999999998</c:v>
                </c:pt>
                <c:pt idx="53">
                  <c:v>-0.24149999999999999</c:v>
                </c:pt>
                <c:pt idx="54">
                  <c:v>-0.22309999999999999</c:v>
                </c:pt>
                <c:pt idx="55">
                  <c:v>-0.20669999999999999</c:v>
                </c:pt>
                <c:pt idx="56">
                  <c:v>-0.19270000000000001</c:v>
                </c:pt>
                <c:pt idx="57">
                  <c:v>-0.18149999999999999</c:v>
                </c:pt>
                <c:pt idx="58">
                  <c:v>-0.17330000000000001</c:v>
                </c:pt>
                <c:pt idx="59">
                  <c:v>-0.16800000000000001</c:v>
                </c:pt>
                <c:pt idx="60">
                  <c:v>-0.1658</c:v>
                </c:pt>
                <c:pt idx="61">
                  <c:v>-0.16639999999999999</c:v>
                </c:pt>
                <c:pt idx="62">
                  <c:v>-0.1696</c:v>
                </c:pt>
                <c:pt idx="63">
                  <c:v>-0.17430000000000001</c:v>
                </c:pt>
                <c:pt idx="64">
                  <c:v>-0.1794</c:v>
                </c:pt>
                <c:pt idx="65">
                  <c:v>-0.18440000000000001</c:v>
                </c:pt>
                <c:pt idx="66">
                  <c:v>-0.19</c:v>
                </c:pt>
                <c:pt idx="67">
                  <c:v>-0.19689999999999999</c:v>
                </c:pt>
                <c:pt idx="68">
                  <c:v>-0.20549999999999999</c:v>
                </c:pt>
                <c:pt idx="69">
                  <c:v>-0.2157</c:v>
                </c:pt>
                <c:pt idx="70">
                  <c:v>-0.2276</c:v>
                </c:pt>
                <c:pt idx="71">
                  <c:v>-0.2404</c:v>
                </c:pt>
                <c:pt idx="72">
                  <c:v>-0.25309999999999999</c:v>
                </c:pt>
                <c:pt idx="73">
                  <c:v>-0.26440000000000002</c:v>
                </c:pt>
                <c:pt idx="74">
                  <c:v>-0.2732</c:v>
                </c:pt>
                <c:pt idx="75">
                  <c:v>-0.27929999999999999</c:v>
                </c:pt>
                <c:pt idx="76">
                  <c:v>-0.28320000000000001</c:v>
                </c:pt>
                <c:pt idx="77">
                  <c:v>-0.28489999999999999</c:v>
                </c:pt>
                <c:pt idx="78">
                  <c:v>-0.28460000000000002</c:v>
                </c:pt>
                <c:pt idx="79">
                  <c:v>-0.2828</c:v>
                </c:pt>
                <c:pt idx="80">
                  <c:v>-0.27910000000000001</c:v>
                </c:pt>
                <c:pt idx="81">
                  <c:v>-0.27379999999999999</c:v>
                </c:pt>
                <c:pt idx="82">
                  <c:v>-0.26679999999999998</c:v>
                </c:pt>
                <c:pt idx="83">
                  <c:v>-0.25869999999999999</c:v>
                </c:pt>
                <c:pt idx="84">
                  <c:v>-0.25040000000000001</c:v>
                </c:pt>
                <c:pt idx="85">
                  <c:v>-0.2422</c:v>
                </c:pt>
                <c:pt idx="86">
                  <c:v>-0.23430000000000001</c:v>
                </c:pt>
                <c:pt idx="87">
                  <c:v>-0.22639999999999999</c:v>
                </c:pt>
                <c:pt idx="88">
                  <c:v>-0.21859999999999999</c:v>
                </c:pt>
                <c:pt idx="89">
                  <c:v>-0.21079999999999999</c:v>
                </c:pt>
                <c:pt idx="90">
                  <c:v>-0.20300000000000001</c:v>
                </c:pt>
                <c:pt idx="91">
                  <c:v>-0.19489999999999999</c:v>
                </c:pt>
                <c:pt idx="92">
                  <c:v>-0.18679999999999999</c:v>
                </c:pt>
                <c:pt idx="93">
                  <c:v>-0.1784</c:v>
                </c:pt>
                <c:pt idx="94">
                  <c:v>-0.16919999999999999</c:v>
                </c:pt>
                <c:pt idx="95">
                  <c:v>-0.1595</c:v>
                </c:pt>
                <c:pt idx="96">
                  <c:v>-0.15</c:v>
                </c:pt>
                <c:pt idx="97">
                  <c:v>-0.1406</c:v>
                </c:pt>
                <c:pt idx="98">
                  <c:v>-0.1313</c:v>
                </c:pt>
                <c:pt idx="99">
                  <c:v>-0.12230000000000001</c:v>
                </c:pt>
                <c:pt idx="100">
                  <c:v>-0.11360000000000001</c:v>
                </c:pt>
                <c:pt idx="101">
                  <c:v>-0.105</c:v>
                </c:pt>
                <c:pt idx="102">
                  <c:v>-9.69E-2</c:v>
                </c:pt>
                <c:pt idx="103">
                  <c:v>-8.9599999999999999E-2</c:v>
                </c:pt>
                <c:pt idx="104">
                  <c:v>-8.3199999999999996E-2</c:v>
                </c:pt>
                <c:pt idx="105">
                  <c:v>-7.7899999999999997E-2</c:v>
                </c:pt>
                <c:pt idx="106">
                  <c:v>-7.3400000000000007E-2</c:v>
                </c:pt>
                <c:pt idx="107">
                  <c:v>-6.9500000000000006E-2</c:v>
                </c:pt>
                <c:pt idx="108">
                  <c:v>-6.5799999999999997E-2</c:v>
                </c:pt>
                <c:pt idx="109">
                  <c:v>-6.2E-2</c:v>
                </c:pt>
                <c:pt idx="110">
                  <c:v>-5.7700000000000001E-2</c:v>
                </c:pt>
                <c:pt idx="111">
                  <c:v>-5.3600000000000002E-2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K'!$N$20:$N$131</c:f>
              <c:numCache>
                <c:formatCode>General</c:formatCode>
                <c:ptCount val="1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-1.035376094355998E-4</c:v>
                </c:pt>
                <c:pt idx="8">
                  <c:v>-1.1383699138261311E-3</c:v>
                </c:pt>
                <c:pt idx="9">
                  <c:v>-2.3370419518290685E-3</c:v>
                </c:pt>
                <c:pt idx="10">
                  <c:v>-3.4726594518296964E-3</c:v>
                </c:pt>
                <c:pt idx="11">
                  <c:v>-4.1709526955571513E-3</c:v>
                </c:pt>
                <c:pt idx="12">
                  <c:v>-4.3678381270743933E-3</c:v>
                </c:pt>
                <c:pt idx="13">
                  <c:v>-4.611715377612304E-3</c:v>
                </c:pt>
                <c:pt idx="14">
                  <c:v>-4.908758554779449E-3</c:v>
                </c:pt>
                <c:pt idx="15">
                  <c:v>-4.487103815512805E-3</c:v>
                </c:pt>
                <c:pt idx="16">
                  <c:v>-3.0948174517852474E-3</c:v>
                </c:pt>
                <c:pt idx="17">
                  <c:v>-1.2305632279809441E-3</c:v>
                </c:pt>
                <c:pt idx="18">
                  <c:v>0</c:v>
                </c:pt>
                <c:pt idx="19">
                  <c:v>-4.3544190639242363E-4</c:v>
                </c:pt>
                <c:pt idx="20">
                  <c:v>-2.9714691556056781E-3</c:v>
                </c:pt>
                <c:pt idx="21">
                  <c:v>-7.3719263146120465E-3</c:v>
                </c:pt>
                <c:pt idx="22">
                  <c:v>-1.4718520382830169E-2</c:v>
                </c:pt>
                <c:pt idx="23">
                  <c:v>-2.5647401959927409E-2</c:v>
                </c:pt>
                <c:pt idx="24">
                  <c:v>-3.8276932275201826E-2</c:v>
                </c:pt>
                <c:pt idx="25">
                  <c:v>-5.0573981039555911E-2</c:v>
                </c:pt>
                <c:pt idx="26">
                  <c:v>-6.1800298995795422E-2</c:v>
                </c:pt>
                <c:pt idx="27">
                  <c:v>-7.2587234659892363E-2</c:v>
                </c:pt>
                <c:pt idx="28">
                  <c:v>-8.3558590416296735E-2</c:v>
                </c:pt>
                <c:pt idx="29">
                  <c:v>-9.4185517974538294E-2</c:v>
                </c:pt>
                <c:pt idx="30">
                  <c:v>-0.10538931466020569</c:v>
                </c:pt>
                <c:pt idx="31">
                  <c:v>-0.11923501031837397</c:v>
                </c:pt>
                <c:pt idx="32">
                  <c:v>-0.13725021135419108</c:v>
                </c:pt>
                <c:pt idx="33">
                  <c:v>-0.15966112602731533</c:v>
                </c:pt>
                <c:pt idx="34">
                  <c:v>-0.18715083819443845</c:v>
                </c:pt>
                <c:pt idx="35">
                  <c:v>-0.22040037367638263</c:v>
                </c:pt>
                <c:pt idx="36">
                  <c:v>-0.25963113864911053</c:v>
                </c:pt>
                <c:pt idx="37">
                  <c:v>-0.30322914776295057</c:v>
                </c:pt>
                <c:pt idx="38">
                  <c:v>-0.34858783166116192</c:v>
                </c:pt>
                <c:pt idx="39">
                  <c:v>-0.39264237336605728</c:v>
                </c:pt>
                <c:pt idx="40">
                  <c:v>-0.43187210932085035</c:v>
                </c:pt>
                <c:pt idx="41">
                  <c:v>-0.46291061153497648</c:v>
                </c:pt>
                <c:pt idx="42">
                  <c:v>-0.4830817390001057</c:v>
                </c:pt>
                <c:pt idx="43">
                  <c:v>-0.49131613293203641</c:v>
                </c:pt>
                <c:pt idx="44">
                  <c:v>-0.48883944571706084</c:v>
                </c:pt>
                <c:pt idx="45">
                  <c:v>-0.47833056241133531</c:v>
                </c:pt>
                <c:pt idx="46">
                  <c:v>-0.46254377082423459</c:v>
                </c:pt>
                <c:pt idx="47">
                  <c:v>-0.44362190459590095</c:v>
                </c:pt>
                <c:pt idx="48">
                  <c:v>-0.42317243196241916</c:v>
                </c:pt>
                <c:pt idx="49">
                  <c:v>-0.40180715009900075</c:v>
                </c:pt>
                <c:pt idx="50">
                  <c:v>-0.37899172261952302</c:v>
                </c:pt>
                <c:pt idx="51">
                  <c:v>-0.35503256262055904</c:v>
                </c:pt>
                <c:pt idx="52">
                  <c:v>-0.33122969622368614</c:v>
                </c:pt>
                <c:pt idx="53">
                  <c:v>-0.30941851495453804</c:v>
                </c:pt>
                <c:pt idx="54">
                  <c:v>-0.29005760944004005</c:v>
                </c:pt>
                <c:pt idx="55">
                  <c:v>-0.27337696100561082</c:v>
                </c:pt>
                <c:pt idx="56">
                  <c:v>-0.25968229673586707</c:v>
                </c:pt>
                <c:pt idx="57">
                  <c:v>-0.24920256893829293</c:v>
                </c:pt>
                <c:pt idx="58">
                  <c:v>-0.24186031682379946</c:v>
                </c:pt>
                <c:pt idx="59">
                  <c:v>-0.23727200951270305</c:v>
                </c:pt>
                <c:pt idx="60">
                  <c:v>-0.2353601862159147</c:v>
                </c:pt>
                <c:pt idx="61">
                  <c:v>-0.23543490295717756</c:v>
                </c:pt>
                <c:pt idx="62">
                  <c:v>-0.23718974663991862</c:v>
                </c:pt>
                <c:pt idx="63">
                  <c:v>-0.23978396778144226</c:v>
                </c:pt>
                <c:pt idx="64">
                  <c:v>-0.24237681689905285</c:v>
                </c:pt>
                <c:pt idx="65">
                  <c:v>-0.24466290991411213</c:v>
                </c:pt>
                <c:pt idx="66">
                  <c:v>-0.24702371967043427</c:v>
                </c:pt>
                <c:pt idx="67">
                  <c:v>-0.25014781812036313</c:v>
                </c:pt>
                <c:pt idx="68">
                  <c:v>-0.25449448190278007</c:v>
                </c:pt>
                <c:pt idx="69">
                  <c:v>-0.25998727924653092</c:v>
                </c:pt>
                <c:pt idx="70">
                  <c:v>-0.26677941669990218</c:v>
                </c:pt>
                <c:pt idx="71">
                  <c:v>-0.27410589053939599</c:v>
                </c:pt>
                <c:pt idx="72">
                  <c:v>-0.28143270738486797</c:v>
                </c:pt>
                <c:pt idx="73">
                  <c:v>-0.28761270465704963</c:v>
                </c:pt>
                <c:pt idx="74">
                  <c:v>-0.29195868242751005</c:v>
                </c:pt>
                <c:pt idx="75">
                  <c:v>-0.29431777715394092</c:v>
                </c:pt>
                <c:pt idx="76">
                  <c:v>-0.2951489224692454</c:v>
                </c:pt>
                <c:pt idx="77">
                  <c:v>-0.29429856881915872</c:v>
                </c:pt>
                <c:pt idx="78">
                  <c:v>-0.29191957974598914</c:v>
                </c:pt>
                <c:pt idx="79">
                  <c:v>-0.28839411410550742</c:v>
                </c:pt>
                <c:pt idx="80">
                  <c:v>-0.28318612048169978</c:v>
                </c:pt>
                <c:pt idx="81">
                  <c:v>-0.27667844374229333</c:v>
                </c:pt>
                <c:pt idx="82">
                  <c:v>-0.26879465211613413</c:v>
                </c:pt>
                <c:pt idx="83">
                  <c:v>-0.26007011100727928</c:v>
                </c:pt>
                <c:pt idx="84">
                  <c:v>-0.25126948113324848</c:v>
                </c:pt>
                <c:pt idx="85">
                  <c:v>-0.2426988325846367</c:v>
                </c:pt>
                <c:pt idx="86">
                  <c:v>-0.23443425412661978</c:v>
                </c:pt>
                <c:pt idx="87">
                  <c:v>-0.22639999999999999</c:v>
                </c:pt>
                <c:pt idx="88">
                  <c:v>-0.21825611510791365</c:v>
                </c:pt>
                <c:pt idx="89">
                  <c:v>-0.21043798561151075</c:v>
                </c:pt>
                <c:pt idx="90">
                  <c:v>-0.20261985611510788</c:v>
                </c:pt>
                <c:pt idx="91">
                  <c:v>-0.19480172661870498</c:v>
                </c:pt>
                <c:pt idx="92">
                  <c:v>-0.18684327058993855</c:v>
                </c:pt>
                <c:pt idx="93">
                  <c:v>-0.17865718193894531</c:v>
                </c:pt>
                <c:pt idx="94">
                  <c:v>-0.1697828643415864</c:v>
                </c:pt>
                <c:pt idx="95">
                  <c:v>-0.16052638788845683</c:v>
                </c:pt>
                <c:pt idx="96">
                  <c:v>-0.15126922542337073</c:v>
                </c:pt>
                <c:pt idx="97">
                  <c:v>-0.1420884947294388</c:v>
                </c:pt>
                <c:pt idx="98">
                  <c:v>-0.13298419580666102</c:v>
                </c:pt>
                <c:pt idx="99">
                  <c:v>-0.12418596697447802</c:v>
                </c:pt>
                <c:pt idx="100">
                  <c:v>-0.1157705830100223</c:v>
                </c:pt>
                <c:pt idx="101">
                  <c:v>-0.10766195514811791</c:v>
                </c:pt>
                <c:pt idx="102">
                  <c:v>-0.10016581047338143</c:v>
                </c:pt>
                <c:pt idx="103">
                  <c:v>-9.343466952214291E-2</c:v>
                </c:pt>
                <c:pt idx="104">
                  <c:v>-8.7544964065556466E-2</c:v>
                </c:pt>
                <c:pt idx="105">
                  <c:v>-8.2572782868798017E-2</c:v>
                </c:pt>
                <c:pt idx="106">
                  <c:v>-7.8365605395537538E-2</c:v>
                </c:pt>
                <c:pt idx="107">
                  <c:v>-7.4540243772069539E-2</c:v>
                </c:pt>
                <c:pt idx="108">
                  <c:v>-7.0944520468042185E-2</c:v>
                </c:pt>
                <c:pt idx="109">
                  <c:v>-6.7349140169993105E-2</c:v>
                </c:pt>
                <c:pt idx="110">
                  <c:v>-6.34483757933057E-2</c:v>
                </c:pt>
                <c:pt idx="111">
                  <c:v>-5.9700474958926594E-2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K'!$O$20:$O$131</c:f>
              <c:numCache>
                <c:formatCode>General</c:formatCode>
                <c:ptCount val="112"/>
                <c:pt idx="0">
                  <c:v>1.3560584500875656E-2</c:v>
                </c:pt>
                <c:pt idx="1">
                  <c:v>1.9989306042031522E-2</c:v>
                </c:pt>
                <c:pt idx="2">
                  <c:v>2.9933734676007004E-2</c:v>
                </c:pt>
                <c:pt idx="3">
                  <c:v>4.3795665499124337E-2</c:v>
                </c:pt>
                <c:pt idx="4">
                  <c:v>6.1876444833625213E-2</c:v>
                </c:pt>
                <c:pt idx="5">
                  <c:v>8.4477419001751305E-2</c:v>
                </c:pt>
                <c:pt idx="6">
                  <c:v>0.11129724168126093</c:v>
                </c:pt>
                <c:pt idx="7">
                  <c:v>0.1422035376094356</c:v>
                </c:pt>
                <c:pt idx="8">
                  <c:v>0.17633836991382615</c:v>
                </c:pt>
                <c:pt idx="9">
                  <c:v>0.21363704195182903</c:v>
                </c:pt>
                <c:pt idx="10">
                  <c:v>0.25487265945182974</c:v>
                </c:pt>
                <c:pt idx="11">
                  <c:v>0.30247095269555713</c:v>
                </c:pt>
                <c:pt idx="12">
                  <c:v>0.36006783812707438</c:v>
                </c:pt>
                <c:pt idx="13">
                  <c:v>0.43141171537761236</c:v>
                </c:pt>
                <c:pt idx="14">
                  <c:v>0.51830875855477943</c:v>
                </c:pt>
                <c:pt idx="15">
                  <c:v>0.61878710381551272</c:v>
                </c:pt>
                <c:pt idx="16">
                  <c:v>0.72629481745178515</c:v>
                </c:pt>
                <c:pt idx="17">
                  <c:v>0.83003056322798086</c:v>
                </c:pt>
                <c:pt idx="18">
                  <c:v>0.91769999999999985</c:v>
                </c:pt>
                <c:pt idx="19">
                  <c:v>0.97793544190639248</c:v>
                </c:pt>
                <c:pt idx="20">
                  <c:v>1.0035714691556057</c:v>
                </c:pt>
                <c:pt idx="21">
                  <c:v>0.99267192631461199</c:v>
                </c:pt>
                <c:pt idx="22">
                  <c:v>0.94831852038283015</c:v>
                </c:pt>
                <c:pt idx="23">
                  <c:v>0.87754740195992742</c:v>
                </c:pt>
                <c:pt idx="24">
                  <c:v>0.78947693227520177</c:v>
                </c:pt>
                <c:pt idx="25">
                  <c:v>0.69367398103955591</c:v>
                </c:pt>
                <c:pt idx="26">
                  <c:v>0.59800029899579543</c:v>
                </c:pt>
                <c:pt idx="27">
                  <c:v>0.50808723465989236</c:v>
                </c:pt>
                <c:pt idx="28">
                  <c:v>0.42735859041629676</c:v>
                </c:pt>
                <c:pt idx="29">
                  <c:v>0.35778551797453828</c:v>
                </c:pt>
                <c:pt idx="30">
                  <c:v>0.3002893146602057</c:v>
                </c:pt>
                <c:pt idx="31">
                  <c:v>0.25463501031837393</c:v>
                </c:pt>
                <c:pt idx="32">
                  <c:v>0.22005021135419106</c:v>
                </c:pt>
                <c:pt idx="33">
                  <c:v>0.19556112602731535</c:v>
                </c:pt>
                <c:pt idx="34">
                  <c:v>0.17955083819443846</c:v>
                </c:pt>
                <c:pt idx="35">
                  <c:v>0.16980037367638268</c:v>
                </c:pt>
                <c:pt idx="36">
                  <c:v>0.16393113864911055</c:v>
                </c:pt>
                <c:pt idx="37">
                  <c:v>0.15982914776295054</c:v>
                </c:pt>
                <c:pt idx="38">
                  <c:v>0.1559878316611619</c:v>
                </c:pt>
                <c:pt idx="39">
                  <c:v>0.15114237336605729</c:v>
                </c:pt>
                <c:pt idx="40">
                  <c:v>0.14497210932085042</c:v>
                </c:pt>
                <c:pt idx="41">
                  <c:v>0.13751061153497651</c:v>
                </c:pt>
                <c:pt idx="42">
                  <c:v>0.12928173900010562</c:v>
                </c:pt>
                <c:pt idx="43">
                  <c:v>0.12081613293203629</c:v>
                </c:pt>
                <c:pt idx="44">
                  <c:v>0.11253944571706093</c:v>
                </c:pt>
                <c:pt idx="45">
                  <c:v>0.10473056241133523</c:v>
                </c:pt>
                <c:pt idx="46">
                  <c:v>9.7343770824234552E-2</c:v>
                </c:pt>
                <c:pt idx="47">
                  <c:v>9.0521904595900954E-2</c:v>
                </c:pt>
                <c:pt idx="48">
                  <c:v>8.4472431962419187E-2</c:v>
                </c:pt>
                <c:pt idx="49">
                  <c:v>7.9107150099000711E-2</c:v>
                </c:pt>
                <c:pt idx="50">
                  <c:v>7.4791722619522993E-2</c:v>
                </c:pt>
                <c:pt idx="51">
                  <c:v>7.1632562620559156E-2</c:v>
                </c:pt>
                <c:pt idx="52">
                  <c:v>6.9429696223686124E-2</c:v>
                </c:pt>
                <c:pt idx="53">
                  <c:v>6.7918514954538142E-2</c:v>
                </c:pt>
                <c:pt idx="54">
                  <c:v>6.6957609440040061E-2</c:v>
                </c:pt>
                <c:pt idx="55">
                  <c:v>6.6676961005610852E-2</c:v>
                </c:pt>
                <c:pt idx="56">
                  <c:v>6.6982296735867086E-2</c:v>
                </c:pt>
                <c:pt idx="57">
                  <c:v>6.7702568938292948E-2</c:v>
                </c:pt>
                <c:pt idx="58">
                  <c:v>6.8560316823799511E-2</c:v>
                </c:pt>
                <c:pt idx="59">
                  <c:v>6.927200951270307E-2</c:v>
                </c:pt>
                <c:pt idx="60">
                  <c:v>6.9560186215914657E-2</c:v>
                </c:pt>
                <c:pt idx="61">
                  <c:v>6.9034902957177541E-2</c:v>
                </c:pt>
                <c:pt idx="62">
                  <c:v>6.758974663991861E-2</c:v>
                </c:pt>
                <c:pt idx="63">
                  <c:v>6.5483967781442234E-2</c:v>
                </c:pt>
                <c:pt idx="64">
                  <c:v>6.2976816899052851E-2</c:v>
                </c:pt>
                <c:pt idx="65">
                  <c:v>6.026290991411213E-2</c:v>
                </c:pt>
                <c:pt idx="66">
                  <c:v>5.7023719670434299E-2</c:v>
                </c:pt>
                <c:pt idx="67">
                  <c:v>5.3247818120363138E-2</c:v>
                </c:pt>
                <c:pt idx="68">
                  <c:v>4.8994481902780065E-2</c:v>
                </c:pt>
                <c:pt idx="69">
                  <c:v>4.4287279246530864E-2</c:v>
                </c:pt>
                <c:pt idx="70">
                  <c:v>3.9179416699902152E-2</c:v>
                </c:pt>
                <c:pt idx="71">
                  <c:v>3.3705890539395947E-2</c:v>
                </c:pt>
                <c:pt idx="72">
                  <c:v>2.8332707384868001E-2</c:v>
                </c:pt>
                <c:pt idx="73">
                  <c:v>2.321270465704961E-2</c:v>
                </c:pt>
                <c:pt idx="74">
                  <c:v>1.8758682427510009E-2</c:v>
                </c:pt>
                <c:pt idx="75">
                  <c:v>1.5017777153940922E-2</c:v>
                </c:pt>
                <c:pt idx="76">
                  <c:v>1.1948922469245421E-2</c:v>
                </c:pt>
                <c:pt idx="77">
                  <c:v>9.3985688191587473E-3</c:v>
                </c:pt>
                <c:pt idx="78">
                  <c:v>7.3195797459891729E-3</c:v>
                </c:pt>
                <c:pt idx="79">
                  <c:v>5.5941141055074368E-3</c:v>
                </c:pt>
                <c:pt idx="80">
                  <c:v>4.0861204816997438E-3</c:v>
                </c:pt>
                <c:pt idx="81">
                  <c:v>2.8784437422933618E-3</c:v>
                </c:pt>
                <c:pt idx="82">
                  <c:v>1.9946521161341162E-3</c:v>
                </c:pt>
                <c:pt idx="83">
                  <c:v>1.3701110072792571E-3</c:v>
                </c:pt>
                <c:pt idx="84">
                  <c:v>8.6948113324852448E-4</c:v>
                </c:pt>
                <c:pt idx="85">
                  <c:v>4.9883258463672049E-4</c:v>
                </c:pt>
                <c:pt idx="86">
                  <c:v>1.3425412661975515E-4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4.3270589938570709E-5</c:v>
                </c:pt>
                <c:pt idx="93">
                  <c:v>2.5718193894525915E-4</c:v>
                </c:pt>
                <c:pt idx="94">
                  <c:v>5.8286434158641366E-4</c:v>
                </c:pt>
                <c:pt idx="95">
                  <c:v>1.0263878884568282E-3</c:v>
                </c:pt>
                <c:pt idx="96">
                  <c:v>1.2692254233707464E-3</c:v>
                </c:pt>
                <c:pt idx="97">
                  <c:v>1.4884947294388031E-3</c:v>
                </c:pt>
                <c:pt idx="98">
                  <c:v>1.6841958066610061E-3</c:v>
                </c:pt>
                <c:pt idx="99">
                  <c:v>1.8859669744780469E-3</c:v>
                </c:pt>
                <c:pt idx="100">
                  <c:v>2.170583010022307E-3</c:v>
                </c:pt>
                <c:pt idx="101">
                  <c:v>2.6619551481179109E-3</c:v>
                </c:pt>
                <c:pt idx="102">
                  <c:v>3.2658104733814318E-3</c:v>
                </c:pt>
                <c:pt idx="103">
                  <c:v>3.8346695221429003E-3</c:v>
                </c:pt>
                <c:pt idx="104">
                  <c:v>4.3449640655564697E-3</c:v>
                </c:pt>
                <c:pt idx="105">
                  <c:v>4.6727828687980304E-3</c:v>
                </c:pt>
                <c:pt idx="106">
                  <c:v>4.9656053955375425E-3</c:v>
                </c:pt>
                <c:pt idx="107">
                  <c:v>5.0402437720695192E-3</c:v>
                </c:pt>
                <c:pt idx="108">
                  <c:v>5.1445204680421941E-3</c:v>
                </c:pt>
                <c:pt idx="109">
                  <c:v>5.3491401699931147E-3</c:v>
                </c:pt>
                <c:pt idx="110">
                  <c:v>5.7483757933057128E-3</c:v>
                </c:pt>
                <c:pt idx="111">
                  <c:v>6.1004749589265994E-3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40416"/>
        <c:axId val="179342336"/>
      </c:scatterChart>
      <c:valAx>
        <c:axId val="1793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342336"/>
        <c:crosses val="autoZero"/>
        <c:crossBetween val="midCat"/>
      </c:valAx>
      <c:valAx>
        <c:axId val="17934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340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357324366284455"/>
          <c:y val="0.22364545415429626"/>
          <c:w val="0.308558936764205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'Chl-d MeOH-EtOH 1.7 K'!$A$16:$D$16</c:f>
          <c:strCache>
            <c:ptCount val="1"/>
            <c:pt idx="0">
              <c:v>Chl-d MeOH/EtOH 1.7 K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'Chl-d MeOH-EtOH 1.7 K'!$A$20:$A$131</c:f>
              <c:numCache>
                <c:formatCode>General</c:formatCode>
                <c:ptCount val="112"/>
                <c:pt idx="0">
                  <c:v>-726</c:v>
                </c:pt>
                <c:pt idx="1">
                  <c:v>-696</c:v>
                </c:pt>
                <c:pt idx="2">
                  <c:v>-666</c:v>
                </c:pt>
                <c:pt idx="3">
                  <c:v>-636</c:v>
                </c:pt>
                <c:pt idx="4">
                  <c:v>-606</c:v>
                </c:pt>
                <c:pt idx="5">
                  <c:v>-576</c:v>
                </c:pt>
                <c:pt idx="6">
                  <c:v>-546</c:v>
                </c:pt>
                <c:pt idx="7">
                  <c:v>-516</c:v>
                </c:pt>
                <c:pt idx="8">
                  <c:v>-486</c:v>
                </c:pt>
                <c:pt idx="9">
                  <c:v>-456</c:v>
                </c:pt>
                <c:pt idx="10">
                  <c:v>-426</c:v>
                </c:pt>
                <c:pt idx="11">
                  <c:v>-396</c:v>
                </c:pt>
                <c:pt idx="12">
                  <c:v>-366</c:v>
                </c:pt>
                <c:pt idx="13">
                  <c:v>-336</c:v>
                </c:pt>
                <c:pt idx="14">
                  <c:v>-306</c:v>
                </c:pt>
                <c:pt idx="15">
                  <c:v>-276</c:v>
                </c:pt>
                <c:pt idx="16">
                  <c:v>-246</c:v>
                </c:pt>
                <c:pt idx="17">
                  <c:v>-216</c:v>
                </c:pt>
                <c:pt idx="18">
                  <c:v>-186</c:v>
                </c:pt>
                <c:pt idx="19">
                  <c:v>-156</c:v>
                </c:pt>
                <c:pt idx="20">
                  <c:v>-126</c:v>
                </c:pt>
                <c:pt idx="21">
                  <c:v>-96</c:v>
                </c:pt>
                <c:pt idx="22">
                  <c:v>-66</c:v>
                </c:pt>
                <c:pt idx="23">
                  <c:v>-36</c:v>
                </c:pt>
                <c:pt idx="24">
                  <c:v>-6</c:v>
                </c:pt>
                <c:pt idx="25">
                  <c:v>24</c:v>
                </c:pt>
                <c:pt idx="26">
                  <c:v>54</c:v>
                </c:pt>
                <c:pt idx="27">
                  <c:v>84</c:v>
                </c:pt>
                <c:pt idx="28">
                  <c:v>114</c:v>
                </c:pt>
                <c:pt idx="29">
                  <c:v>144</c:v>
                </c:pt>
                <c:pt idx="30">
                  <c:v>174</c:v>
                </c:pt>
                <c:pt idx="31">
                  <c:v>204</c:v>
                </c:pt>
                <c:pt idx="32">
                  <c:v>234</c:v>
                </c:pt>
                <c:pt idx="33">
                  <c:v>264</c:v>
                </c:pt>
                <c:pt idx="34">
                  <c:v>294</c:v>
                </c:pt>
                <c:pt idx="35">
                  <c:v>324</c:v>
                </c:pt>
                <c:pt idx="36">
                  <c:v>354</c:v>
                </c:pt>
                <c:pt idx="37">
                  <c:v>384</c:v>
                </c:pt>
                <c:pt idx="38">
                  <c:v>414</c:v>
                </c:pt>
                <c:pt idx="39">
                  <c:v>444</c:v>
                </c:pt>
                <c:pt idx="40">
                  <c:v>474</c:v>
                </c:pt>
                <c:pt idx="41">
                  <c:v>504</c:v>
                </c:pt>
                <c:pt idx="42">
                  <c:v>534</c:v>
                </c:pt>
                <c:pt idx="43">
                  <c:v>564</c:v>
                </c:pt>
                <c:pt idx="44">
                  <c:v>594</c:v>
                </c:pt>
                <c:pt idx="45">
                  <c:v>624</c:v>
                </c:pt>
                <c:pt idx="46">
                  <c:v>654</c:v>
                </c:pt>
                <c:pt idx="47">
                  <c:v>684</c:v>
                </c:pt>
                <c:pt idx="48">
                  <c:v>714</c:v>
                </c:pt>
                <c:pt idx="49">
                  <c:v>744</c:v>
                </c:pt>
                <c:pt idx="50">
                  <c:v>774</c:v>
                </c:pt>
                <c:pt idx="51">
                  <c:v>804</c:v>
                </c:pt>
                <c:pt idx="52">
                  <c:v>834</c:v>
                </c:pt>
                <c:pt idx="53">
                  <c:v>864</c:v>
                </c:pt>
                <c:pt idx="54">
                  <c:v>894</c:v>
                </c:pt>
                <c:pt idx="55">
                  <c:v>924</c:v>
                </c:pt>
                <c:pt idx="56">
                  <c:v>954</c:v>
                </c:pt>
                <c:pt idx="57">
                  <c:v>984</c:v>
                </c:pt>
                <c:pt idx="58">
                  <c:v>1014</c:v>
                </c:pt>
                <c:pt idx="59">
                  <c:v>1044</c:v>
                </c:pt>
                <c:pt idx="60">
                  <c:v>1074</c:v>
                </c:pt>
                <c:pt idx="61">
                  <c:v>1104</c:v>
                </c:pt>
                <c:pt idx="62">
                  <c:v>1134</c:v>
                </c:pt>
                <c:pt idx="63">
                  <c:v>1164</c:v>
                </c:pt>
                <c:pt idx="64">
                  <c:v>1194</c:v>
                </c:pt>
                <c:pt idx="65">
                  <c:v>1224</c:v>
                </c:pt>
                <c:pt idx="66">
                  <c:v>1254</c:v>
                </c:pt>
                <c:pt idx="67">
                  <c:v>1284</c:v>
                </c:pt>
                <c:pt idx="68">
                  <c:v>1314</c:v>
                </c:pt>
                <c:pt idx="69">
                  <c:v>1344</c:v>
                </c:pt>
                <c:pt idx="70">
                  <c:v>1374</c:v>
                </c:pt>
                <c:pt idx="71">
                  <c:v>1404</c:v>
                </c:pt>
                <c:pt idx="72">
                  <c:v>1434</c:v>
                </c:pt>
                <c:pt idx="73">
                  <c:v>1464</c:v>
                </c:pt>
                <c:pt idx="74">
                  <c:v>1494</c:v>
                </c:pt>
                <c:pt idx="75">
                  <c:v>1524</c:v>
                </c:pt>
                <c:pt idx="76">
                  <c:v>1554</c:v>
                </c:pt>
                <c:pt idx="77">
                  <c:v>1584</c:v>
                </c:pt>
                <c:pt idx="78">
                  <c:v>1614</c:v>
                </c:pt>
                <c:pt idx="79">
                  <c:v>1644</c:v>
                </c:pt>
                <c:pt idx="80">
                  <c:v>1674</c:v>
                </c:pt>
                <c:pt idx="81">
                  <c:v>1704</c:v>
                </c:pt>
                <c:pt idx="82">
                  <c:v>1734</c:v>
                </c:pt>
                <c:pt idx="83">
                  <c:v>1764</c:v>
                </c:pt>
                <c:pt idx="84">
                  <c:v>1794</c:v>
                </c:pt>
                <c:pt idx="85">
                  <c:v>1824</c:v>
                </c:pt>
                <c:pt idx="86">
                  <c:v>1854</c:v>
                </c:pt>
                <c:pt idx="87">
                  <c:v>1884</c:v>
                </c:pt>
                <c:pt idx="88">
                  <c:v>1914</c:v>
                </c:pt>
                <c:pt idx="89">
                  <c:v>1944</c:v>
                </c:pt>
                <c:pt idx="90">
                  <c:v>1974</c:v>
                </c:pt>
                <c:pt idx="91">
                  <c:v>2004</c:v>
                </c:pt>
                <c:pt idx="92">
                  <c:v>2034</c:v>
                </c:pt>
                <c:pt idx="93">
                  <c:v>2064</c:v>
                </c:pt>
                <c:pt idx="94">
                  <c:v>2094</c:v>
                </c:pt>
                <c:pt idx="95">
                  <c:v>2124</c:v>
                </c:pt>
                <c:pt idx="96">
                  <c:v>2154</c:v>
                </c:pt>
                <c:pt idx="97">
                  <c:v>2184</c:v>
                </c:pt>
                <c:pt idx="98">
                  <c:v>2214</c:v>
                </c:pt>
                <c:pt idx="99">
                  <c:v>2244</c:v>
                </c:pt>
                <c:pt idx="100">
                  <c:v>2274</c:v>
                </c:pt>
                <c:pt idx="101">
                  <c:v>2304</c:v>
                </c:pt>
                <c:pt idx="102">
                  <c:v>2334</c:v>
                </c:pt>
                <c:pt idx="103">
                  <c:v>2364</c:v>
                </c:pt>
                <c:pt idx="104">
                  <c:v>2394</c:v>
                </c:pt>
                <c:pt idx="105">
                  <c:v>2424</c:v>
                </c:pt>
                <c:pt idx="106">
                  <c:v>2454</c:v>
                </c:pt>
                <c:pt idx="107">
                  <c:v>2484</c:v>
                </c:pt>
                <c:pt idx="108">
                  <c:v>2514</c:v>
                </c:pt>
                <c:pt idx="109">
                  <c:v>2544</c:v>
                </c:pt>
                <c:pt idx="110">
                  <c:v>2574</c:v>
                </c:pt>
                <c:pt idx="111">
                  <c:v>2604</c:v>
                </c:pt>
              </c:numCache>
            </c:numRef>
          </c:xVal>
          <c:yVal>
            <c:numRef>
              <c:f>'Chl-d MeOH-EtOH 1.7 K'!$J$20:$J$131</c:f>
              <c:numCache>
                <c:formatCode>0.000</c:formatCode>
                <c:ptCount val="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0.99955107555151035</c:v>
                </c:pt>
                <c:pt idx="8">
                  <c:v>0.99602665800462253</c:v>
                </c:pt>
                <c:pt idx="9">
                  <c:v>0.99327626681706738</c:v>
                </c:pt>
                <c:pt idx="10">
                  <c:v>0.99163239539699388</c:v>
                </c:pt>
                <c:pt idx="11">
                  <c:v>0.99153178540050557</c:v>
                </c:pt>
                <c:pt idx="12">
                  <c:v>0.99254678320917222</c:v>
                </c:pt>
                <c:pt idx="13">
                  <c:v>0.99342910723581968</c:v>
                </c:pt>
                <c:pt idx="14">
                  <c:v>0.99417629061372847</c:v>
                </c:pt>
                <c:pt idx="15">
                  <c:v>0.99553791467956154</c:v>
                </c:pt>
                <c:pt idx="16">
                  <c:v>0.99737557087515527</c:v>
                </c:pt>
                <c:pt idx="17">
                  <c:v>0.99908610905694839</c:v>
                </c:pt>
                <c:pt idx="18">
                  <c:v>1</c:v>
                </c:pt>
                <c:pt idx="19">
                  <c:v>0.99972543610295039</c:v>
                </c:pt>
                <c:pt idx="20">
                  <c:v>0.99817564393715019</c:v>
                </c:pt>
                <c:pt idx="21">
                  <c:v>0.99543053996299169</c:v>
                </c:pt>
                <c:pt idx="22">
                  <c:v>0.99047380623214598</c:v>
                </c:pt>
                <c:pt idx="23">
                  <c:v>0.98213679264770182</c:v>
                </c:pt>
                <c:pt idx="24">
                  <c:v>0.97053978517382211</c:v>
                </c:pt>
                <c:pt idx="25">
                  <c:v>0.95602566225955821</c:v>
                </c:pt>
                <c:pt idx="26">
                  <c:v>0.93823414768673208</c:v>
                </c:pt>
                <c:pt idx="27">
                  <c:v>0.91561165654756538</c:v>
                </c:pt>
                <c:pt idx="28">
                  <c:v>0.88627481402091657</c:v>
                </c:pt>
                <c:pt idx="29">
                  <c:v>0.8498418221133327</c:v>
                </c:pt>
                <c:pt idx="30">
                  <c:v>0.8046949278704969</c:v>
                </c:pt>
                <c:pt idx="31">
                  <c:v>0.74765515189940013</c:v>
                </c:pt>
                <c:pt idx="32">
                  <c:v>0.67738970147578303</c:v>
                </c:pt>
                <c:pt idx="33">
                  <c:v>0.59776298195449651</c:v>
                </c:pt>
                <c:pt idx="34">
                  <c:v>0.51353649903980747</c:v>
                </c:pt>
                <c:pt idx="35">
                  <c:v>0.4283207273408739</c:v>
                </c:pt>
                <c:pt idx="36">
                  <c:v>0.34375253175654352</c:v>
                </c:pt>
                <c:pt idx="37">
                  <c:v>0.26181665759951755</c:v>
                </c:pt>
                <c:pt idx="38">
                  <c:v>0.18407111120669561</c:v>
                </c:pt>
                <c:pt idx="39">
                  <c:v>0.11045842029451891</c:v>
                </c:pt>
                <c:pt idx="40">
                  <c:v>4.2429893374044347E-2</c:v>
                </c:pt>
                <c:pt idx="41">
                  <c:v>-1.8664827110986604E-2</c:v>
                </c:pt>
                <c:pt idx="42">
                  <c:v>-7.0728172255340116E-2</c:v>
                </c:pt>
                <c:pt idx="43">
                  <c:v>-0.11267898350186112</c:v>
                </c:pt>
                <c:pt idx="44">
                  <c:v>-0.145084668049976</c:v>
                </c:pt>
                <c:pt idx="45">
                  <c:v>-0.16955269913398041</c:v>
                </c:pt>
                <c:pt idx="46">
                  <c:v>-0.18870766899394287</c:v>
                </c:pt>
                <c:pt idx="47">
                  <c:v>-0.20355739548861473</c:v>
                </c:pt>
                <c:pt idx="48">
                  <c:v>-0.21406509120356576</c:v>
                </c:pt>
                <c:pt idx="49">
                  <c:v>-0.22064597922697526</c:v>
                </c:pt>
                <c:pt idx="50">
                  <c:v>-0.21952226083853987</c:v>
                </c:pt>
                <c:pt idx="51">
                  <c:v>-0.20895695543395787</c:v>
                </c:pt>
                <c:pt idx="52">
                  <c:v>-0.19063810542087278</c:v>
                </c:pt>
                <c:pt idx="53">
                  <c:v>-0.16832624823106412</c:v>
                </c:pt>
                <c:pt idx="54">
                  <c:v>-0.14375769385737658</c:v>
                </c:pt>
                <c:pt idx="55">
                  <c:v>-0.11671232269794674</c:v>
                </c:pt>
                <c:pt idx="56">
                  <c:v>-8.9029500904075132E-2</c:v>
                </c:pt>
                <c:pt idx="57">
                  <c:v>-6.323704263189267E-2</c:v>
                </c:pt>
                <c:pt idx="58">
                  <c:v>-4.2048975218775597E-2</c:v>
                </c:pt>
                <c:pt idx="59">
                  <c:v>-2.7326888835421448E-2</c:v>
                </c:pt>
                <c:pt idx="60">
                  <c:v>-2.1209713069589853E-2</c:v>
                </c:pt>
                <c:pt idx="61">
                  <c:v>-2.5156363902704371E-2</c:v>
                </c:pt>
                <c:pt idx="62">
                  <c:v>-3.9432169315856358E-2</c:v>
                </c:pt>
                <c:pt idx="63">
                  <c:v>-6.064256988283212E-2</c:v>
                </c:pt>
                <c:pt idx="64">
                  <c:v>-8.5405456701807658E-2</c:v>
                </c:pt>
                <c:pt idx="65">
                  <c:v>-0.1118627112380306</c:v>
                </c:pt>
                <c:pt idx="66">
                  <c:v>-0.14375633011789124</c:v>
                </c:pt>
                <c:pt idx="67">
                  <c:v>-0.18320611210541649</c:v>
                </c:pt>
                <c:pt idx="68">
                  <c:v>-0.23127518205559694</c:v>
                </c:pt>
                <c:pt idx="69">
                  <c:v>-0.28830641857775285</c:v>
                </c:pt>
                <c:pt idx="70">
                  <c:v>-0.35476633293900028</c:v>
                </c:pt>
                <c:pt idx="71">
                  <c:v>-0.42981643098192568</c:v>
                </c:pt>
                <c:pt idx="72">
                  <c:v>-0.50774649905712366</c:v>
                </c:pt>
                <c:pt idx="73">
                  <c:v>-0.58511674207999653</c:v>
                </c:pt>
                <c:pt idx="74">
                  <c:v>-0.65512697264110242</c:v>
                </c:pt>
                <c:pt idx="75">
                  <c:v>-0.71603642228655939</c:v>
                </c:pt>
                <c:pt idx="76">
                  <c:v>-0.76789193412156864</c:v>
                </c:pt>
                <c:pt idx="77">
                  <c:v>-0.81230533765001156</c:v>
                </c:pt>
                <c:pt idx="78">
                  <c:v>-0.84960003868567391</c:v>
                </c:pt>
                <c:pt idx="79">
                  <c:v>-0.88163397805627142</c:v>
                </c:pt>
                <c:pt idx="80">
                  <c:v>-0.91059637454647402</c:v>
                </c:pt>
                <c:pt idx="81">
                  <c:v>-0.93472474384537119</c:v>
                </c:pt>
                <c:pt idx="82">
                  <c:v>-0.9530002218486755</c:v>
                </c:pt>
                <c:pt idx="83">
                  <c:v>-0.96640419274116085</c:v>
                </c:pt>
                <c:pt idx="84">
                  <c:v>-0.97780521640400186</c:v>
                </c:pt>
                <c:pt idx="85">
                  <c:v>-0.98675722787187947</c:v>
                </c:pt>
                <c:pt idx="86">
                  <c:v>-0.99629252924629585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-0.99849904981481585</c:v>
                </c:pt>
                <c:pt idx="93">
                  <c:v>-0.99070660872886118</c:v>
                </c:pt>
                <c:pt idx="94">
                  <c:v>-0.97797873685644077</c:v>
                </c:pt>
                <c:pt idx="95">
                  <c:v>-0.95937167775111742</c:v>
                </c:pt>
                <c:pt idx="96">
                  <c:v>-0.94702075822170895</c:v>
                </c:pt>
                <c:pt idx="97">
                  <c:v>-0.9342862707324906</c:v>
                </c:pt>
                <c:pt idx="98">
                  <c:v>-0.92109781928142631</c:v>
                </c:pt>
                <c:pt idx="99">
                  <c:v>-0.90612294715685171</c:v>
                </c:pt>
                <c:pt idx="100">
                  <c:v>-0.88536416361186787</c:v>
                </c:pt>
                <c:pt idx="101">
                  <c:v>-0.85153712296082285</c:v>
                </c:pt>
                <c:pt idx="102">
                  <c:v>-0.80875177403346754</c:v>
                </c:pt>
                <c:pt idx="103">
                  <c:v>-0.76507462130713044</c:v>
                </c:pt>
                <c:pt idx="104">
                  <c:v>-0.72272101866340943</c:v>
                </c:pt>
                <c:pt idx="105">
                  <c:v>-0.68987291206756884</c:v>
                </c:pt>
                <c:pt idx="106">
                  <c:v>-0.65907444102286461</c:v>
                </c:pt>
                <c:pt idx="107">
                  <c:v>-0.64030641430108592</c:v>
                </c:pt>
                <c:pt idx="108">
                  <c:v>-0.61921662896506269</c:v>
                </c:pt>
                <c:pt idx="109">
                  <c:v>-0.59036601040178116</c:v>
                </c:pt>
                <c:pt idx="110">
                  <c:v>-0.54581795026177415</c:v>
                </c:pt>
                <c:pt idx="111">
                  <c:v>-0.50219508835565918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63200"/>
        <c:axId val="179242496"/>
      </c:scatterChart>
      <c:valAx>
        <c:axId val="17936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242496"/>
        <c:crosses val="autoZero"/>
        <c:crossBetween val="midCat"/>
      </c:valAx>
      <c:valAx>
        <c:axId val="179242496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33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9363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pyridine'!$A$16:$D$16</c:f>
          <c:strCache>
            <c:ptCount val="1"/>
            <c:pt idx="0">
              <c:v>BChl-d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pyridine'!$B$20:$B$139</c:f>
              <c:numCache>
                <c:formatCode>General</c:formatCode>
                <c:ptCount val="120"/>
                <c:pt idx="0">
                  <c:v>1.01E-2</c:v>
                </c:pt>
                <c:pt idx="1">
                  <c:v>1.0500000000000001E-2</c:v>
                </c:pt>
                <c:pt idx="2">
                  <c:v>1.0999999999999999E-2</c:v>
                </c:pt>
                <c:pt idx="3">
                  <c:v>1.14E-2</c:v>
                </c:pt>
                <c:pt idx="4">
                  <c:v>1.18E-2</c:v>
                </c:pt>
                <c:pt idx="5">
                  <c:v>1.21E-2</c:v>
                </c:pt>
                <c:pt idx="6">
                  <c:v>1.2500000000000001E-2</c:v>
                </c:pt>
                <c:pt idx="7">
                  <c:v>1.29E-2</c:v>
                </c:pt>
                <c:pt idx="8">
                  <c:v>1.3299999999999999E-2</c:v>
                </c:pt>
                <c:pt idx="9">
                  <c:v>1.37E-2</c:v>
                </c:pt>
                <c:pt idx="10">
                  <c:v>1.4200000000000001E-2</c:v>
                </c:pt>
                <c:pt idx="11">
                  <c:v>1.47E-2</c:v>
                </c:pt>
                <c:pt idx="12">
                  <c:v>1.5800000000000002E-2</c:v>
                </c:pt>
                <c:pt idx="13">
                  <c:v>1.72E-2</c:v>
                </c:pt>
                <c:pt idx="14">
                  <c:v>1.9300000000000001E-2</c:v>
                </c:pt>
                <c:pt idx="15">
                  <c:v>2.2700000000000001E-2</c:v>
                </c:pt>
                <c:pt idx="16">
                  <c:v>2.86E-2</c:v>
                </c:pt>
                <c:pt idx="17">
                  <c:v>3.7900000000000003E-2</c:v>
                </c:pt>
                <c:pt idx="18">
                  <c:v>5.0900000000000001E-2</c:v>
                </c:pt>
                <c:pt idx="19">
                  <c:v>6.8599999999999994E-2</c:v>
                </c:pt>
                <c:pt idx="20">
                  <c:v>9.2200000000000004E-2</c:v>
                </c:pt>
                <c:pt idx="21">
                  <c:v>0.12180000000000001</c:v>
                </c:pt>
                <c:pt idx="22">
                  <c:v>0.16120000000000001</c:v>
                </c:pt>
                <c:pt idx="23">
                  <c:v>0.21410000000000001</c:v>
                </c:pt>
                <c:pt idx="24">
                  <c:v>0.28449999999999998</c:v>
                </c:pt>
                <c:pt idx="25">
                  <c:v>0.37480000000000002</c:v>
                </c:pt>
                <c:pt idx="26">
                  <c:v>0.48049999999999998</c:v>
                </c:pt>
                <c:pt idx="27">
                  <c:v>0.59619999999999995</c:v>
                </c:pt>
                <c:pt idx="28">
                  <c:v>0.7137</c:v>
                </c:pt>
                <c:pt idx="29">
                  <c:v>0.82540000000000002</c:v>
                </c:pt>
                <c:pt idx="30">
                  <c:v>0.91649999999999998</c:v>
                </c:pt>
                <c:pt idx="31">
                  <c:v>0.97489999999999999</c:v>
                </c:pt>
                <c:pt idx="32">
                  <c:v>1.0011000000000001</c:v>
                </c:pt>
                <c:pt idx="33">
                  <c:v>0.99760000000000004</c:v>
                </c:pt>
                <c:pt idx="34">
                  <c:v>0.96509999999999996</c:v>
                </c:pt>
                <c:pt idx="35">
                  <c:v>0.90169999999999995</c:v>
                </c:pt>
                <c:pt idx="36">
                  <c:v>0.80689999999999995</c:v>
                </c:pt>
                <c:pt idx="37">
                  <c:v>0.69669999999999999</c:v>
                </c:pt>
                <c:pt idx="38">
                  <c:v>0.59179999999999999</c:v>
                </c:pt>
                <c:pt idx="39">
                  <c:v>0.49730000000000002</c:v>
                </c:pt>
                <c:pt idx="40">
                  <c:v>0.41489999999999999</c:v>
                </c:pt>
                <c:pt idx="41">
                  <c:v>0.34949999999999998</c:v>
                </c:pt>
                <c:pt idx="42">
                  <c:v>0.29949999999999999</c:v>
                </c:pt>
                <c:pt idx="43">
                  <c:v>0.26279999999999998</c:v>
                </c:pt>
                <c:pt idx="44">
                  <c:v>0.2389</c:v>
                </c:pt>
                <c:pt idx="45">
                  <c:v>0.22239999999999999</c:v>
                </c:pt>
                <c:pt idx="46">
                  <c:v>0.2097</c:v>
                </c:pt>
                <c:pt idx="47">
                  <c:v>0.20039999999999999</c:v>
                </c:pt>
                <c:pt idx="48">
                  <c:v>0.1933</c:v>
                </c:pt>
                <c:pt idx="49">
                  <c:v>0.18870000000000001</c:v>
                </c:pt>
                <c:pt idx="50">
                  <c:v>0.18609999999999999</c:v>
                </c:pt>
                <c:pt idx="51">
                  <c:v>0.1842</c:v>
                </c:pt>
                <c:pt idx="52">
                  <c:v>0.1825</c:v>
                </c:pt>
                <c:pt idx="53">
                  <c:v>0.18060000000000001</c:v>
                </c:pt>
                <c:pt idx="54">
                  <c:v>0.17829999999999999</c:v>
                </c:pt>
                <c:pt idx="55">
                  <c:v>0.17460000000000001</c:v>
                </c:pt>
                <c:pt idx="56">
                  <c:v>0.1699</c:v>
                </c:pt>
                <c:pt idx="57">
                  <c:v>0.16450000000000001</c:v>
                </c:pt>
                <c:pt idx="58">
                  <c:v>0.1585</c:v>
                </c:pt>
                <c:pt idx="59">
                  <c:v>0.1517</c:v>
                </c:pt>
                <c:pt idx="60">
                  <c:v>0.1452</c:v>
                </c:pt>
                <c:pt idx="61">
                  <c:v>0.1394</c:v>
                </c:pt>
                <c:pt idx="62">
                  <c:v>0.1358</c:v>
                </c:pt>
                <c:pt idx="63">
                  <c:v>0.1346</c:v>
                </c:pt>
                <c:pt idx="64">
                  <c:v>0.1348</c:v>
                </c:pt>
                <c:pt idx="65">
                  <c:v>0.1353</c:v>
                </c:pt>
                <c:pt idx="66">
                  <c:v>0.1358</c:v>
                </c:pt>
                <c:pt idx="67">
                  <c:v>0.1363</c:v>
                </c:pt>
                <c:pt idx="68">
                  <c:v>0.1368</c:v>
                </c:pt>
                <c:pt idx="69">
                  <c:v>0.13730000000000001</c:v>
                </c:pt>
                <c:pt idx="70">
                  <c:v>0.13800000000000001</c:v>
                </c:pt>
                <c:pt idx="71">
                  <c:v>0.1391</c:v>
                </c:pt>
                <c:pt idx="72">
                  <c:v>0.14069999999999999</c:v>
                </c:pt>
                <c:pt idx="73">
                  <c:v>0.1429</c:v>
                </c:pt>
                <c:pt idx="74">
                  <c:v>0.14510000000000001</c:v>
                </c:pt>
                <c:pt idx="75">
                  <c:v>0.14649999999999999</c:v>
                </c:pt>
                <c:pt idx="76">
                  <c:v>0.14610000000000001</c:v>
                </c:pt>
                <c:pt idx="77">
                  <c:v>0.14380000000000001</c:v>
                </c:pt>
                <c:pt idx="78">
                  <c:v>0.1404</c:v>
                </c:pt>
                <c:pt idx="79">
                  <c:v>0.13619999999999999</c:v>
                </c:pt>
                <c:pt idx="80">
                  <c:v>0.13109999999999999</c:v>
                </c:pt>
                <c:pt idx="81">
                  <c:v>0.12540000000000001</c:v>
                </c:pt>
                <c:pt idx="82">
                  <c:v>0.1196</c:v>
                </c:pt>
                <c:pt idx="83">
                  <c:v>0.1142</c:v>
                </c:pt>
                <c:pt idx="84">
                  <c:v>0.10929999999999999</c:v>
                </c:pt>
                <c:pt idx="85">
                  <c:v>0.1048</c:v>
                </c:pt>
                <c:pt idx="86">
                  <c:v>0.10059999999999999</c:v>
                </c:pt>
                <c:pt idx="87">
                  <c:v>9.6799999999999997E-2</c:v>
                </c:pt>
                <c:pt idx="88">
                  <c:v>9.3399999999999997E-2</c:v>
                </c:pt>
                <c:pt idx="89">
                  <c:v>9.01E-2</c:v>
                </c:pt>
                <c:pt idx="90">
                  <c:v>8.6699999999999999E-2</c:v>
                </c:pt>
                <c:pt idx="91">
                  <c:v>8.3400000000000002E-2</c:v>
                </c:pt>
                <c:pt idx="92">
                  <c:v>8.0199999999999994E-2</c:v>
                </c:pt>
                <c:pt idx="93">
                  <c:v>7.6700000000000004E-2</c:v>
                </c:pt>
                <c:pt idx="94">
                  <c:v>7.3400000000000007E-2</c:v>
                </c:pt>
                <c:pt idx="95">
                  <c:v>7.0599999999999996E-2</c:v>
                </c:pt>
                <c:pt idx="96">
                  <c:v>6.8400000000000002E-2</c:v>
                </c:pt>
                <c:pt idx="97">
                  <c:v>6.6500000000000004E-2</c:v>
                </c:pt>
                <c:pt idx="98">
                  <c:v>6.5100000000000005E-2</c:v>
                </c:pt>
                <c:pt idx="99">
                  <c:v>6.3700000000000007E-2</c:v>
                </c:pt>
                <c:pt idx="100">
                  <c:v>6.2399999999999997E-2</c:v>
                </c:pt>
                <c:pt idx="101">
                  <c:v>6.08E-2</c:v>
                </c:pt>
                <c:pt idx="102">
                  <c:v>5.8599999999999999E-2</c:v>
                </c:pt>
                <c:pt idx="103">
                  <c:v>5.5899999999999998E-2</c:v>
                </c:pt>
                <c:pt idx="104">
                  <c:v>5.2699999999999997E-2</c:v>
                </c:pt>
                <c:pt idx="105">
                  <c:v>4.9399999999999999E-2</c:v>
                </c:pt>
                <c:pt idx="106">
                  <c:v>4.7199999999999999E-2</c:v>
                </c:pt>
                <c:pt idx="107">
                  <c:v>4.5699999999999998E-2</c:v>
                </c:pt>
                <c:pt idx="108">
                  <c:v>4.4499999999999998E-2</c:v>
                </c:pt>
                <c:pt idx="109">
                  <c:v>4.3299999999999998E-2</c:v>
                </c:pt>
                <c:pt idx="110">
                  <c:v>4.1799999999999997E-2</c:v>
                </c:pt>
                <c:pt idx="111">
                  <c:v>4.0099999999999997E-2</c:v>
                </c:pt>
                <c:pt idx="112">
                  <c:v>3.8199999999999998E-2</c:v>
                </c:pt>
                <c:pt idx="113">
                  <c:v>3.6600000000000001E-2</c:v>
                </c:pt>
                <c:pt idx="114">
                  <c:v>3.5499999999999997E-2</c:v>
                </c:pt>
                <c:pt idx="115">
                  <c:v>3.49E-2</c:v>
                </c:pt>
                <c:pt idx="116">
                  <c:v>3.4700000000000002E-2</c:v>
                </c:pt>
                <c:pt idx="117">
                  <c:v>3.4500000000000003E-2</c:v>
                </c:pt>
                <c:pt idx="118">
                  <c:v>3.44E-2</c:v>
                </c:pt>
                <c:pt idx="119">
                  <c:v>3.4200000000000001E-2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pyridine'!$L$20:$L$139</c:f>
              <c:numCache>
                <c:formatCode>General</c:formatCode>
                <c:ptCount val="120"/>
                <c:pt idx="0">
                  <c:v>1.7393160967422755E-3</c:v>
                </c:pt>
                <c:pt idx="1">
                  <c:v>1.7388145886972795E-3</c:v>
                </c:pt>
                <c:pt idx="2">
                  <c:v>1.7643366465496673E-3</c:v>
                </c:pt>
                <c:pt idx="3">
                  <c:v>1.7376861955960379E-3</c:v>
                </c:pt>
                <c:pt idx="4">
                  <c:v>1.7371846875510416E-3</c:v>
                </c:pt>
                <c:pt idx="5">
                  <c:v>1.6583617277913941E-3</c:v>
                </c:pt>
                <c:pt idx="6">
                  <c:v>1.6055623339291316E-3</c:v>
                </c:pt>
                <c:pt idx="7">
                  <c:v>1.5004650542496021E-3</c:v>
                </c:pt>
                <c:pt idx="8">
                  <c:v>1.3953677745700719E-3</c:v>
                </c:pt>
                <c:pt idx="9">
                  <c:v>1.2379726090732766E-3</c:v>
                </c:pt>
                <c:pt idx="10">
                  <c:v>1.1327499523824979E-3</c:v>
                </c:pt>
                <c:pt idx="11">
                  <c:v>1.0013783527830855E-3</c:v>
                </c:pt>
                <c:pt idx="12">
                  <c:v>9.9999920565934622E-4</c:v>
                </c:pt>
                <c:pt idx="13">
                  <c:v>8.6749921295869276E-4</c:v>
                </c:pt>
                <c:pt idx="14">
                  <c:v>6.8182369536202937E-4</c:v>
                </c:pt>
                <c:pt idx="15">
                  <c:v>5.9911404825366179E-4</c:v>
                </c:pt>
                <c:pt idx="16">
                  <c:v>1.1408446056712658E-3</c:v>
                </c:pt>
                <c:pt idx="17">
                  <c:v>2.4627806319654022E-3</c:v>
                </c:pt>
                <c:pt idx="18">
                  <c:v>4.538397053193686E-3</c:v>
                </c:pt>
                <c:pt idx="19">
                  <c:v>6.8696101839795963E-3</c:v>
                </c:pt>
                <c:pt idx="20">
                  <c:v>9.2980218427363513E-3</c:v>
                </c:pt>
                <c:pt idx="21">
                  <c:v>1.1928102424087221E-2</c:v>
                </c:pt>
                <c:pt idx="22">
                  <c:v>1.4833534430330655E-2</c:v>
                </c:pt>
                <c:pt idx="23">
                  <c:v>1.6989870138613729E-2</c:v>
                </c:pt>
                <c:pt idx="24">
                  <c:v>1.8627434954664169E-2</c:v>
                </c:pt>
                <c:pt idx="25">
                  <c:v>2.0919922261100551E-2</c:v>
                </c:pt>
                <c:pt idx="26">
                  <c:v>2.2722420535449143E-2</c:v>
                </c:pt>
                <c:pt idx="27">
                  <c:v>2.208052941816991E-2</c:v>
                </c:pt>
                <c:pt idx="28">
                  <c:v>1.7618635850027771E-2</c:v>
                </c:pt>
                <c:pt idx="29">
                  <c:v>1.1385886030751011E-2</c:v>
                </c:pt>
                <c:pt idx="30">
                  <c:v>5.5450490765124117E-3</c:v>
                </c:pt>
                <c:pt idx="31">
                  <c:v>6.6042340675442511E-4</c:v>
                </c:pt>
                <c:pt idx="32">
                  <c:v>0</c:v>
                </c:pt>
                <c:pt idx="33">
                  <c:v>6.4108792080088475E-3</c:v>
                </c:pt>
                <c:pt idx="34">
                  <c:v>1.7931012673554809E-2</c:v>
                </c:pt>
                <c:pt idx="35">
                  <c:v>3.1581803068267404E-2</c:v>
                </c:pt>
                <c:pt idx="36">
                  <c:v>4.4565940385979087E-2</c:v>
                </c:pt>
                <c:pt idx="37">
                  <c:v>5.4614555214747632E-2</c:v>
                </c:pt>
                <c:pt idx="38">
                  <c:v>6.3166035316127814E-2</c:v>
                </c:pt>
                <c:pt idx="39">
                  <c:v>7.0920007921079123E-2</c:v>
                </c:pt>
                <c:pt idx="40">
                  <c:v>7.7142171218968519E-2</c:v>
                </c:pt>
                <c:pt idx="41">
                  <c:v>8.2950786281316122E-2</c:v>
                </c:pt>
                <c:pt idx="42">
                  <c:v>8.9524561571190348E-2</c:v>
                </c:pt>
                <c:pt idx="43">
                  <c:v>9.8095130322533225E-2</c:v>
                </c:pt>
                <c:pt idx="44">
                  <c:v>0.10926454510729953</c:v>
                </c:pt>
                <c:pt idx="45">
                  <c:v>0.12235970376847227</c:v>
                </c:pt>
                <c:pt idx="46">
                  <c:v>0.13597307696139024</c:v>
                </c:pt>
                <c:pt idx="47">
                  <c:v>0.14866697433412357</c:v>
                </c:pt>
                <c:pt idx="48">
                  <c:v>0.15947538952318779</c:v>
                </c:pt>
                <c:pt idx="49">
                  <c:v>0.16873788265536144</c:v>
                </c:pt>
                <c:pt idx="50">
                  <c:v>0.17593210175752808</c:v>
                </c:pt>
                <c:pt idx="51">
                  <c:v>0.18056284681556992</c:v>
                </c:pt>
                <c:pt idx="52">
                  <c:v>0.1825</c:v>
                </c:pt>
                <c:pt idx="53">
                  <c:v>0.18048891355924895</c:v>
                </c:pt>
                <c:pt idx="54">
                  <c:v>0.17408530621789253</c:v>
                </c:pt>
                <c:pt idx="55">
                  <c:v>0.16574843237945472</c:v>
                </c:pt>
                <c:pt idx="56">
                  <c:v>0.15668064190968767</c:v>
                </c:pt>
                <c:pt idx="57">
                  <c:v>0.147143048106644</c:v>
                </c:pt>
                <c:pt idx="58">
                  <c:v>0.13632490836314473</c:v>
                </c:pt>
                <c:pt idx="59">
                  <c:v>0.1239649840041261</c:v>
                </c:pt>
                <c:pt idx="60">
                  <c:v>0.1141672799191198</c:v>
                </c:pt>
                <c:pt idx="61">
                  <c:v>0.10541465591138009</c:v>
                </c:pt>
                <c:pt idx="62">
                  <c:v>9.6790018323936078E-2</c:v>
                </c:pt>
                <c:pt idx="63">
                  <c:v>8.9469818833653736E-2</c:v>
                </c:pt>
                <c:pt idx="64">
                  <c:v>8.4161332669178676E-2</c:v>
                </c:pt>
                <c:pt idx="65">
                  <c:v>7.9741534432563405E-2</c:v>
                </c:pt>
                <c:pt idx="66">
                  <c:v>7.4537267908689128E-2</c:v>
                </c:pt>
                <c:pt idx="67">
                  <c:v>6.8522384154647231E-2</c:v>
                </c:pt>
                <c:pt idx="68">
                  <c:v>6.3788798603128347E-2</c:v>
                </c:pt>
                <c:pt idx="69">
                  <c:v>6.0650298569036101E-2</c:v>
                </c:pt>
                <c:pt idx="70">
                  <c:v>5.8923590697987561E-2</c:v>
                </c:pt>
                <c:pt idx="71">
                  <c:v>5.8111594320696187E-2</c:v>
                </c:pt>
                <c:pt idx="72">
                  <c:v>5.7691205201978069E-2</c:v>
                </c:pt>
                <c:pt idx="73">
                  <c:v>5.7610000079004686E-2</c:v>
                </c:pt>
                <c:pt idx="74">
                  <c:v>5.8365561129107582E-2</c:v>
                </c:pt>
                <c:pt idx="75">
                  <c:v>6.0141933968737148E-2</c:v>
                </c:pt>
                <c:pt idx="76">
                  <c:v>6.1920563594569218E-2</c:v>
                </c:pt>
                <c:pt idx="77">
                  <c:v>6.3074000753807813E-2</c:v>
                </c:pt>
                <c:pt idx="78">
                  <c:v>6.3627391373271572E-2</c:v>
                </c:pt>
                <c:pt idx="79">
                  <c:v>6.3841848751013106E-2</c:v>
                </c:pt>
                <c:pt idx="80">
                  <c:v>6.3978987693129971E-2</c:v>
                </c:pt>
                <c:pt idx="81">
                  <c:v>6.4613708812578372E-2</c:v>
                </c:pt>
                <c:pt idx="82">
                  <c:v>6.5143959537403484E-2</c:v>
                </c:pt>
                <c:pt idx="83">
                  <c:v>6.5804453468726765E-2</c:v>
                </c:pt>
                <c:pt idx="84">
                  <c:v>6.7405682459704616E-2</c:v>
                </c:pt>
                <c:pt idx="85">
                  <c:v>6.8535728970282025E-2</c:v>
                </c:pt>
                <c:pt idx="86">
                  <c:v>6.8880931062566736E-2</c:v>
                </c:pt>
                <c:pt idx="87">
                  <c:v>6.9251780589715067E-2</c:v>
                </c:pt>
                <c:pt idx="88">
                  <c:v>6.9700575437544293E-2</c:v>
                </c:pt>
                <c:pt idx="89">
                  <c:v>6.9887755479275948E-2</c:v>
                </c:pt>
                <c:pt idx="90">
                  <c:v>6.939518838239439E-2</c:v>
                </c:pt>
                <c:pt idx="91">
                  <c:v>6.8431814936146182E-2</c:v>
                </c:pt>
                <c:pt idx="92">
                  <c:v>6.7180677740891745E-2</c:v>
                </c:pt>
                <c:pt idx="93">
                  <c:v>6.5799171962127909E-2</c:v>
                </c:pt>
                <c:pt idx="94">
                  <c:v>6.4417415429341554E-2</c:v>
                </c:pt>
                <c:pt idx="95">
                  <c:v>6.3218074611859409E-2</c:v>
                </c:pt>
                <c:pt idx="96">
                  <c:v>6.2070279418127011E-2</c:v>
                </c:pt>
                <c:pt idx="97">
                  <c:v>6.0739065493000448E-2</c:v>
                </c:pt>
                <c:pt idx="98">
                  <c:v>5.8936543710462239E-2</c:v>
                </c:pt>
                <c:pt idx="99">
                  <c:v>5.6480298355208194E-2</c:v>
                </c:pt>
                <c:pt idx="100">
                  <c:v>5.3893182908399721E-2</c:v>
                </c:pt>
                <c:pt idx="101">
                  <c:v>5.1384890421350922E-2</c:v>
                </c:pt>
                <c:pt idx="102">
                  <c:v>4.9164988568364563E-2</c:v>
                </c:pt>
                <c:pt idx="103">
                  <c:v>4.6971862543343089E-2</c:v>
                </c:pt>
                <c:pt idx="104">
                  <c:v>4.4308682431022463E-2</c:v>
                </c:pt>
                <c:pt idx="105">
                  <c:v>4.1018053065905891E-2</c:v>
                </c:pt>
                <c:pt idx="106">
                  <c:v>3.7752193496574202E-2</c:v>
                </c:pt>
                <c:pt idx="107">
                  <c:v>3.4720796774341478E-2</c:v>
                </c:pt>
                <c:pt idx="108">
                  <c:v>3.2185853836339026E-2</c:v>
                </c:pt>
                <c:pt idx="109">
                  <c:v>3.009544292778335E-2</c:v>
                </c:pt>
                <c:pt idx="110">
                  <c:v>2.8162301807713234E-2</c:v>
                </c:pt>
                <c:pt idx="111">
                  <c:v>2.5915624126762002E-2</c:v>
                </c:pt>
                <c:pt idx="112">
                  <c:v>2.3433856713655565E-2</c:v>
                </c:pt>
                <c:pt idx="113">
                  <c:v>2.1474692027688053E-2</c:v>
                </c:pt>
                <c:pt idx="114">
                  <c:v>2.0116326143562863E-2</c:v>
                </c:pt>
                <c:pt idx="115">
                  <c:v>1.9306461175462725E-2</c:v>
                </c:pt>
                <c:pt idx="116">
                  <c:v>1.9019073557490256E-2</c:v>
                </c:pt>
                <c:pt idx="117">
                  <c:v>1.8888579596969584E-2</c:v>
                </c:pt>
                <c:pt idx="118">
                  <c:v>1.8862556031072203E-2</c:v>
                </c:pt>
                <c:pt idx="119">
                  <c:v>1.8784359956368801E-2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pyridine'!$M$20:$M$139</c:f>
              <c:numCache>
                <c:formatCode>General</c:formatCode>
                <c:ptCount val="120"/>
                <c:pt idx="0">
                  <c:v>8.3606839032577245E-3</c:v>
                </c:pt>
                <c:pt idx="1">
                  <c:v>8.7611854113027205E-3</c:v>
                </c:pt>
                <c:pt idx="2">
                  <c:v>9.2356633534503331E-3</c:v>
                </c:pt>
                <c:pt idx="3">
                  <c:v>9.6623138044039623E-3</c:v>
                </c:pt>
                <c:pt idx="4">
                  <c:v>1.0062815312448958E-2</c:v>
                </c:pt>
                <c:pt idx="5">
                  <c:v>1.0441638272208606E-2</c:v>
                </c:pt>
                <c:pt idx="6">
                  <c:v>1.089443766607087E-2</c:v>
                </c:pt>
                <c:pt idx="7">
                  <c:v>1.1399534945750399E-2</c:v>
                </c:pt>
                <c:pt idx="8">
                  <c:v>1.1904632225429927E-2</c:v>
                </c:pt>
                <c:pt idx="9">
                  <c:v>1.2462027390926724E-2</c:v>
                </c:pt>
                <c:pt idx="10">
                  <c:v>1.3067250047617503E-2</c:v>
                </c:pt>
                <c:pt idx="11">
                  <c:v>1.3698621647216913E-2</c:v>
                </c:pt>
                <c:pt idx="12">
                  <c:v>1.4800000794340655E-2</c:v>
                </c:pt>
                <c:pt idx="13">
                  <c:v>1.6332500787041307E-2</c:v>
                </c:pt>
                <c:pt idx="14">
                  <c:v>1.8618176304637971E-2</c:v>
                </c:pt>
                <c:pt idx="15">
                  <c:v>2.2100885951746342E-2</c:v>
                </c:pt>
                <c:pt idx="16">
                  <c:v>2.7459155394328735E-2</c:v>
                </c:pt>
                <c:pt idx="17">
                  <c:v>3.5437219368034602E-2</c:v>
                </c:pt>
                <c:pt idx="18">
                  <c:v>4.6361602946806316E-2</c:v>
                </c:pt>
                <c:pt idx="19">
                  <c:v>6.1730389816020394E-2</c:v>
                </c:pt>
                <c:pt idx="20">
                  <c:v>8.2901978157263648E-2</c:v>
                </c:pt>
                <c:pt idx="21">
                  <c:v>0.10987189757591279</c:v>
                </c:pt>
                <c:pt idx="22">
                  <c:v>0.14636646556966937</c:v>
                </c:pt>
                <c:pt idx="23">
                  <c:v>0.19711012986138629</c:v>
                </c:pt>
                <c:pt idx="24">
                  <c:v>0.2658725650453358</c:v>
                </c:pt>
                <c:pt idx="25">
                  <c:v>0.35388007773889946</c:v>
                </c:pt>
                <c:pt idx="26">
                  <c:v>0.45777757946455083</c:v>
                </c:pt>
                <c:pt idx="27">
                  <c:v>0.57411947058182999</c:v>
                </c:pt>
                <c:pt idx="28">
                  <c:v>0.69608136414997224</c:v>
                </c:pt>
                <c:pt idx="29">
                  <c:v>0.81401411396924905</c:v>
                </c:pt>
                <c:pt idx="30">
                  <c:v>0.91095495092348755</c:v>
                </c:pt>
                <c:pt idx="31">
                  <c:v>0.97423957659324556</c:v>
                </c:pt>
                <c:pt idx="32">
                  <c:v>1.0011000000000001</c:v>
                </c:pt>
                <c:pt idx="33">
                  <c:v>0.99118912079199117</c:v>
                </c:pt>
                <c:pt idx="34">
                  <c:v>0.94716898732644517</c:v>
                </c:pt>
                <c:pt idx="35">
                  <c:v>0.87011819693173253</c:v>
                </c:pt>
                <c:pt idx="36">
                  <c:v>0.7623340596140209</c:v>
                </c:pt>
                <c:pt idx="37">
                  <c:v>0.64208544478525231</c:v>
                </c:pt>
                <c:pt idx="38">
                  <c:v>0.52863396468387214</c:v>
                </c:pt>
                <c:pt idx="39">
                  <c:v>0.42637999207892091</c:v>
                </c:pt>
                <c:pt idx="40">
                  <c:v>0.33775782878103144</c:v>
                </c:pt>
                <c:pt idx="41">
                  <c:v>0.2665492137186839</c:v>
                </c:pt>
                <c:pt idx="42">
                  <c:v>0.20997543842880961</c:v>
                </c:pt>
                <c:pt idx="43">
                  <c:v>0.16470486967746675</c:v>
                </c:pt>
                <c:pt idx="44">
                  <c:v>0.12963545489270045</c:v>
                </c:pt>
                <c:pt idx="45">
                  <c:v>0.10004029623152771</c:v>
                </c:pt>
                <c:pt idx="46">
                  <c:v>7.3726923038609768E-2</c:v>
                </c:pt>
                <c:pt idx="47">
                  <c:v>5.1733025665876425E-2</c:v>
                </c:pt>
                <c:pt idx="48">
                  <c:v>3.3824610476812199E-2</c:v>
                </c:pt>
                <c:pt idx="49">
                  <c:v>1.9962117344638559E-2</c:v>
                </c:pt>
                <c:pt idx="50">
                  <c:v>1.0167898242471919E-2</c:v>
                </c:pt>
                <c:pt idx="51">
                  <c:v>3.6371531844300903E-3</c:v>
                </c:pt>
                <c:pt idx="52">
                  <c:v>0</c:v>
                </c:pt>
                <c:pt idx="53">
                  <c:v>1.1108644075105306E-4</c:v>
                </c:pt>
                <c:pt idx="54">
                  <c:v>4.2146937821074546E-3</c:v>
                </c:pt>
                <c:pt idx="55">
                  <c:v>8.8515676205452795E-3</c:v>
                </c:pt>
                <c:pt idx="56">
                  <c:v>1.3219358090312319E-2</c:v>
                </c:pt>
                <c:pt idx="57">
                  <c:v>1.7356951893356013E-2</c:v>
                </c:pt>
                <c:pt idx="58">
                  <c:v>2.2175091636855281E-2</c:v>
                </c:pt>
                <c:pt idx="59">
                  <c:v>2.7735015995873892E-2</c:v>
                </c:pt>
                <c:pt idx="60">
                  <c:v>3.1032720080880191E-2</c:v>
                </c:pt>
                <c:pt idx="61">
                  <c:v>3.3985344088619897E-2</c:v>
                </c:pt>
                <c:pt idx="62">
                  <c:v>3.9009981676063919E-2</c:v>
                </c:pt>
                <c:pt idx="63">
                  <c:v>4.5130181166346268E-2</c:v>
                </c:pt>
                <c:pt idx="64">
                  <c:v>5.0638667330821327E-2</c:v>
                </c:pt>
                <c:pt idx="65">
                  <c:v>5.5558465567436599E-2</c:v>
                </c:pt>
                <c:pt idx="66">
                  <c:v>6.1262732091310869E-2</c:v>
                </c:pt>
                <c:pt idx="67">
                  <c:v>6.7777615845352773E-2</c:v>
                </c:pt>
                <c:pt idx="68">
                  <c:v>7.3011201396871658E-2</c:v>
                </c:pt>
                <c:pt idx="69">
                  <c:v>7.6649701430963904E-2</c:v>
                </c:pt>
                <c:pt idx="70">
                  <c:v>7.9076409302012443E-2</c:v>
                </c:pt>
                <c:pt idx="71">
                  <c:v>8.0988405679303821E-2</c:v>
                </c:pt>
                <c:pt idx="72">
                  <c:v>8.3008794798021909E-2</c:v>
                </c:pt>
                <c:pt idx="73">
                  <c:v>8.5289999920995313E-2</c:v>
                </c:pt>
                <c:pt idx="74">
                  <c:v>8.6734438870892439E-2</c:v>
                </c:pt>
                <c:pt idx="75">
                  <c:v>8.6358066031262837E-2</c:v>
                </c:pt>
                <c:pt idx="76">
                  <c:v>8.4179436405430783E-2</c:v>
                </c:pt>
                <c:pt idx="77">
                  <c:v>8.0725999246192198E-2</c:v>
                </c:pt>
                <c:pt idx="78">
                  <c:v>7.6772608626728425E-2</c:v>
                </c:pt>
                <c:pt idx="79">
                  <c:v>7.2358151248986882E-2</c:v>
                </c:pt>
                <c:pt idx="80">
                  <c:v>6.7121012306870023E-2</c:v>
                </c:pt>
                <c:pt idx="81">
                  <c:v>6.0786291187421633E-2</c:v>
                </c:pt>
                <c:pt idx="82">
                  <c:v>5.4456040462596507E-2</c:v>
                </c:pt>
                <c:pt idx="83">
                  <c:v>4.8395546531273231E-2</c:v>
                </c:pt>
                <c:pt idx="84">
                  <c:v>4.1894317540295385E-2</c:v>
                </c:pt>
                <c:pt idx="85">
                  <c:v>3.6264271029717972E-2</c:v>
                </c:pt>
                <c:pt idx="86">
                  <c:v>3.1719068937433266E-2</c:v>
                </c:pt>
                <c:pt idx="87">
                  <c:v>2.7548219410284933E-2</c:v>
                </c:pt>
                <c:pt idx="88">
                  <c:v>2.3699424562455704E-2</c:v>
                </c:pt>
                <c:pt idx="89">
                  <c:v>2.0212244520724044E-2</c:v>
                </c:pt>
                <c:pt idx="90">
                  <c:v>1.7304811617605605E-2</c:v>
                </c:pt>
                <c:pt idx="91">
                  <c:v>1.4968185063853823E-2</c:v>
                </c:pt>
                <c:pt idx="92">
                  <c:v>1.3019322259108249E-2</c:v>
                </c:pt>
                <c:pt idx="93">
                  <c:v>1.0900828037872103E-2</c:v>
                </c:pt>
                <c:pt idx="94">
                  <c:v>8.9825845706584511E-3</c:v>
                </c:pt>
                <c:pt idx="95">
                  <c:v>7.3819253881405936E-3</c:v>
                </c:pt>
                <c:pt idx="96">
                  <c:v>6.3297205818729878E-3</c:v>
                </c:pt>
                <c:pt idx="97">
                  <c:v>5.7609345069995566E-3</c:v>
                </c:pt>
                <c:pt idx="98">
                  <c:v>6.1634562895377665E-3</c:v>
                </c:pt>
                <c:pt idx="99">
                  <c:v>7.2197016447918157E-3</c:v>
                </c:pt>
                <c:pt idx="100">
                  <c:v>8.5068170916002758E-3</c:v>
                </c:pt>
                <c:pt idx="101">
                  <c:v>9.4151095786490797E-3</c:v>
                </c:pt>
                <c:pt idx="102">
                  <c:v>9.4350114316354323E-3</c:v>
                </c:pt>
                <c:pt idx="103">
                  <c:v>8.9281374566569094E-3</c:v>
                </c:pt>
                <c:pt idx="104">
                  <c:v>8.3913175689775323E-3</c:v>
                </c:pt>
                <c:pt idx="105">
                  <c:v>8.3819469340941123E-3</c:v>
                </c:pt>
                <c:pt idx="106">
                  <c:v>9.4478065034257971E-3</c:v>
                </c:pt>
                <c:pt idx="107">
                  <c:v>1.0979203225658518E-2</c:v>
                </c:pt>
                <c:pt idx="108">
                  <c:v>1.231414616366097E-2</c:v>
                </c:pt>
                <c:pt idx="109">
                  <c:v>1.3204557072216648E-2</c:v>
                </c:pt>
                <c:pt idx="110">
                  <c:v>1.3637698192286763E-2</c:v>
                </c:pt>
                <c:pt idx="111">
                  <c:v>1.4184375873237995E-2</c:v>
                </c:pt>
                <c:pt idx="112">
                  <c:v>1.4766143286344435E-2</c:v>
                </c:pt>
                <c:pt idx="113">
                  <c:v>1.5125307972311947E-2</c:v>
                </c:pt>
                <c:pt idx="114">
                  <c:v>1.5383673856437135E-2</c:v>
                </c:pt>
                <c:pt idx="115">
                  <c:v>1.5593538824537278E-2</c:v>
                </c:pt>
                <c:pt idx="116">
                  <c:v>1.5680926442509745E-2</c:v>
                </c:pt>
                <c:pt idx="117">
                  <c:v>1.5611420403030419E-2</c:v>
                </c:pt>
                <c:pt idx="118">
                  <c:v>1.5537443968927797E-2</c:v>
                </c:pt>
                <c:pt idx="119">
                  <c:v>1.5415640043631201E-2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82208"/>
        <c:axId val="178783744"/>
      </c:scatterChart>
      <c:valAx>
        <c:axId val="178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783744"/>
        <c:crosses val="autoZero"/>
        <c:crossBetween val="midCat"/>
      </c:valAx>
      <c:valAx>
        <c:axId val="17878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782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6045"/>
          <c:y val="0.27646385110952038"/>
          <c:w val="0.29504423058228835"/>
          <c:h val="0.2348430309847639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pyridine'!$A$16:$D$16</c:f>
          <c:strCache>
            <c:ptCount val="1"/>
            <c:pt idx="0">
              <c:v>BChl-d pyridine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588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pyridine'!$C$20:$C$139</c:f>
              <c:numCache>
                <c:formatCode>General</c:formatCode>
                <c:ptCount val="120"/>
                <c:pt idx="0">
                  <c:v>3.3999999999999998E-3</c:v>
                </c:pt>
                <c:pt idx="1">
                  <c:v>3.8E-3</c:v>
                </c:pt>
                <c:pt idx="2">
                  <c:v>4.1999999999999997E-3</c:v>
                </c:pt>
                <c:pt idx="3">
                  <c:v>4.7000000000000002E-3</c:v>
                </c:pt>
                <c:pt idx="4">
                  <c:v>5.1000000000000004E-3</c:v>
                </c:pt>
                <c:pt idx="5">
                  <c:v>5.7000000000000002E-3</c:v>
                </c:pt>
                <c:pt idx="6">
                  <c:v>6.3E-3</c:v>
                </c:pt>
                <c:pt idx="7">
                  <c:v>7.1000000000000004E-3</c:v>
                </c:pt>
                <c:pt idx="8">
                  <c:v>7.9000000000000008E-3</c:v>
                </c:pt>
                <c:pt idx="9">
                  <c:v>8.8999999999999999E-3</c:v>
                </c:pt>
                <c:pt idx="10">
                  <c:v>9.7999999999999997E-3</c:v>
                </c:pt>
                <c:pt idx="11">
                  <c:v>1.0800000000000001E-2</c:v>
                </c:pt>
                <c:pt idx="12">
                  <c:v>1.1900000000000001E-2</c:v>
                </c:pt>
                <c:pt idx="13">
                  <c:v>1.38E-2</c:v>
                </c:pt>
                <c:pt idx="14">
                  <c:v>1.66E-2</c:v>
                </c:pt>
                <c:pt idx="15">
                  <c:v>2.0299999999999999E-2</c:v>
                </c:pt>
                <c:pt idx="16">
                  <c:v>2.41E-2</c:v>
                </c:pt>
                <c:pt idx="17">
                  <c:v>2.8299999999999999E-2</c:v>
                </c:pt>
                <c:pt idx="18">
                  <c:v>3.3300000000000003E-2</c:v>
                </c:pt>
                <c:pt idx="19">
                  <c:v>4.2000000000000003E-2</c:v>
                </c:pt>
                <c:pt idx="20">
                  <c:v>5.62E-2</c:v>
                </c:pt>
                <c:pt idx="21">
                  <c:v>7.5600000000000001E-2</c:v>
                </c:pt>
                <c:pt idx="22">
                  <c:v>0.1037</c:v>
                </c:pt>
                <c:pt idx="23">
                  <c:v>0.14810000000000001</c:v>
                </c:pt>
                <c:pt idx="24">
                  <c:v>0.21190000000000001</c:v>
                </c:pt>
                <c:pt idx="25">
                  <c:v>0.29299999999999998</c:v>
                </c:pt>
                <c:pt idx="26">
                  <c:v>0.39129999999999998</c:v>
                </c:pt>
                <c:pt idx="27">
                  <c:v>0.50890000000000002</c:v>
                </c:pt>
                <c:pt idx="28">
                  <c:v>0.64290000000000003</c:v>
                </c:pt>
                <c:pt idx="29">
                  <c:v>0.77790000000000004</c:v>
                </c:pt>
                <c:pt idx="30">
                  <c:v>0.89090000000000003</c:v>
                </c:pt>
                <c:pt idx="31">
                  <c:v>0.9677</c:v>
                </c:pt>
                <c:pt idx="32">
                  <c:v>0.99629999999999996</c:v>
                </c:pt>
                <c:pt idx="33">
                  <c:v>0.96830000000000005</c:v>
                </c:pt>
                <c:pt idx="34">
                  <c:v>0.89190000000000003</c:v>
                </c:pt>
                <c:pt idx="35">
                  <c:v>0.77659999999999996</c:v>
                </c:pt>
                <c:pt idx="36">
                  <c:v>0.63260000000000005</c:v>
                </c:pt>
                <c:pt idx="37">
                  <c:v>0.48449999999999999</c:v>
                </c:pt>
                <c:pt idx="38">
                  <c:v>0.34739999999999999</c:v>
                </c:pt>
                <c:pt idx="39">
                  <c:v>0.22370000000000001</c:v>
                </c:pt>
                <c:pt idx="40">
                  <c:v>0.1179</c:v>
                </c:pt>
                <c:pt idx="41">
                  <c:v>3.0599999999999999E-2</c:v>
                </c:pt>
                <c:pt idx="42">
                  <c:v>-4.4299999999999999E-2</c:v>
                </c:pt>
                <c:pt idx="43">
                  <c:v>-0.11360000000000001</c:v>
                </c:pt>
                <c:pt idx="44">
                  <c:v>-0.18010000000000001</c:v>
                </c:pt>
                <c:pt idx="45">
                  <c:v>-0.24660000000000001</c:v>
                </c:pt>
                <c:pt idx="46">
                  <c:v>-0.31130000000000002</c:v>
                </c:pt>
                <c:pt idx="47">
                  <c:v>-0.36909999999999998</c:v>
                </c:pt>
                <c:pt idx="48">
                  <c:v>-0.41749999999999998</c:v>
                </c:pt>
                <c:pt idx="49">
                  <c:v>-0.45750000000000002</c:v>
                </c:pt>
                <c:pt idx="50">
                  <c:v>-0.48759999999999998</c:v>
                </c:pt>
                <c:pt idx="51">
                  <c:v>-0.50719999999999998</c:v>
                </c:pt>
                <c:pt idx="52">
                  <c:v>-0.51629999999999998</c:v>
                </c:pt>
                <c:pt idx="53">
                  <c:v>-0.51049999999999995</c:v>
                </c:pt>
                <c:pt idx="54">
                  <c:v>-0.48830000000000001</c:v>
                </c:pt>
                <c:pt idx="55">
                  <c:v>-0.46010000000000001</c:v>
                </c:pt>
                <c:pt idx="56">
                  <c:v>-0.43009999999999998</c:v>
                </c:pt>
                <c:pt idx="57">
                  <c:v>-0.39900000000000002</c:v>
                </c:pt>
                <c:pt idx="58">
                  <c:v>-0.36359999999999998</c:v>
                </c:pt>
                <c:pt idx="59">
                  <c:v>-0.3231</c:v>
                </c:pt>
                <c:pt idx="60">
                  <c:v>-0.29210000000000003</c:v>
                </c:pt>
                <c:pt idx="61">
                  <c:v>-0.26440000000000002</c:v>
                </c:pt>
                <c:pt idx="62">
                  <c:v>-0.23499999999999999</c:v>
                </c:pt>
                <c:pt idx="63">
                  <c:v>-0.2082</c:v>
                </c:pt>
                <c:pt idx="64">
                  <c:v>-0.18770000000000001</c:v>
                </c:pt>
                <c:pt idx="65">
                  <c:v>-0.17030000000000001</c:v>
                </c:pt>
                <c:pt idx="66">
                  <c:v>-0.14990000000000001</c:v>
                </c:pt>
                <c:pt idx="67">
                  <c:v>-0.12640000000000001</c:v>
                </c:pt>
                <c:pt idx="68">
                  <c:v>-0.10780000000000001</c:v>
                </c:pt>
                <c:pt idx="69">
                  <c:v>-9.5299999999999996E-2</c:v>
                </c:pt>
                <c:pt idx="70">
                  <c:v>-8.7999999999999995E-2</c:v>
                </c:pt>
                <c:pt idx="71">
                  <c:v>-8.3799999999999999E-2</c:v>
                </c:pt>
                <c:pt idx="72">
                  <c:v>-8.0600000000000005E-2</c:v>
                </c:pt>
                <c:pt idx="73">
                  <c:v>-7.8100000000000003E-2</c:v>
                </c:pt>
                <c:pt idx="74">
                  <c:v>-7.8799999999999995E-2</c:v>
                </c:pt>
                <c:pt idx="75">
                  <c:v>-8.4199999999999997E-2</c:v>
                </c:pt>
                <c:pt idx="76">
                  <c:v>-9.1399999999999995E-2</c:v>
                </c:pt>
                <c:pt idx="77">
                  <c:v>-9.8100000000000007E-2</c:v>
                </c:pt>
                <c:pt idx="78">
                  <c:v>-0.1036</c:v>
                </c:pt>
                <c:pt idx="79">
                  <c:v>-0.1086</c:v>
                </c:pt>
                <c:pt idx="80">
                  <c:v>-0.1142</c:v>
                </c:pt>
                <c:pt idx="81">
                  <c:v>-0.12230000000000001</c:v>
                </c:pt>
                <c:pt idx="82">
                  <c:v>-0.13009999999999999</c:v>
                </c:pt>
                <c:pt idx="83">
                  <c:v>-0.13800000000000001</c:v>
                </c:pt>
                <c:pt idx="84">
                  <c:v>-0.14899999999999999</c:v>
                </c:pt>
                <c:pt idx="85">
                  <c:v>-0.1578</c:v>
                </c:pt>
                <c:pt idx="86">
                  <c:v>-0.1633</c:v>
                </c:pt>
                <c:pt idx="87">
                  <c:v>-0.16850000000000001</c:v>
                </c:pt>
                <c:pt idx="88">
                  <c:v>-0.1736</c:v>
                </c:pt>
                <c:pt idx="89">
                  <c:v>-0.17760000000000001</c:v>
                </c:pt>
                <c:pt idx="90">
                  <c:v>-0.17910000000000001</c:v>
                </c:pt>
                <c:pt idx="91">
                  <c:v>-0.1787</c:v>
                </c:pt>
                <c:pt idx="92">
                  <c:v>-0.17710000000000001</c:v>
                </c:pt>
                <c:pt idx="93">
                  <c:v>-0.17530000000000001</c:v>
                </c:pt>
                <c:pt idx="94">
                  <c:v>-0.17330000000000001</c:v>
                </c:pt>
                <c:pt idx="95">
                  <c:v>-0.17150000000000001</c:v>
                </c:pt>
                <c:pt idx="96">
                  <c:v>-0.16930000000000001</c:v>
                </c:pt>
                <c:pt idx="97">
                  <c:v>-0.1661</c:v>
                </c:pt>
                <c:pt idx="98">
                  <c:v>-0.16059999999999999</c:v>
                </c:pt>
                <c:pt idx="99">
                  <c:v>-0.15260000000000001</c:v>
                </c:pt>
                <c:pt idx="100">
                  <c:v>-0.14399999999999999</c:v>
                </c:pt>
                <c:pt idx="101">
                  <c:v>-0.13600000000000001</c:v>
                </c:pt>
                <c:pt idx="102">
                  <c:v>-0.12970000000000001</c:v>
                </c:pt>
                <c:pt idx="103">
                  <c:v>-0.124</c:v>
                </c:pt>
                <c:pt idx="104">
                  <c:v>-0.11700000000000001</c:v>
                </c:pt>
                <c:pt idx="105">
                  <c:v>-0.1077</c:v>
                </c:pt>
                <c:pt idx="106">
                  <c:v>-9.74E-2</c:v>
                </c:pt>
                <c:pt idx="107">
                  <c:v>-8.7300000000000003E-2</c:v>
                </c:pt>
                <c:pt idx="108">
                  <c:v>-7.8799999999999995E-2</c:v>
                </c:pt>
                <c:pt idx="109">
                  <c:v>-7.1999999999999995E-2</c:v>
                </c:pt>
                <c:pt idx="110">
                  <c:v>-6.6100000000000006E-2</c:v>
                </c:pt>
                <c:pt idx="111">
                  <c:v>-5.9200000000000003E-2</c:v>
                </c:pt>
                <c:pt idx="112">
                  <c:v>-5.16E-2</c:v>
                </c:pt>
                <c:pt idx="113">
                  <c:v>-4.5699999999999998E-2</c:v>
                </c:pt>
                <c:pt idx="114">
                  <c:v>-4.1599999999999998E-2</c:v>
                </c:pt>
                <c:pt idx="115">
                  <c:v>-3.9100000000000003E-2</c:v>
                </c:pt>
                <c:pt idx="116">
                  <c:v>-3.8199999999999998E-2</c:v>
                </c:pt>
                <c:pt idx="117">
                  <c:v>-3.7900000000000003E-2</c:v>
                </c:pt>
                <c:pt idx="118">
                  <c:v>-3.7900000000000003E-2</c:v>
                </c:pt>
                <c:pt idx="119">
                  <c:v>-3.78E-2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pyridine'!$N$20:$N$139</c:f>
              <c:numCache>
                <c:formatCode>General</c:formatCode>
                <c:ptCount val="120"/>
                <c:pt idx="0">
                  <c:v>-4.9205967164275988E-3</c:v>
                </c:pt>
                <c:pt idx="1">
                  <c:v>-4.9191779295583854E-3</c:v>
                </c:pt>
                <c:pt idx="2">
                  <c:v>-4.991380880074483E-3</c:v>
                </c:pt>
                <c:pt idx="3">
                  <c:v>-4.9159856591026539E-3</c:v>
                </c:pt>
                <c:pt idx="4">
                  <c:v>-4.9145668722334395E-3</c:v>
                </c:pt>
                <c:pt idx="5">
                  <c:v>-4.691573479773681E-3</c:v>
                </c:pt>
                <c:pt idx="6">
                  <c:v>-4.542201824699236E-3</c:v>
                </c:pt>
                <c:pt idx="7">
                  <c:v>-4.2448773014195588E-3</c:v>
                </c:pt>
                <c:pt idx="8">
                  <c:v>-3.9475527781398798E-3</c:v>
                </c:pt>
                <c:pt idx="9">
                  <c:v>-3.5022753866549737E-3</c:v>
                </c:pt>
                <c:pt idx="10">
                  <c:v>-3.2045961666579926E-3</c:v>
                </c:pt>
                <c:pt idx="11">
                  <c:v>-2.832940512558395E-3</c:v>
                </c:pt>
                <c:pt idx="12">
                  <c:v>-2.8290388486680571E-3</c:v>
                </c:pt>
                <c:pt idx="13">
                  <c:v>-2.4541909241127292E-3</c:v>
                </c:pt>
                <c:pt idx="14">
                  <c:v>-1.9289072543310453E-3</c:v>
                </c:pt>
                <c:pt idx="15">
                  <c:v>-1.6949182636348799E-3</c:v>
                </c:pt>
                <c:pt idx="16">
                  <c:v>-3.2274962734689014E-3</c:v>
                </c:pt>
                <c:pt idx="17">
                  <c:v>-6.9673076179930802E-3</c:v>
                </c:pt>
                <c:pt idx="18">
                  <c:v>-1.2839311772952876E-2</c:v>
                </c:pt>
                <c:pt idx="19">
                  <c:v>-1.9434409523225563E-2</c:v>
                </c:pt>
                <c:pt idx="20">
                  <c:v>-2.6304485903587825E-2</c:v>
                </c:pt>
                <c:pt idx="21">
                  <c:v>-3.3745091953732778E-2</c:v>
                </c:pt>
                <c:pt idx="22">
                  <c:v>-4.1964678500710777E-2</c:v>
                </c:pt>
                <c:pt idx="23">
                  <c:v>-4.8065040835979553E-2</c:v>
                </c:pt>
                <c:pt idx="24">
                  <c:v>-5.2697778997770464E-2</c:v>
                </c:pt>
                <c:pt idx="25">
                  <c:v>-5.9183319799486107E-2</c:v>
                </c:pt>
                <c:pt idx="26">
                  <c:v>-6.4282661492889817E-2</c:v>
                </c:pt>
                <c:pt idx="27">
                  <c:v>-6.2466725143019861E-2</c:v>
                </c:pt>
                <c:pt idx="28">
                  <c:v>-4.9843844873256646E-2</c:v>
                </c:pt>
                <c:pt idx="29">
                  <c:v>-3.2211139494119162E-2</c:v>
                </c:pt>
                <c:pt idx="30">
                  <c:v>-1.5687171716182783E-2</c:v>
                </c:pt>
                <c:pt idx="31">
                  <c:v>-1.8683649583962174E-3</c:v>
                </c:pt>
                <c:pt idx="32">
                  <c:v>0</c:v>
                </c:pt>
                <c:pt idx="33">
                  <c:v>-1.8136640740246398E-2</c:v>
                </c:pt>
                <c:pt idx="34">
                  <c:v>-5.0727571744418345E-2</c:v>
                </c:pt>
                <c:pt idx="35">
                  <c:v>-8.9346218762446361E-2</c:v>
                </c:pt>
                <c:pt idx="36">
                  <c:v>-0.12607887682893701</c:v>
                </c:pt>
                <c:pt idx="37">
                  <c:v>-0.15450682113629699</c:v>
                </c:pt>
                <c:pt idx="38">
                  <c:v>-0.17869930977379062</c:v>
                </c:pt>
                <c:pt idx="39">
                  <c:v>-0.2006356169296063</c:v>
                </c:pt>
                <c:pt idx="40">
                  <c:v>-0.21823837260467641</c:v>
                </c:pt>
                <c:pt idx="41">
                  <c:v>-0.23467118332626583</c:v>
                </c:pt>
                <c:pt idx="42">
                  <c:v>-0.25326866377646889</c:v>
                </c:pt>
                <c:pt idx="43">
                  <c:v>-0.27751515498917206</c:v>
                </c:pt>
                <c:pt idx="44">
                  <c:v>-0.3091138884323219</c:v>
                </c:pt>
                <c:pt idx="45">
                  <c:v>-0.34616063044198481</c:v>
                </c:pt>
                <c:pt idx="46">
                  <c:v>-0.38467342265844262</c:v>
                </c:pt>
                <c:pt idx="47">
                  <c:v>-0.42058497999292055</c:v>
                </c:pt>
                <c:pt idx="48">
                  <c:v>-0.45116243074422935</c:v>
                </c:pt>
                <c:pt idx="49">
                  <c:v>-0.47736640446555129</c:v>
                </c:pt>
                <c:pt idx="50">
                  <c:v>-0.49771914595842048</c:v>
                </c:pt>
                <c:pt idx="51">
                  <c:v>-0.51081971403221227</c:v>
                </c:pt>
                <c:pt idx="52">
                  <c:v>-0.51629999999999998</c:v>
                </c:pt>
                <c:pt idx="53">
                  <c:v>-0.51061055381172726</c:v>
                </c:pt>
                <c:pt idx="54">
                  <c:v>-0.49249448548108443</c:v>
                </c:pt>
                <c:pt idx="55">
                  <c:v>-0.46890912678089025</c:v>
                </c:pt>
                <c:pt idx="56">
                  <c:v>-0.44325597489299584</c:v>
                </c:pt>
                <c:pt idx="57">
                  <c:v>-0.41627373006827556</c:v>
                </c:pt>
                <c:pt idx="58">
                  <c:v>-0.3856687681528308</c:v>
                </c:pt>
                <c:pt idx="59">
                  <c:v>-0.35070203419907015</c:v>
                </c:pt>
                <c:pt idx="60">
                  <c:v>-0.32298392669721399</c:v>
                </c:pt>
                <c:pt idx="61">
                  <c:v>-0.2982223936824413</c:v>
                </c:pt>
                <c:pt idx="62">
                  <c:v>-0.2738229395104011</c:v>
                </c:pt>
                <c:pt idx="63">
                  <c:v>-0.25311379432227626</c:v>
                </c:pt>
                <c:pt idx="64">
                  <c:v>-0.23809586880601069</c:v>
                </c:pt>
                <c:pt idx="65">
                  <c:v>-0.22559207795908209</c:v>
                </c:pt>
                <c:pt idx="66">
                  <c:v>-0.21086899408907506</c:v>
                </c:pt>
                <c:pt idx="67">
                  <c:v>-0.19385264076188694</c:v>
                </c:pt>
                <c:pt idx="68">
                  <c:v>-0.18046113270572692</c:v>
                </c:pt>
                <c:pt idx="69">
                  <c:v>-0.17158218712982651</c:v>
                </c:pt>
                <c:pt idx="70">
                  <c:v>-0.16669725960203274</c:v>
                </c:pt>
                <c:pt idx="71">
                  <c:v>-0.16440008848096133</c:v>
                </c:pt>
                <c:pt idx="72">
                  <c:v>-0.16321079038784261</c:v>
                </c:pt>
                <c:pt idx="73">
                  <c:v>-0.16298105775775407</c:v>
                </c:pt>
                <c:pt idx="74">
                  <c:v>-0.16511857101894928</c:v>
                </c:pt>
                <c:pt idx="75">
                  <c:v>-0.17014400278388486</c:v>
                </c:pt>
                <c:pt idx="76">
                  <c:v>-0.17517581908973198</c:v>
                </c:pt>
                <c:pt idx="77">
                  <c:v>-0.17843894021474505</c:v>
                </c:pt>
                <c:pt idx="78">
                  <c:v>-0.18000450501928827</c:v>
                </c:pt>
                <c:pt idx="79">
                  <c:v>-0.18061121375423597</c:v>
                </c:pt>
                <c:pt idx="80">
                  <c:v>-0.18099918545733151</c:v>
                </c:pt>
                <c:pt idx="81">
                  <c:v>-0.18279483758868062</c:v>
                </c:pt>
                <c:pt idx="82">
                  <c:v>-0.18429493868033653</c:v>
                </c:pt>
                <c:pt idx="83">
                  <c:v>-0.18616350315563632</c:v>
                </c:pt>
                <c:pt idx="84">
                  <c:v>-0.1906934457750438</c:v>
                </c:pt>
                <c:pt idx="85">
                  <c:v>-0.19389039379373485</c:v>
                </c:pt>
                <c:pt idx="86">
                  <c:v>-0.19486698469919564</c:v>
                </c:pt>
                <c:pt idx="87">
                  <c:v>-0.19591613325188981</c:v>
                </c:pt>
                <c:pt idx="88">
                  <c:v>-0.19718579232002256</c:v>
                </c:pt>
                <c:pt idx="89">
                  <c:v>-0.19771533235041189</c:v>
                </c:pt>
                <c:pt idx="90">
                  <c:v>-0.19632183979085052</c:v>
                </c:pt>
                <c:pt idx="91">
                  <c:v>-0.19359641672072478</c:v>
                </c:pt>
                <c:pt idx="92">
                  <c:v>-0.1900568981787529</c:v>
                </c:pt>
                <c:pt idx="93">
                  <c:v>-0.18614856155641993</c:v>
                </c:pt>
                <c:pt idx="94">
                  <c:v>-0.18223951554065229</c:v>
                </c:pt>
                <c:pt idx="95">
                  <c:v>-0.1788465310800165</c:v>
                </c:pt>
                <c:pt idx="96">
                  <c:v>-0.17559937130728207</c:v>
                </c:pt>
                <c:pt idx="97">
                  <c:v>-0.17183331240567742</c:v>
                </c:pt>
                <c:pt idx="98">
                  <c:v>-0.16673390420663919</c:v>
                </c:pt>
                <c:pt idx="99">
                  <c:v>-0.15978508515503556</c:v>
                </c:pt>
                <c:pt idx="100">
                  <c:v>-0.15246602923620151</c:v>
                </c:pt>
                <c:pt idx="101">
                  <c:v>-0.1453699667098273</c:v>
                </c:pt>
                <c:pt idx="102">
                  <c:v>-0.1390897731388856</c:v>
                </c:pt>
                <c:pt idx="103">
                  <c:v>-0.13288532948563309</c:v>
                </c:pt>
                <c:pt idx="104">
                  <c:v>-0.12535108350211999</c:v>
                </c:pt>
                <c:pt idx="105">
                  <c:v>-0.11604175779686143</c:v>
                </c:pt>
                <c:pt idx="106">
                  <c:v>-0.10680250686181512</c:v>
                </c:pt>
                <c:pt idx="107">
                  <c:v>-9.8226560956671261E-2</c:v>
                </c:pt>
                <c:pt idx="108">
                  <c:v>-9.1055103209325139E-2</c:v>
                </c:pt>
                <c:pt idx="109">
                  <c:v>-8.5141244841723529E-2</c:v>
                </c:pt>
                <c:pt idx="110">
                  <c:v>-7.9672309168889552E-2</c:v>
                </c:pt>
                <c:pt idx="111">
                  <c:v>-7.3316365680258747E-2</c:v>
                </c:pt>
                <c:pt idx="112">
                  <c:v>-6.6295343678138996E-2</c:v>
                </c:pt>
                <c:pt idx="113">
                  <c:v>-6.0752786267919683E-2</c:v>
                </c:pt>
                <c:pt idx="114">
                  <c:v>-5.6909913358474007E-2</c:v>
                </c:pt>
                <c:pt idx="115">
                  <c:v>-5.4618772081596739E-2</c:v>
                </c:pt>
                <c:pt idx="116">
                  <c:v>-5.3805740699902571E-2</c:v>
                </c:pt>
                <c:pt idx="117">
                  <c:v>-5.3436567922824085E-2</c:v>
                </c:pt>
                <c:pt idx="118">
                  <c:v>-5.3362946185438784E-2</c:v>
                </c:pt>
                <c:pt idx="119">
                  <c:v>-5.3141726276565542E-2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pyridine'!$O$20:$O$139</c:f>
              <c:numCache>
                <c:formatCode>General</c:formatCode>
                <c:ptCount val="120"/>
                <c:pt idx="0">
                  <c:v>8.3205967164275991E-3</c:v>
                </c:pt>
                <c:pt idx="1">
                  <c:v>8.719177929558385E-3</c:v>
                </c:pt>
                <c:pt idx="2">
                  <c:v>9.1913808800744845E-3</c:v>
                </c:pt>
                <c:pt idx="3">
                  <c:v>9.6159856591026532E-3</c:v>
                </c:pt>
                <c:pt idx="4">
                  <c:v>1.0014566872233439E-2</c:v>
                </c:pt>
                <c:pt idx="5">
                  <c:v>1.0391573479773682E-2</c:v>
                </c:pt>
                <c:pt idx="6">
                  <c:v>1.0842201824699237E-2</c:v>
                </c:pt>
                <c:pt idx="7">
                  <c:v>1.1344877301419559E-2</c:v>
                </c:pt>
                <c:pt idx="8">
                  <c:v>1.1847552778139881E-2</c:v>
                </c:pt>
                <c:pt idx="9">
                  <c:v>1.2402275386654973E-2</c:v>
                </c:pt>
                <c:pt idx="10">
                  <c:v>1.3004596166657993E-2</c:v>
                </c:pt>
                <c:pt idx="11">
                  <c:v>1.3632940512558395E-2</c:v>
                </c:pt>
                <c:pt idx="12">
                  <c:v>1.4729038848668058E-2</c:v>
                </c:pt>
                <c:pt idx="13">
                  <c:v>1.6254190924112729E-2</c:v>
                </c:pt>
                <c:pt idx="14">
                  <c:v>1.8528907254331043E-2</c:v>
                </c:pt>
                <c:pt idx="15">
                  <c:v>2.199491826363488E-2</c:v>
                </c:pt>
                <c:pt idx="16">
                  <c:v>2.73274962734689E-2</c:v>
                </c:pt>
                <c:pt idx="17">
                  <c:v>3.5267307617993078E-2</c:v>
                </c:pt>
                <c:pt idx="18">
                  <c:v>4.6139311772952878E-2</c:v>
                </c:pt>
                <c:pt idx="19">
                  <c:v>6.1434409523225562E-2</c:v>
                </c:pt>
                <c:pt idx="20">
                  <c:v>8.2504485903587818E-2</c:v>
                </c:pt>
                <c:pt idx="21">
                  <c:v>0.10934509195373279</c:v>
                </c:pt>
                <c:pt idx="22">
                  <c:v>0.1456646785007108</c:v>
                </c:pt>
                <c:pt idx="23">
                  <c:v>0.19616504083597958</c:v>
                </c:pt>
                <c:pt idx="24">
                  <c:v>0.26459777899777048</c:v>
                </c:pt>
                <c:pt idx="25">
                  <c:v>0.35218331979948608</c:v>
                </c:pt>
                <c:pt idx="26">
                  <c:v>0.45558266149288978</c:v>
                </c:pt>
                <c:pt idx="27">
                  <c:v>0.57136672514301989</c:v>
                </c:pt>
                <c:pt idx="28">
                  <c:v>0.69274384487325669</c:v>
                </c:pt>
                <c:pt idx="29">
                  <c:v>0.81011113949411917</c:v>
                </c:pt>
                <c:pt idx="30">
                  <c:v>0.90658717171618275</c:v>
                </c:pt>
                <c:pt idx="31">
                  <c:v>0.96956836495839616</c:v>
                </c:pt>
                <c:pt idx="32">
                  <c:v>0.99629999999999996</c:v>
                </c:pt>
                <c:pt idx="33">
                  <c:v>0.9864366407402464</c:v>
                </c:pt>
                <c:pt idx="34">
                  <c:v>0.94262757174441836</c:v>
                </c:pt>
                <c:pt idx="35">
                  <c:v>0.86594621876244637</c:v>
                </c:pt>
                <c:pt idx="36">
                  <c:v>0.75867887682893709</c:v>
                </c:pt>
                <c:pt idx="37">
                  <c:v>0.63900682113629692</c:v>
                </c:pt>
                <c:pt idx="38">
                  <c:v>0.5260993097737906</c:v>
                </c:pt>
                <c:pt idx="39">
                  <c:v>0.42433561692960631</c:v>
                </c:pt>
                <c:pt idx="40">
                  <c:v>0.33613837260467644</c:v>
                </c:pt>
                <c:pt idx="41">
                  <c:v>0.26527118332626587</c:v>
                </c:pt>
                <c:pt idx="42">
                  <c:v>0.20896866377646889</c:v>
                </c:pt>
                <c:pt idx="43">
                  <c:v>0.16391515498917203</c:v>
                </c:pt>
                <c:pt idx="44">
                  <c:v>0.12901388843232189</c:v>
                </c:pt>
                <c:pt idx="45">
                  <c:v>9.9560630441984863E-2</c:v>
                </c:pt>
                <c:pt idx="46">
                  <c:v>7.3373422658442614E-2</c:v>
                </c:pt>
                <c:pt idx="47">
                  <c:v>5.1484979992920461E-2</c:v>
                </c:pt>
                <c:pt idx="48">
                  <c:v>3.3662430744229338E-2</c:v>
                </c:pt>
                <c:pt idx="49">
                  <c:v>1.9866404465551289E-2</c:v>
                </c:pt>
                <c:pt idx="50">
                  <c:v>1.0119145958420509E-2</c:v>
                </c:pt>
                <c:pt idx="51">
                  <c:v>3.619714032212265E-3</c:v>
                </c:pt>
                <c:pt idx="52">
                  <c:v>0</c:v>
                </c:pt>
                <c:pt idx="53">
                  <c:v>1.1055381172737403E-4</c:v>
                </c:pt>
                <c:pt idx="54">
                  <c:v>4.1944854810844635E-3</c:v>
                </c:pt>
                <c:pt idx="55">
                  <c:v>8.8091267808902817E-3</c:v>
                </c:pt>
                <c:pt idx="56">
                  <c:v>1.3155974892995866E-2</c:v>
                </c:pt>
                <c:pt idx="57">
                  <c:v>1.727373006827549E-2</c:v>
                </c:pt>
                <c:pt idx="58">
                  <c:v>2.2068768152830799E-2</c:v>
                </c:pt>
                <c:pt idx="59">
                  <c:v>2.7602034199070178E-2</c:v>
                </c:pt>
                <c:pt idx="60">
                  <c:v>3.0883926697213997E-2</c:v>
                </c:pt>
                <c:pt idx="61">
                  <c:v>3.3822393682441311E-2</c:v>
                </c:pt>
                <c:pt idx="62">
                  <c:v>3.8822939510401035E-2</c:v>
                </c:pt>
                <c:pt idx="63">
                  <c:v>4.4913794322276282E-2</c:v>
                </c:pt>
                <c:pt idx="64">
                  <c:v>5.0395868806010671E-2</c:v>
                </c:pt>
                <c:pt idx="65">
                  <c:v>5.5292077959082087E-2</c:v>
                </c:pt>
                <c:pt idx="66">
                  <c:v>6.0968994089075031E-2</c:v>
                </c:pt>
                <c:pt idx="67">
                  <c:v>6.7452640761886881E-2</c:v>
                </c:pt>
                <c:pt idx="68">
                  <c:v>7.2661132705726925E-2</c:v>
                </c:pt>
                <c:pt idx="69">
                  <c:v>7.6282187129826526E-2</c:v>
                </c:pt>
                <c:pt idx="70">
                  <c:v>7.8697259602032749E-2</c:v>
                </c:pt>
                <c:pt idx="71">
                  <c:v>8.0600088480961327E-2</c:v>
                </c:pt>
                <c:pt idx="72">
                  <c:v>8.2610790387842595E-2</c:v>
                </c:pt>
                <c:pt idx="73">
                  <c:v>8.4881057757754091E-2</c:v>
                </c:pt>
                <c:pt idx="74">
                  <c:v>8.6318571018949283E-2</c:v>
                </c:pt>
                <c:pt idx="75">
                  <c:v>8.5944002783884879E-2</c:v>
                </c:pt>
                <c:pt idx="76">
                  <c:v>8.3775819089731973E-2</c:v>
                </c:pt>
                <c:pt idx="77">
                  <c:v>8.0338940214745053E-2</c:v>
                </c:pt>
                <c:pt idx="78">
                  <c:v>7.6404505019288305E-2</c:v>
                </c:pt>
                <c:pt idx="79">
                  <c:v>7.201121375423597E-2</c:v>
                </c:pt>
                <c:pt idx="80">
                  <c:v>6.6799185457331531E-2</c:v>
                </c:pt>
                <c:pt idx="81">
                  <c:v>6.0494837588680621E-2</c:v>
                </c:pt>
                <c:pt idx="82">
                  <c:v>5.4194938680336521E-2</c:v>
                </c:pt>
                <c:pt idx="83">
                  <c:v>4.8163503155636313E-2</c:v>
                </c:pt>
                <c:pt idx="84">
                  <c:v>4.169344577504374E-2</c:v>
                </c:pt>
                <c:pt idx="85">
                  <c:v>3.6090393793734903E-2</c:v>
                </c:pt>
                <c:pt idx="86">
                  <c:v>3.1566984699195645E-2</c:v>
                </c:pt>
                <c:pt idx="87">
                  <c:v>2.7416133251889796E-2</c:v>
                </c:pt>
                <c:pt idx="88">
                  <c:v>2.358579232002259E-2</c:v>
                </c:pt>
                <c:pt idx="89">
                  <c:v>2.0115332350411911E-2</c:v>
                </c:pt>
                <c:pt idx="90">
                  <c:v>1.7221839790850527E-2</c:v>
                </c:pt>
                <c:pt idx="91">
                  <c:v>1.4896416720724765E-2</c:v>
                </c:pt>
                <c:pt idx="92">
                  <c:v>1.2956898178752918E-2</c:v>
                </c:pt>
                <c:pt idx="93">
                  <c:v>1.0848561556419913E-2</c:v>
                </c:pt>
                <c:pt idx="94">
                  <c:v>8.9395155406522958E-3</c:v>
                </c:pt>
                <c:pt idx="95">
                  <c:v>7.3465310800164543E-3</c:v>
                </c:pt>
                <c:pt idx="96">
                  <c:v>6.2993713072820468E-3</c:v>
                </c:pt>
                <c:pt idx="97">
                  <c:v>5.7333124056774126E-3</c:v>
                </c:pt>
                <c:pt idx="98">
                  <c:v>6.1339042066391727E-3</c:v>
                </c:pt>
                <c:pt idx="99">
                  <c:v>7.1850851550355459E-3</c:v>
                </c:pt>
                <c:pt idx="100">
                  <c:v>8.4660292362015322E-3</c:v>
                </c:pt>
                <c:pt idx="101">
                  <c:v>9.3699667098272668E-3</c:v>
                </c:pt>
                <c:pt idx="102">
                  <c:v>9.3897731388856067E-3</c:v>
                </c:pt>
                <c:pt idx="103">
                  <c:v>8.8853294856330815E-3</c:v>
                </c:pt>
                <c:pt idx="104">
                  <c:v>8.3510835021199832E-3</c:v>
                </c:pt>
                <c:pt idx="105">
                  <c:v>8.3417577968614154E-3</c:v>
                </c:pt>
                <c:pt idx="106">
                  <c:v>9.4025068618151242E-3</c:v>
                </c:pt>
                <c:pt idx="107">
                  <c:v>1.0926560956671242E-2</c:v>
                </c:pt>
                <c:pt idx="108">
                  <c:v>1.2255103209325165E-2</c:v>
                </c:pt>
                <c:pt idx="109">
                  <c:v>1.3141244841723548E-2</c:v>
                </c:pt>
                <c:pt idx="110">
                  <c:v>1.3572309168889522E-2</c:v>
                </c:pt>
                <c:pt idx="111">
                  <c:v>1.4116365680258728E-2</c:v>
                </c:pt>
                <c:pt idx="112">
                  <c:v>1.4695343678139006E-2</c:v>
                </c:pt>
                <c:pt idx="113">
                  <c:v>1.505278626791968E-2</c:v>
                </c:pt>
                <c:pt idx="114">
                  <c:v>1.5309913358473995E-2</c:v>
                </c:pt>
                <c:pt idx="115">
                  <c:v>1.5518772081596731E-2</c:v>
                </c:pt>
                <c:pt idx="116">
                  <c:v>1.5605740699902565E-2</c:v>
                </c:pt>
                <c:pt idx="117">
                  <c:v>1.5536567922824098E-2</c:v>
                </c:pt>
                <c:pt idx="118">
                  <c:v>1.5462946185438781E-2</c:v>
                </c:pt>
                <c:pt idx="119">
                  <c:v>1.5341726276565541E-2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03104"/>
        <c:axId val="179505024"/>
      </c:scatterChart>
      <c:valAx>
        <c:axId val="17950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05024"/>
        <c:crosses val="autoZero"/>
        <c:crossBetween val="midCat"/>
      </c:valAx>
      <c:valAx>
        <c:axId val="17950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03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451227747725148"/>
          <c:y val="0.24550337765156405"/>
          <c:w val="0.30855893676420637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'BChl-d pyridine'!$A$16:$D$16</c:f>
          <c:strCache>
            <c:ptCount val="1"/>
            <c:pt idx="0">
              <c:v>BChl-d pyridine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'BChl-d pyridine'!$A$20:$A$139</c:f>
              <c:numCache>
                <c:formatCode>General</c:formatCode>
                <c:ptCount val="120"/>
                <c:pt idx="0">
                  <c:v>-1093</c:v>
                </c:pt>
                <c:pt idx="1">
                  <c:v>-1063</c:v>
                </c:pt>
                <c:pt idx="2">
                  <c:v>-1033</c:v>
                </c:pt>
                <c:pt idx="3">
                  <c:v>-1003</c:v>
                </c:pt>
                <c:pt idx="4">
                  <c:v>-973</c:v>
                </c:pt>
                <c:pt idx="5">
                  <c:v>-943</c:v>
                </c:pt>
                <c:pt idx="6">
                  <c:v>-913</c:v>
                </c:pt>
                <c:pt idx="7">
                  <c:v>-883</c:v>
                </c:pt>
                <c:pt idx="8">
                  <c:v>-853</c:v>
                </c:pt>
                <c:pt idx="9">
                  <c:v>-823</c:v>
                </c:pt>
                <c:pt idx="10">
                  <c:v>-793</c:v>
                </c:pt>
                <c:pt idx="11">
                  <c:v>-763</c:v>
                </c:pt>
                <c:pt idx="12">
                  <c:v>-733</c:v>
                </c:pt>
                <c:pt idx="13">
                  <c:v>-703</c:v>
                </c:pt>
                <c:pt idx="14">
                  <c:v>-673</c:v>
                </c:pt>
                <c:pt idx="15">
                  <c:v>-643</c:v>
                </c:pt>
                <c:pt idx="16">
                  <c:v>-613</c:v>
                </c:pt>
                <c:pt idx="17">
                  <c:v>-583</c:v>
                </c:pt>
                <c:pt idx="18">
                  <c:v>-553</c:v>
                </c:pt>
                <c:pt idx="19">
                  <c:v>-523</c:v>
                </c:pt>
                <c:pt idx="20">
                  <c:v>-493</c:v>
                </c:pt>
                <c:pt idx="21">
                  <c:v>-463</c:v>
                </c:pt>
                <c:pt idx="22">
                  <c:v>-433</c:v>
                </c:pt>
                <c:pt idx="23">
                  <c:v>-403</c:v>
                </c:pt>
                <c:pt idx="24">
                  <c:v>-373</c:v>
                </c:pt>
                <c:pt idx="25">
                  <c:v>-343</c:v>
                </c:pt>
                <c:pt idx="26">
                  <c:v>-313</c:v>
                </c:pt>
                <c:pt idx="27">
                  <c:v>-283</c:v>
                </c:pt>
                <c:pt idx="28">
                  <c:v>-253</c:v>
                </c:pt>
                <c:pt idx="29">
                  <c:v>-223</c:v>
                </c:pt>
                <c:pt idx="30">
                  <c:v>-193</c:v>
                </c:pt>
                <c:pt idx="31">
                  <c:v>-163</c:v>
                </c:pt>
                <c:pt idx="32">
                  <c:v>-133</c:v>
                </c:pt>
                <c:pt idx="33">
                  <c:v>-103</c:v>
                </c:pt>
                <c:pt idx="34">
                  <c:v>-73</c:v>
                </c:pt>
                <c:pt idx="35">
                  <c:v>-43</c:v>
                </c:pt>
                <c:pt idx="36">
                  <c:v>-13</c:v>
                </c:pt>
                <c:pt idx="37">
                  <c:v>17</c:v>
                </c:pt>
                <c:pt idx="38">
                  <c:v>47</c:v>
                </c:pt>
                <c:pt idx="39">
                  <c:v>77</c:v>
                </c:pt>
                <c:pt idx="40">
                  <c:v>107</c:v>
                </c:pt>
                <c:pt idx="41">
                  <c:v>137</c:v>
                </c:pt>
                <c:pt idx="42">
                  <c:v>167</c:v>
                </c:pt>
                <c:pt idx="43">
                  <c:v>197</c:v>
                </c:pt>
                <c:pt idx="44">
                  <c:v>227</c:v>
                </c:pt>
                <c:pt idx="45">
                  <c:v>257</c:v>
                </c:pt>
                <c:pt idx="46">
                  <c:v>287</c:v>
                </c:pt>
                <c:pt idx="47">
                  <c:v>317</c:v>
                </c:pt>
                <c:pt idx="48">
                  <c:v>347</c:v>
                </c:pt>
                <c:pt idx="49">
                  <c:v>377</c:v>
                </c:pt>
                <c:pt idx="50">
                  <c:v>407</c:v>
                </c:pt>
                <c:pt idx="51">
                  <c:v>437</c:v>
                </c:pt>
                <c:pt idx="52">
                  <c:v>467</c:v>
                </c:pt>
                <c:pt idx="53">
                  <c:v>497</c:v>
                </c:pt>
                <c:pt idx="54">
                  <c:v>527</c:v>
                </c:pt>
                <c:pt idx="55">
                  <c:v>557</c:v>
                </c:pt>
                <c:pt idx="56">
                  <c:v>587</c:v>
                </c:pt>
                <c:pt idx="57">
                  <c:v>617</c:v>
                </c:pt>
                <c:pt idx="58">
                  <c:v>647</c:v>
                </c:pt>
                <c:pt idx="59">
                  <c:v>677</c:v>
                </c:pt>
                <c:pt idx="60">
                  <c:v>707</c:v>
                </c:pt>
                <c:pt idx="61">
                  <c:v>737</c:v>
                </c:pt>
                <c:pt idx="62">
                  <c:v>767</c:v>
                </c:pt>
                <c:pt idx="63">
                  <c:v>797</c:v>
                </c:pt>
                <c:pt idx="64">
                  <c:v>827</c:v>
                </c:pt>
                <c:pt idx="65">
                  <c:v>857</c:v>
                </c:pt>
                <c:pt idx="66">
                  <c:v>887</c:v>
                </c:pt>
                <c:pt idx="67">
                  <c:v>917</c:v>
                </c:pt>
                <c:pt idx="68">
                  <c:v>947</c:v>
                </c:pt>
                <c:pt idx="69">
                  <c:v>977</c:v>
                </c:pt>
                <c:pt idx="70">
                  <c:v>1007</c:v>
                </c:pt>
                <c:pt idx="71">
                  <c:v>1037</c:v>
                </c:pt>
                <c:pt idx="72">
                  <c:v>1067</c:v>
                </c:pt>
                <c:pt idx="73">
                  <c:v>1097</c:v>
                </c:pt>
                <c:pt idx="74">
                  <c:v>1127</c:v>
                </c:pt>
                <c:pt idx="75">
                  <c:v>1157</c:v>
                </c:pt>
                <c:pt idx="76">
                  <c:v>1187</c:v>
                </c:pt>
                <c:pt idx="77">
                  <c:v>1217</c:v>
                </c:pt>
                <c:pt idx="78">
                  <c:v>1247</c:v>
                </c:pt>
                <c:pt idx="79">
                  <c:v>1277</c:v>
                </c:pt>
                <c:pt idx="80">
                  <c:v>1307</c:v>
                </c:pt>
                <c:pt idx="81">
                  <c:v>1337</c:v>
                </c:pt>
                <c:pt idx="82">
                  <c:v>1367</c:v>
                </c:pt>
                <c:pt idx="83">
                  <c:v>1397</c:v>
                </c:pt>
                <c:pt idx="84">
                  <c:v>1427</c:v>
                </c:pt>
                <c:pt idx="85">
                  <c:v>1457</c:v>
                </c:pt>
                <c:pt idx="86">
                  <c:v>1487</c:v>
                </c:pt>
                <c:pt idx="87">
                  <c:v>1517</c:v>
                </c:pt>
                <c:pt idx="88">
                  <c:v>1547</c:v>
                </c:pt>
                <c:pt idx="89">
                  <c:v>1577</c:v>
                </c:pt>
                <c:pt idx="90">
                  <c:v>1607</c:v>
                </c:pt>
                <c:pt idx="91">
                  <c:v>1637</c:v>
                </c:pt>
                <c:pt idx="92">
                  <c:v>1667</c:v>
                </c:pt>
                <c:pt idx="93">
                  <c:v>1697</c:v>
                </c:pt>
                <c:pt idx="94">
                  <c:v>1727</c:v>
                </c:pt>
                <c:pt idx="95">
                  <c:v>1757</c:v>
                </c:pt>
                <c:pt idx="96">
                  <c:v>1787</c:v>
                </c:pt>
                <c:pt idx="97">
                  <c:v>1817</c:v>
                </c:pt>
                <c:pt idx="98">
                  <c:v>1847</c:v>
                </c:pt>
                <c:pt idx="99">
                  <c:v>1877</c:v>
                </c:pt>
                <c:pt idx="100">
                  <c:v>1907</c:v>
                </c:pt>
                <c:pt idx="101">
                  <c:v>1937</c:v>
                </c:pt>
                <c:pt idx="102">
                  <c:v>1967</c:v>
                </c:pt>
                <c:pt idx="103">
                  <c:v>1997</c:v>
                </c:pt>
                <c:pt idx="104">
                  <c:v>2027</c:v>
                </c:pt>
                <c:pt idx="105">
                  <c:v>2057</c:v>
                </c:pt>
                <c:pt idx="106">
                  <c:v>2087</c:v>
                </c:pt>
                <c:pt idx="107">
                  <c:v>2117</c:v>
                </c:pt>
                <c:pt idx="108">
                  <c:v>2147</c:v>
                </c:pt>
                <c:pt idx="109">
                  <c:v>2177</c:v>
                </c:pt>
                <c:pt idx="110">
                  <c:v>2207</c:v>
                </c:pt>
                <c:pt idx="111">
                  <c:v>2237</c:v>
                </c:pt>
                <c:pt idx="112">
                  <c:v>2267</c:v>
                </c:pt>
                <c:pt idx="113">
                  <c:v>2297</c:v>
                </c:pt>
                <c:pt idx="114">
                  <c:v>2327</c:v>
                </c:pt>
                <c:pt idx="115">
                  <c:v>2357</c:v>
                </c:pt>
                <c:pt idx="116">
                  <c:v>2387</c:v>
                </c:pt>
                <c:pt idx="117">
                  <c:v>2417</c:v>
                </c:pt>
                <c:pt idx="118">
                  <c:v>2447</c:v>
                </c:pt>
                <c:pt idx="119">
                  <c:v>2477</c:v>
                </c:pt>
              </c:numCache>
            </c:numRef>
          </c:xVal>
          <c:yVal>
            <c:numRef>
              <c:f>'BChl-d pyridine'!$J$20:$J$139</c:f>
              <c:numCache>
                <c:formatCode>0.000</c:formatCode>
                <c:ptCount val="120"/>
                <c:pt idx="0">
                  <c:v>0.65558097094212364</c:v>
                </c:pt>
                <c:pt idx="1">
                  <c:v>0.66879722120051821</c:v>
                </c:pt>
                <c:pt idx="2">
                  <c:v>0.67921151880915143</c:v>
                </c:pt>
                <c:pt idx="3">
                  <c:v>0.69514277270244951</c:v>
                </c:pt>
                <c:pt idx="4">
                  <c:v>0.70556191736423024</c:v>
                </c:pt>
                <c:pt idx="5">
                  <c:v>0.72589062350555467</c:v>
                </c:pt>
                <c:pt idx="6">
                  <c:v>0.74311002657133896</c:v>
                </c:pt>
                <c:pt idx="7">
                  <c:v>0.76736975903106941</c:v>
                </c:pt>
                <c:pt idx="8">
                  <c:v>0.79017025946314701</c:v>
                </c:pt>
                <c:pt idx="9">
                  <c:v>0.81927407166813482</c:v>
                </c:pt>
                <c:pt idx="10">
                  <c:v>0.84045775318556371</c:v>
                </c:pt>
                <c:pt idx="11">
                  <c:v>0.86375804724039651</c:v>
                </c:pt>
                <c:pt idx="12">
                  <c:v>0.87341782206843721</c:v>
                </c:pt>
                <c:pt idx="13">
                  <c:v>0.89912799849317526</c:v>
                </c:pt>
                <c:pt idx="14">
                  <c:v>0.9293446947811369</c:v>
                </c:pt>
                <c:pt idx="15">
                  <c:v>0.94721462129923684</c:v>
                </c:pt>
                <c:pt idx="16">
                  <c:v>0.92022065694606536</c:v>
                </c:pt>
                <c:pt idx="17">
                  <c:v>0.87003796137385736</c:v>
                </c:pt>
                <c:pt idx="18">
                  <c:v>0.82167398612205556</c:v>
                </c:pt>
                <c:pt idx="19">
                  <c:v>0.7997198197090496</c:v>
                </c:pt>
                <c:pt idx="20">
                  <c:v>0.79830755221830041</c:v>
                </c:pt>
                <c:pt idx="21">
                  <c:v>0.80413624919397009</c:v>
                </c:pt>
                <c:pt idx="22">
                  <c:v>0.81596111128622018</c:v>
                </c:pt>
                <c:pt idx="23">
                  <c:v>0.84129033032588763</c:v>
                </c:pt>
                <c:pt idx="24">
                  <c:v>0.86905142386879319</c:v>
                </c:pt>
                <c:pt idx="25">
                  <c:v>0.88836754396424467</c:v>
                </c:pt>
                <c:pt idx="26">
                  <c:v>0.90542176676191821</c:v>
                </c:pt>
                <c:pt idx="27">
                  <c:v>0.9259291196975179</c:v>
                </c:pt>
                <c:pt idx="28">
                  <c:v>0.95062733403383004</c:v>
                </c:pt>
                <c:pt idx="29">
                  <c:v>0.97241122842076322</c:v>
                </c:pt>
                <c:pt idx="30">
                  <c:v>0.98789951101688511</c:v>
                </c:pt>
                <c:pt idx="31">
                  <c:v>0.99864514636013046</c:v>
                </c:pt>
                <c:pt idx="32">
                  <c:v>1</c:v>
                </c:pt>
                <c:pt idx="33">
                  <c:v>0.98714739533278095</c:v>
                </c:pt>
                <c:pt idx="34">
                  <c:v>0.96284113009314098</c:v>
                </c:pt>
                <c:pt idx="35">
                  <c:v>0.92995053106738956</c:v>
                </c:pt>
                <c:pt idx="36">
                  <c:v>0.88953788477883478</c:v>
                </c:pt>
                <c:pt idx="37">
                  <c:v>0.84321930467992645</c:v>
                </c:pt>
                <c:pt idx="38">
                  <c:v>0.78652911349737131</c:v>
                </c:pt>
                <c:pt idx="39">
                  <c:v>0.71477977912294743</c:v>
                </c:pt>
                <c:pt idx="40">
                  <c:v>0.62814089554606634</c:v>
                </c:pt>
                <c:pt idx="41">
                  <c:v>0.52531738894811952</c:v>
                </c:pt>
                <c:pt idx="42">
                  <c:v>0.4021732115446387</c:v>
                </c:pt>
                <c:pt idx="43">
                  <c:v>0.25346171748452639</c:v>
                </c:pt>
                <c:pt idx="44">
                  <c:v>8.5269609817500758E-2</c:v>
                </c:pt>
                <c:pt idx="45">
                  <c:v>-0.10035704827762837</c:v>
                </c:pt>
                <c:pt idx="46">
                  <c:v>-0.29683430578340708</c:v>
                </c:pt>
                <c:pt idx="47">
                  <c:v>-0.48370233866390788</c:v>
                </c:pt>
                <c:pt idx="48">
                  <c:v>-0.6500298967738003</c:v>
                </c:pt>
                <c:pt idx="49">
                  <c:v>-0.78842482941559555</c:v>
                </c:pt>
                <c:pt idx="50">
                  <c:v>-0.89072651002179559</c:v>
                </c:pt>
                <c:pt idx="51">
                  <c:v>-0.96050865163485244</c:v>
                </c:pt>
                <c:pt idx="52">
                  <c:v>-1</c:v>
                </c:pt>
                <c:pt idx="53">
                  <c:v>-0.99876980685768491</c:v>
                </c:pt>
                <c:pt idx="54">
                  <c:v>-0.9527235694659848</c:v>
                </c:pt>
                <c:pt idx="55">
                  <c:v>-0.89860747284598763</c:v>
                </c:pt>
                <c:pt idx="56">
                  <c:v>-0.84438660282151479</c:v>
                </c:pt>
                <c:pt idx="57">
                  <c:v>-0.78897322926010927</c:v>
                </c:pt>
                <c:pt idx="58">
                  <c:v>-0.72018811814693651</c:v>
                </c:pt>
                <c:pt idx="59">
                  <c:v>-0.63434388930950703</c:v>
                </c:pt>
                <c:pt idx="60">
                  <c:v>-0.57255206500165023</c:v>
                </c:pt>
                <c:pt idx="61">
                  <c:v>-0.5124053932766155</c:v>
                </c:pt>
                <c:pt idx="62">
                  <c:v>-0.42547891493278467</c:v>
                </c:pt>
                <c:pt idx="63">
                  <c:v>-0.32941781327865871</c:v>
                </c:pt>
                <c:pt idx="64">
                  <c:v>-0.24868446096704266</c:v>
                </c:pt>
                <c:pt idx="65">
                  <c:v>-0.17873665088785518</c:v>
                </c:pt>
                <c:pt idx="66">
                  <c:v>-9.7750631939456989E-2</c:v>
                </c:pt>
                <c:pt idx="67">
                  <c:v>-5.4641842207956426E-3</c:v>
                </c:pt>
                <c:pt idx="68">
                  <c:v>6.7415225100462828E-2</c:v>
                </c:pt>
                <c:pt idx="69">
                  <c:v>0.1165287899630576</c:v>
                </c:pt>
                <c:pt idx="70">
                  <c:v>0.14603491742047015</c:v>
                </c:pt>
                <c:pt idx="71">
                  <c:v>0.16446305793391536</c:v>
                </c:pt>
                <c:pt idx="72">
                  <c:v>0.17994022456321146</c:v>
                </c:pt>
                <c:pt idx="73">
                  <c:v>0.19370188832743618</c:v>
                </c:pt>
                <c:pt idx="74">
                  <c:v>0.19551259642856544</c:v>
                </c:pt>
                <c:pt idx="75">
                  <c:v>0.17894970691143819</c:v>
                </c:pt>
                <c:pt idx="76">
                  <c:v>0.15235368111472669</c:v>
                </c:pt>
                <c:pt idx="77">
                  <c:v>0.12275381427249221</c:v>
                </c:pt>
                <c:pt idx="78">
                  <c:v>9.3626903514649973E-2</c:v>
                </c:pt>
                <c:pt idx="79">
                  <c:v>6.2527918487325751E-2</c:v>
                </c:pt>
                <c:pt idx="80">
                  <c:v>2.3966625581541168E-2</c:v>
                </c:pt>
                <c:pt idx="81">
                  <c:v>-3.0521671651967619E-2</c:v>
                </c:pt>
                <c:pt idx="82">
                  <c:v>-8.9363871862934596E-2</c:v>
                </c:pt>
                <c:pt idx="83">
                  <c:v>-0.15244226740327083</c:v>
                </c:pt>
                <c:pt idx="84">
                  <c:v>-0.23340681536513475</c:v>
                </c:pt>
                <c:pt idx="85">
                  <c:v>-0.30793375897484787</c:v>
                </c:pt>
                <c:pt idx="86">
                  <c:v>-0.3694022080033148</c:v>
                </c:pt>
                <c:pt idx="87">
                  <c:v>-0.43082191301064188</c:v>
                </c:pt>
                <c:pt idx="88">
                  <c:v>-0.49251767532214763</c:v>
                </c:pt>
                <c:pt idx="89">
                  <c:v>-0.55133752451222984</c:v>
                </c:pt>
                <c:pt idx="90">
                  <c:v>-0.60081172739087418</c:v>
                </c:pt>
                <c:pt idx="91">
                  <c:v>-0.64105071789319368</c:v>
                </c:pt>
                <c:pt idx="92">
                  <c:v>-0.67532862196737531</c:v>
                </c:pt>
                <c:pt idx="93">
                  <c:v>-0.71575415807373921</c:v>
                </c:pt>
                <c:pt idx="94">
                  <c:v>-0.75524292723001496</c:v>
                </c:pt>
                <c:pt idx="95">
                  <c:v>-0.79088030061924663</c:v>
                </c:pt>
                <c:pt idx="96">
                  <c:v>-0.81492045082242726</c:v>
                </c:pt>
                <c:pt idx="97">
                  <c:v>-0.82673881181956221</c:v>
                </c:pt>
                <c:pt idx="98">
                  <c:v>-0.81064650416166617</c:v>
                </c:pt>
                <c:pt idx="99">
                  <c:v>-0.77332176939429154</c:v>
                </c:pt>
                <c:pt idx="100">
                  <c:v>-0.72734560603845266</c:v>
                </c:pt>
                <c:pt idx="101">
                  <c:v>-0.69029244807075396</c:v>
                </c:pt>
                <c:pt idx="102">
                  <c:v>-0.67798595796466099</c:v>
                </c:pt>
                <c:pt idx="103">
                  <c:v>-0.68056753285664007</c:v>
                </c:pt>
                <c:pt idx="104">
                  <c:v>-0.68154392527599494</c:v>
                </c:pt>
                <c:pt idx="105">
                  <c:v>-0.66064992169659464</c:v>
                </c:pt>
                <c:pt idx="106">
                  <c:v>-0.599669215956534</c:v>
                </c:pt>
                <c:pt idx="107">
                  <c:v>-0.51950970566045873</c:v>
                </c:pt>
                <c:pt idx="108">
                  <c:v>-0.44655522859950691</c:v>
                </c:pt>
                <c:pt idx="109">
                  <c:v>-0.39008974262278762</c:v>
                </c:pt>
                <c:pt idx="110">
                  <c:v>-0.34747855539297778</c:v>
                </c:pt>
                <c:pt idx="111">
                  <c:v>-0.29254983175870342</c:v>
                </c:pt>
                <c:pt idx="112">
                  <c:v>-0.22690349286154787</c:v>
                </c:pt>
                <c:pt idx="113">
                  <c:v>-0.17348043867147833</c:v>
                </c:pt>
                <c:pt idx="114">
                  <c:v>-0.1333141489331191</c:v>
                </c:pt>
                <c:pt idx="115">
                  <c:v>-0.1063874599119039</c:v>
                </c:pt>
                <c:pt idx="116">
                  <c:v>-9.620020504266602E-2</c:v>
                </c:pt>
                <c:pt idx="117">
                  <c:v>-9.49901215634541E-2</c:v>
                </c:pt>
                <c:pt idx="118">
                  <c:v>-9.6660234364662978E-2</c:v>
                </c:pt>
                <c:pt idx="119">
                  <c:v>-9.8500582243789436E-2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38176"/>
        <c:axId val="179560832"/>
      </c:scatterChart>
      <c:valAx>
        <c:axId val="1795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60832"/>
        <c:crosses val="autoZero"/>
        <c:crossBetween val="midCat"/>
      </c:valAx>
      <c:valAx>
        <c:axId val="179560832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19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9538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pyridine'!$A$16:$D$16</c:f>
          <c:strCache>
            <c:ptCount val="1"/>
            <c:pt idx="0">
              <c:v>BChl-c pyridine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pyridine'!$B$20:$B$125</c:f>
              <c:numCache>
                <c:formatCode>General</c:formatCode>
                <c:ptCount val="106"/>
                <c:pt idx="0">
                  <c:v>0.01</c:v>
                </c:pt>
                <c:pt idx="1">
                  <c:v>1.06E-2</c:v>
                </c:pt>
                <c:pt idx="2">
                  <c:v>1.1900000000000001E-2</c:v>
                </c:pt>
                <c:pt idx="3">
                  <c:v>1.41E-2</c:v>
                </c:pt>
                <c:pt idx="4">
                  <c:v>1.72E-2</c:v>
                </c:pt>
                <c:pt idx="5">
                  <c:v>2.1299999999999999E-2</c:v>
                </c:pt>
                <c:pt idx="6">
                  <c:v>2.7099999999999999E-2</c:v>
                </c:pt>
                <c:pt idx="7">
                  <c:v>3.3799999999999997E-2</c:v>
                </c:pt>
                <c:pt idx="8">
                  <c:v>4.4499999999999998E-2</c:v>
                </c:pt>
                <c:pt idx="9">
                  <c:v>6.2600000000000003E-2</c:v>
                </c:pt>
                <c:pt idx="10">
                  <c:v>8.0799999999999997E-2</c:v>
                </c:pt>
                <c:pt idx="11">
                  <c:v>0.10299999999999999</c:v>
                </c:pt>
                <c:pt idx="12">
                  <c:v>0.14050000000000001</c:v>
                </c:pt>
                <c:pt idx="13">
                  <c:v>0.19389999999999999</c:v>
                </c:pt>
                <c:pt idx="14">
                  <c:v>0.25019999999999998</c:v>
                </c:pt>
                <c:pt idx="15">
                  <c:v>0.30399999999999999</c:v>
                </c:pt>
                <c:pt idx="16">
                  <c:v>0.38400000000000001</c:v>
                </c:pt>
                <c:pt idx="17">
                  <c:v>0.50790000000000002</c:v>
                </c:pt>
                <c:pt idx="18">
                  <c:v>0.61229999999999996</c:v>
                </c:pt>
                <c:pt idx="19">
                  <c:v>0.71589999999999998</c:v>
                </c:pt>
                <c:pt idx="20">
                  <c:v>0.83730000000000004</c:v>
                </c:pt>
                <c:pt idx="21">
                  <c:v>0.92410000000000003</c:v>
                </c:pt>
                <c:pt idx="22">
                  <c:v>0.97409999999999997</c:v>
                </c:pt>
                <c:pt idx="23">
                  <c:v>0.99760000000000004</c:v>
                </c:pt>
                <c:pt idx="24">
                  <c:v>0.99009999999999998</c:v>
                </c:pt>
                <c:pt idx="25">
                  <c:v>0.95489999999999997</c:v>
                </c:pt>
                <c:pt idx="26">
                  <c:v>0.89829999999999999</c:v>
                </c:pt>
                <c:pt idx="27">
                  <c:v>0.82379999999999998</c:v>
                </c:pt>
                <c:pt idx="28">
                  <c:v>0.73609999999999998</c:v>
                </c:pt>
                <c:pt idx="29">
                  <c:v>0.64580000000000004</c:v>
                </c:pt>
                <c:pt idx="30">
                  <c:v>0.56330000000000002</c:v>
                </c:pt>
                <c:pt idx="31">
                  <c:v>0.49170000000000003</c:v>
                </c:pt>
                <c:pt idx="32">
                  <c:v>0.43990000000000001</c:v>
                </c:pt>
                <c:pt idx="33">
                  <c:v>0.40160000000000001</c:v>
                </c:pt>
                <c:pt idx="34">
                  <c:v>0.36919999999999997</c:v>
                </c:pt>
                <c:pt idx="35">
                  <c:v>0.34339999999999998</c:v>
                </c:pt>
                <c:pt idx="36">
                  <c:v>0.3231</c:v>
                </c:pt>
                <c:pt idx="37">
                  <c:v>0.30530000000000002</c:v>
                </c:pt>
                <c:pt idx="38">
                  <c:v>0.2883</c:v>
                </c:pt>
                <c:pt idx="39">
                  <c:v>0.27339999999999998</c:v>
                </c:pt>
                <c:pt idx="40">
                  <c:v>0.25900000000000001</c:v>
                </c:pt>
                <c:pt idx="41">
                  <c:v>0.24429999999999999</c:v>
                </c:pt>
                <c:pt idx="42">
                  <c:v>0.23100000000000001</c:v>
                </c:pt>
                <c:pt idx="43">
                  <c:v>0.2185</c:v>
                </c:pt>
                <c:pt idx="44">
                  <c:v>0.20660000000000001</c:v>
                </c:pt>
                <c:pt idx="45">
                  <c:v>0.19389999999999999</c:v>
                </c:pt>
                <c:pt idx="46">
                  <c:v>0.1797</c:v>
                </c:pt>
                <c:pt idx="47">
                  <c:v>0.16850000000000001</c:v>
                </c:pt>
                <c:pt idx="48">
                  <c:v>0.15870000000000001</c:v>
                </c:pt>
                <c:pt idx="49">
                  <c:v>0.1497</c:v>
                </c:pt>
                <c:pt idx="50">
                  <c:v>0.14330000000000001</c:v>
                </c:pt>
                <c:pt idx="51">
                  <c:v>0.1368</c:v>
                </c:pt>
                <c:pt idx="52">
                  <c:v>0.13189999999999999</c:v>
                </c:pt>
                <c:pt idx="53">
                  <c:v>0.1288</c:v>
                </c:pt>
                <c:pt idx="54">
                  <c:v>0.12620000000000001</c:v>
                </c:pt>
                <c:pt idx="55">
                  <c:v>0.1239</c:v>
                </c:pt>
                <c:pt idx="56">
                  <c:v>0.1225</c:v>
                </c:pt>
                <c:pt idx="57">
                  <c:v>0.12180000000000001</c:v>
                </c:pt>
                <c:pt idx="58">
                  <c:v>0.12180000000000001</c:v>
                </c:pt>
                <c:pt idx="59">
                  <c:v>0.1222</c:v>
                </c:pt>
                <c:pt idx="60">
                  <c:v>0.1232</c:v>
                </c:pt>
                <c:pt idx="61">
                  <c:v>0.12479999999999999</c:v>
                </c:pt>
                <c:pt idx="62">
                  <c:v>0.1265</c:v>
                </c:pt>
                <c:pt idx="63">
                  <c:v>0.1278</c:v>
                </c:pt>
                <c:pt idx="64">
                  <c:v>0.1285</c:v>
                </c:pt>
                <c:pt idx="65">
                  <c:v>0.1285</c:v>
                </c:pt>
                <c:pt idx="66">
                  <c:v>0.12790000000000001</c:v>
                </c:pt>
                <c:pt idx="67">
                  <c:v>0.126</c:v>
                </c:pt>
                <c:pt idx="68">
                  <c:v>0.123</c:v>
                </c:pt>
                <c:pt idx="69">
                  <c:v>0.11940000000000001</c:v>
                </c:pt>
                <c:pt idx="70">
                  <c:v>0.11559999999999999</c:v>
                </c:pt>
                <c:pt idx="71">
                  <c:v>0.11169999999999999</c:v>
                </c:pt>
                <c:pt idx="72">
                  <c:v>0.10780000000000001</c:v>
                </c:pt>
                <c:pt idx="73">
                  <c:v>0.1041</c:v>
                </c:pt>
                <c:pt idx="74">
                  <c:v>0.1009</c:v>
                </c:pt>
                <c:pt idx="75">
                  <c:v>9.8000000000000004E-2</c:v>
                </c:pt>
                <c:pt idx="76">
                  <c:v>9.5299999999999996E-2</c:v>
                </c:pt>
                <c:pt idx="77">
                  <c:v>9.2299999999999993E-2</c:v>
                </c:pt>
                <c:pt idx="78">
                  <c:v>8.8599999999999998E-2</c:v>
                </c:pt>
                <c:pt idx="79">
                  <c:v>8.4099999999999994E-2</c:v>
                </c:pt>
                <c:pt idx="80">
                  <c:v>7.9399999999999998E-2</c:v>
                </c:pt>
                <c:pt idx="81">
                  <c:v>7.5499999999999998E-2</c:v>
                </c:pt>
                <c:pt idx="82">
                  <c:v>7.2300000000000003E-2</c:v>
                </c:pt>
                <c:pt idx="83">
                  <c:v>6.9800000000000001E-2</c:v>
                </c:pt>
                <c:pt idx="84">
                  <c:v>6.7299999999999999E-2</c:v>
                </c:pt>
                <c:pt idx="85">
                  <c:v>6.4799999999999996E-2</c:v>
                </c:pt>
                <c:pt idx="86">
                  <c:v>6.2300000000000001E-2</c:v>
                </c:pt>
                <c:pt idx="87">
                  <c:v>5.96E-2</c:v>
                </c:pt>
                <c:pt idx="88">
                  <c:v>5.6800000000000003E-2</c:v>
                </c:pt>
                <c:pt idx="89">
                  <c:v>5.4199999999999998E-2</c:v>
                </c:pt>
                <c:pt idx="90">
                  <c:v>5.1700000000000003E-2</c:v>
                </c:pt>
                <c:pt idx="91">
                  <c:v>4.9500000000000002E-2</c:v>
                </c:pt>
                <c:pt idx="92">
                  <c:v>4.7300000000000002E-2</c:v>
                </c:pt>
                <c:pt idx="93">
                  <c:v>4.53E-2</c:v>
                </c:pt>
                <c:pt idx="94">
                  <c:v>4.3299999999999998E-2</c:v>
                </c:pt>
                <c:pt idx="95">
                  <c:v>4.1399999999999999E-2</c:v>
                </c:pt>
                <c:pt idx="96">
                  <c:v>3.9600000000000003E-2</c:v>
                </c:pt>
                <c:pt idx="97">
                  <c:v>3.7900000000000003E-2</c:v>
                </c:pt>
                <c:pt idx="98">
                  <c:v>3.5999999999999997E-2</c:v>
                </c:pt>
                <c:pt idx="99">
                  <c:v>3.4099999999999998E-2</c:v>
                </c:pt>
                <c:pt idx="100">
                  <c:v>3.2199999999999999E-2</c:v>
                </c:pt>
                <c:pt idx="101">
                  <c:v>3.0300000000000001E-2</c:v>
                </c:pt>
                <c:pt idx="102">
                  <c:v>2.8500000000000001E-2</c:v>
                </c:pt>
                <c:pt idx="103">
                  <c:v>2.69E-2</c:v>
                </c:pt>
                <c:pt idx="104">
                  <c:v>2.5499999999999998E-2</c:v>
                </c:pt>
                <c:pt idx="105">
                  <c:v>2.4400000000000002E-2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pyridine'!$L$20:$L$125</c:f>
              <c:numCache>
                <c:formatCode>General</c:formatCode>
                <c:ptCount val="106"/>
                <c:pt idx="0">
                  <c:v>3.5965139794703746E-3</c:v>
                </c:pt>
                <c:pt idx="1">
                  <c:v>3.5558245851864093E-3</c:v>
                </c:pt>
                <c:pt idx="2">
                  <c:v>3.5987272430773806E-3</c:v>
                </c:pt>
                <c:pt idx="3">
                  <c:v>3.7923129830524649E-3</c:v>
                </c:pt>
                <c:pt idx="4">
                  <c:v>4.0760911841087868E-3</c:v>
                </c:pt>
                <c:pt idx="5">
                  <c:v>4.4836073612009378E-3</c:v>
                </c:pt>
                <c:pt idx="6">
                  <c:v>5.2194348085095998E-3</c:v>
                </c:pt>
                <c:pt idx="7">
                  <c:v>5.8639828538908766E-3</c:v>
                </c:pt>
                <c:pt idx="8">
                  <c:v>6.1566141093752245E-3</c:v>
                </c:pt>
                <c:pt idx="9">
                  <c:v>6.3607620788769846E-3</c:v>
                </c:pt>
                <c:pt idx="10">
                  <c:v>5.8725681112988372E-3</c:v>
                </c:pt>
                <c:pt idx="11">
                  <c:v>5.3651557693395703E-3</c:v>
                </c:pt>
                <c:pt idx="12">
                  <c:v>6.8144496127814863E-3</c:v>
                </c:pt>
                <c:pt idx="13">
                  <c:v>1.0028533694833421E-2</c:v>
                </c:pt>
                <c:pt idx="14">
                  <c:v>9.7996223773586071E-3</c:v>
                </c:pt>
                <c:pt idx="15">
                  <c:v>3.2576719852589614E-3</c:v>
                </c:pt>
                <c:pt idx="16">
                  <c:v>0</c:v>
                </c:pt>
                <c:pt idx="17">
                  <c:v>6.7202953310798591E-3</c:v>
                </c:pt>
                <c:pt idx="18">
                  <c:v>3.8746841958712157E-3</c:v>
                </c:pt>
                <c:pt idx="19">
                  <c:v>1.0934073565416857E-3</c:v>
                </c:pt>
                <c:pt idx="20">
                  <c:v>9.6064068273818866E-3</c:v>
                </c:pt>
                <c:pt idx="21">
                  <c:v>1.6614591831414355E-2</c:v>
                </c:pt>
                <c:pt idx="22">
                  <c:v>2.4676699884294839E-2</c:v>
                </c:pt>
                <c:pt idx="23">
                  <c:v>3.9425581382449462E-2</c:v>
                </c:pt>
                <c:pt idx="24">
                  <c:v>5.9714631878938891E-2</c:v>
                </c:pt>
                <c:pt idx="25">
                  <c:v>8.519907846319566E-2</c:v>
                </c:pt>
                <c:pt idx="26">
                  <c:v>0.11399990759116917</c:v>
                </c:pt>
                <c:pt idx="27">
                  <c:v>0.14154460329099686</c:v>
                </c:pt>
                <c:pt idx="28">
                  <c:v>0.16514521598484186</c:v>
                </c:pt>
                <c:pt idx="29">
                  <c:v>0.18569598293376408</c:v>
                </c:pt>
                <c:pt idx="30">
                  <c:v>0.20432650347392864</c:v>
                </c:pt>
                <c:pt idx="31">
                  <c:v>0.22095761208037465</c:v>
                </c:pt>
                <c:pt idx="32">
                  <c:v>0.23860510489456191</c:v>
                </c:pt>
                <c:pt idx="33">
                  <c:v>0.25461119888532546</c:v>
                </c:pt>
                <c:pt idx="34">
                  <c:v>0.26515613187505616</c:v>
                </c:pt>
                <c:pt idx="35">
                  <c:v>0.270595703710442</c:v>
                </c:pt>
                <c:pt idx="36">
                  <c:v>0.27298053856709736</c:v>
                </c:pt>
                <c:pt idx="37">
                  <c:v>0.27239310217443641</c:v>
                </c:pt>
                <c:pt idx="38">
                  <c:v>0.2669928177371706</c:v>
                </c:pt>
                <c:pt idx="39">
                  <c:v>0.25754847536522568</c:v>
                </c:pt>
                <c:pt idx="40">
                  <c:v>0.24521708420740843</c:v>
                </c:pt>
                <c:pt idx="41">
                  <c:v>0.23151475346366715</c:v>
                </c:pt>
                <c:pt idx="42">
                  <c:v>0.21710249281973401</c:v>
                </c:pt>
                <c:pt idx="43">
                  <c:v>0.20180927449638295</c:v>
                </c:pt>
                <c:pt idx="44">
                  <c:v>0.18644512146824654</c:v>
                </c:pt>
                <c:pt idx="45">
                  <c:v>0.17111505742548774</c:v>
                </c:pt>
                <c:pt idx="46">
                  <c:v>0.155826226247436</c:v>
                </c:pt>
                <c:pt idx="47">
                  <c:v>0.14223940265955498</c:v>
                </c:pt>
                <c:pt idx="48">
                  <c:v>0.13009006621708424</c:v>
                </c:pt>
                <c:pt idx="49">
                  <c:v>0.11878375479377744</c:v>
                </c:pt>
                <c:pt idx="50">
                  <c:v>0.10916625014282878</c:v>
                </c:pt>
                <c:pt idx="51">
                  <c:v>0.10033182336046434</c:v>
                </c:pt>
                <c:pt idx="52">
                  <c:v>9.2850748200912103E-2</c:v>
                </c:pt>
                <c:pt idx="53">
                  <c:v>8.7183304730599959E-2</c:v>
                </c:pt>
                <c:pt idx="54">
                  <c:v>8.2137268492582335E-2</c:v>
                </c:pt>
                <c:pt idx="55">
                  <c:v>7.7191868799428451E-2</c:v>
                </c:pt>
                <c:pt idx="56">
                  <c:v>7.3183530261396082E-2</c:v>
                </c:pt>
                <c:pt idx="57">
                  <c:v>6.9772954054063058E-2</c:v>
                </c:pt>
                <c:pt idx="58">
                  <c:v>6.7323083903446643E-2</c:v>
                </c:pt>
                <c:pt idx="59">
                  <c:v>6.591475512769171E-2</c:v>
                </c:pt>
                <c:pt idx="60">
                  <c:v>6.5131133788684417E-2</c:v>
                </c:pt>
                <c:pt idx="61">
                  <c:v>6.4972219886424779E-2</c:v>
                </c:pt>
                <c:pt idx="62">
                  <c:v>6.5240040535638408E-2</c:v>
                </c:pt>
                <c:pt idx="63">
                  <c:v>6.5736622851050946E-2</c:v>
                </c:pt>
                <c:pt idx="64">
                  <c:v>6.6455366423756046E-2</c:v>
                </c:pt>
                <c:pt idx="65">
                  <c:v>6.7271989807294874E-2</c:v>
                </c:pt>
                <c:pt idx="66">
                  <c:v>6.7887340101106142E-2</c:v>
                </c:pt>
                <c:pt idx="67">
                  <c:v>6.8006108079504884E-2</c:v>
                </c:pt>
                <c:pt idx="68">
                  <c:v>6.7876856635408891E-2</c:v>
                </c:pt>
                <c:pt idx="69">
                  <c:v>6.8090747690611242E-2</c:v>
                </c:pt>
                <c:pt idx="70">
                  <c:v>6.872147268392742E-2</c:v>
                </c:pt>
                <c:pt idx="71">
                  <c:v>6.8985953746773174E-2</c:v>
                </c:pt>
                <c:pt idx="72">
                  <c:v>6.9613378535636206E-2</c:v>
                </c:pt>
                <c:pt idx="73">
                  <c:v>7.0882555253935678E-2</c:v>
                </c:pt>
                <c:pt idx="74">
                  <c:v>7.1865779889486586E-2</c:v>
                </c:pt>
                <c:pt idx="75">
                  <c:v>7.279841451739405E-2</c:v>
                </c:pt>
                <c:pt idx="76">
                  <c:v>7.3616668312202066E-2</c:v>
                </c:pt>
                <c:pt idx="77">
                  <c:v>7.4092323078134834E-2</c:v>
                </c:pt>
                <c:pt idx="78">
                  <c:v>7.4272668618382581E-2</c:v>
                </c:pt>
                <c:pt idx="79">
                  <c:v>7.3519253207962015E-2</c:v>
                </c:pt>
                <c:pt idx="80">
                  <c:v>7.2093840557603539E-2</c:v>
                </c:pt>
                <c:pt idx="81">
                  <c:v>7.0725074853371706E-2</c:v>
                </c:pt>
                <c:pt idx="82">
                  <c:v>6.9318919959309055E-2</c:v>
                </c:pt>
                <c:pt idx="83">
                  <c:v>6.7421696217894025E-2</c:v>
                </c:pt>
                <c:pt idx="84">
                  <c:v>6.4919566266450263E-2</c:v>
                </c:pt>
                <c:pt idx="85">
                  <c:v>6.2901361283029505E-2</c:v>
                </c:pt>
                <c:pt idx="86">
                  <c:v>6.1125118783620223E-2</c:v>
                </c:pt>
                <c:pt idx="87">
                  <c:v>5.9130558701794587E-2</c:v>
                </c:pt>
                <c:pt idx="88">
                  <c:v>5.6800000000000003E-2</c:v>
                </c:pt>
                <c:pt idx="89">
                  <c:v>5.347794646056428E-2</c:v>
                </c:pt>
                <c:pt idx="90">
                  <c:v>4.9463550984048664E-2</c:v>
                </c:pt>
                <c:pt idx="91">
                  <c:v>4.6245434193929867E-2</c:v>
                </c:pt>
                <c:pt idx="92">
                  <c:v>4.3420506440329742E-2</c:v>
                </c:pt>
                <c:pt idx="93">
                  <c:v>4.0571933785134497E-2</c:v>
                </c:pt>
                <c:pt idx="94">
                  <c:v>3.7753606440440679E-2</c:v>
                </c:pt>
                <c:pt idx="95">
                  <c:v>3.5210787094712946E-2</c:v>
                </c:pt>
                <c:pt idx="96">
                  <c:v>3.2943475747951312E-2</c:v>
                </c:pt>
                <c:pt idx="97">
                  <c:v>3.0921427089654313E-2</c:v>
                </c:pt>
                <c:pt idx="98">
                  <c:v>2.9044004574958204E-2</c:v>
                </c:pt>
                <c:pt idx="99">
                  <c:v>2.7348053923270717E-2</c:v>
                </c:pt>
                <c:pt idx="100">
                  <c:v>2.5742839203087543E-2</c:v>
                </c:pt>
                <c:pt idx="101">
                  <c:v>2.4258605724910114E-2</c:v>
                </c:pt>
                <c:pt idx="102">
                  <c:v>2.286840838269015E-2</c:v>
                </c:pt>
                <c:pt idx="103">
                  <c:v>2.1666283312385109E-2</c:v>
                </c:pt>
                <c:pt idx="104">
                  <c:v>2.0682475824496439E-2</c:v>
                </c:pt>
                <c:pt idx="105">
                  <c:v>1.9829550191972967E-2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pyridine'!$M$20:$M$125</c:f>
              <c:numCache>
                <c:formatCode>General</c:formatCode>
                <c:ptCount val="106"/>
                <c:pt idx="0">
                  <c:v>6.4034860205296256E-3</c:v>
                </c:pt>
                <c:pt idx="1">
                  <c:v>7.0441754148135903E-3</c:v>
                </c:pt>
                <c:pt idx="2">
                  <c:v>8.3012727569226202E-3</c:v>
                </c:pt>
                <c:pt idx="3">
                  <c:v>1.0307687016947535E-2</c:v>
                </c:pt>
                <c:pt idx="4">
                  <c:v>1.3123908815891212E-2</c:v>
                </c:pt>
                <c:pt idx="5">
                  <c:v>1.6816392638799062E-2</c:v>
                </c:pt>
                <c:pt idx="6">
                  <c:v>2.1880565191490401E-2</c:v>
                </c:pt>
                <c:pt idx="7">
                  <c:v>2.7936017146109122E-2</c:v>
                </c:pt>
                <c:pt idx="8">
                  <c:v>3.8343385890624769E-2</c:v>
                </c:pt>
                <c:pt idx="9">
                  <c:v>5.6239237921123016E-2</c:v>
                </c:pt>
                <c:pt idx="10">
                  <c:v>7.4927431888701157E-2</c:v>
                </c:pt>
                <c:pt idx="11">
                  <c:v>9.763484423066042E-2</c:v>
                </c:pt>
                <c:pt idx="12">
                  <c:v>0.13368555038721852</c:v>
                </c:pt>
                <c:pt idx="13">
                  <c:v>0.18387146630516657</c:v>
                </c:pt>
                <c:pt idx="14">
                  <c:v>0.24040037762264138</c:v>
                </c:pt>
                <c:pt idx="15">
                  <c:v>0.30074232801474104</c:v>
                </c:pt>
                <c:pt idx="16">
                  <c:v>0.38400000000000001</c:v>
                </c:pt>
                <c:pt idx="17">
                  <c:v>0.50117970466892015</c:v>
                </c:pt>
                <c:pt idx="18">
                  <c:v>0.60842531580412873</c:v>
                </c:pt>
                <c:pt idx="19">
                  <c:v>0.71480659264345836</c:v>
                </c:pt>
                <c:pt idx="20">
                  <c:v>0.82769359317261815</c:v>
                </c:pt>
                <c:pt idx="21">
                  <c:v>0.90748540816858569</c:v>
                </c:pt>
                <c:pt idx="22">
                  <c:v>0.94942330011570519</c:v>
                </c:pt>
                <c:pt idx="23">
                  <c:v>0.95817441861755059</c:v>
                </c:pt>
                <c:pt idx="24">
                  <c:v>0.9303853681210611</c:v>
                </c:pt>
                <c:pt idx="25">
                  <c:v>0.86970092153680434</c:v>
                </c:pt>
                <c:pt idx="26">
                  <c:v>0.78430009240883081</c:v>
                </c:pt>
                <c:pt idx="27">
                  <c:v>0.68225539670900304</c:v>
                </c:pt>
                <c:pt idx="28">
                  <c:v>0.5709547840151582</c:v>
                </c:pt>
                <c:pt idx="29">
                  <c:v>0.46010401706623594</c:v>
                </c:pt>
                <c:pt idx="30">
                  <c:v>0.35897349652607141</c:v>
                </c:pt>
                <c:pt idx="31">
                  <c:v>0.27074238791962535</c:v>
                </c:pt>
                <c:pt idx="32">
                  <c:v>0.2012948951054381</c:v>
                </c:pt>
                <c:pt idx="33">
                  <c:v>0.14698880111467458</c:v>
                </c:pt>
                <c:pt idx="34">
                  <c:v>0.10404386812494382</c:v>
                </c:pt>
                <c:pt idx="35">
                  <c:v>7.2804296289557965E-2</c:v>
                </c:pt>
                <c:pt idx="36">
                  <c:v>5.0119461432902655E-2</c:v>
                </c:pt>
                <c:pt idx="37">
                  <c:v>3.2906897825563594E-2</c:v>
                </c:pt>
                <c:pt idx="38">
                  <c:v>2.1307182262829395E-2</c:v>
                </c:pt>
                <c:pt idx="39">
                  <c:v>1.5851524634774301E-2</c:v>
                </c:pt>
                <c:pt idx="40">
                  <c:v>1.3782915792591574E-2</c:v>
                </c:pt>
                <c:pt idx="41">
                  <c:v>1.2785246536332832E-2</c:v>
                </c:pt>
                <c:pt idx="42">
                  <c:v>1.389750718026599E-2</c:v>
                </c:pt>
                <c:pt idx="43">
                  <c:v>1.6690725503617044E-2</c:v>
                </c:pt>
                <c:pt idx="44">
                  <c:v>2.0154878531753469E-2</c:v>
                </c:pt>
                <c:pt idx="45">
                  <c:v>2.2784942574512242E-2</c:v>
                </c:pt>
                <c:pt idx="46">
                  <c:v>2.3873773752563998E-2</c:v>
                </c:pt>
                <c:pt idx="47">
                  <c:v>2.6260597340445023E-2</c:v>
                </c:pt>
                <c:pt idx="48">
                  <c:v>2.8609933782915774E-2</c:v>
                </c:pt>
                <c:pt idx="49">
                  <c:v>3.0916245206222565E-2</c:v>
                </c:pt>
                <c:pt idx="50">
                  <c:v>3.4133749857171228E-2</c:v>
                </c:pt>
                <c:pt idx="51">
                  <c:v>3.6468176639535665E-2</c:v>
                </c:pt>
                <c:pt idx="52">
                  <c:v>3.9049251799087886E-2</c:v>
                </c:pt>
                <c:pt idx="53">
                  <c:v>4.1616695269400032E-2</c:v>
                </c:pt>
                <c:pt idx="54">
                  <c:v>4.4062731507417678E-2</c:v>
                </c:pt>
                <c:pt idx="55">
                  <c:v>4.6708131200571545E-2</c:v>
                </c:pt>
                <c:pt idx="56">
                  <c:v>4.9316469738603923E-2</c:v>
                </c:pt>
                <c:pt idx="57">
                  <c:v>5.2027045945936955E-2</c:v>
                </c:pt>
                <c:pt idx="58">
                  <c:v>5.447691609655337E-2</c:v>
                </c:pt>
                <c:pt idx="59">
                  <c:v>5.62852448723083E-2</c:v>
                </c:pt>
                <c:pt idx="60">
                  <c:v>5.8068866211315587E-2</c:v>
                </c:pt>
                <c:pt idx="61">
                  <c:v>5.9827780113575216E-2</c:v>
                </c:pt>
                <c:pt idx="62">
                  <c:v>6.1259959464361594E-2</c:v>
                </c:pt>
                <c:pt idx="63">
                  <c:v>6.2063377148949057E-2</c:v>
                </c:pt>
                <c:pt idx="64">
                  <c:v>6.204463357624395E-2</c:v>
                </c:pt>
                <c:pt idx="65">
                  <c:v>6.1228010192705129E-2</c:v>
                </c:pt>
                <c:pt idx="66">
                  <c:v>6.0012659898893872E-2</c:v>
                </c:pt>
                <c:pt idx="67">
                  <c:v>5.7993891920495116E-2</c:v>
                </c:pt>
                <c:pt idx="68">
                  <c:v>5.51231433645911E-2</c:v>
                </c:pt>
                <c:pt idx="69">
                  <c:v>5.1309252309388764E-2</c:v>
                </c:pt>
                <c:pt idx="70">
                  <c:v>4.6878527316072581E-2</c:v>
                </c:pt>
                <c:pt idx="71">
                  <c:v>4.271404625322682E-2</c:v>
                </c:pt>
                <c:pt idx="72">
                  <c:v>3.8186621464363808E-2</c:v>
                </c:pt>
                <c:pt idx="73">
                  <c:v>3.3217444746064313E-2</c:v>
                </c:pt>
                <c:pt idx="74">
                  <c:v>2.9034220110513417E-2</c:v>
                </c:pt>
                <c:pt idx="75">
                  <c:v>2.5201585482605954E-2</c:v>
                </c:pt>
                <c:pt idx="76">
                  <c:v>2.168333168779793E-2</c:v>
                </c:pt>
                <c:pt idx="77">
                  <c:v>1.820767692186516E-2</c:v>
                </c:pt>
                <c:pt idx="78">
                  <c:v>1.4327331381617424E-2</c:v>
                </c:pt>
                <c:pt idx="79">
                  <c:v>1.0580746792037979E-2</c:v>
                </c:pt>
                <c:pt idx="80">
                  <c:v>7.3061594423964602E-3</c:v>
                </c:pt>
                <c:pt idx="81">
                  <c:v>4.7749251466282887E-3</c:v>
                </c:pt>
                <c:pt idx="82">
                  <c:v>2.9810800406909485E-3</c:v>
                </c:pt>
                <c:pt idx="83">
                  <c:v>2.3783037821059707E-3</c:v>
                </c:pt>
                <c:pt idx="84">
                  <c:v>2.3804337335497335E-3</c:v>
                </c:pt>
                <c:pt idx="85">
                  <c:v>1.8986387169704975E-3</c:v>
                </c:pt>
                <c:pt idx="86">
                  <c:v>1.1748812163797752E-3</c:v>
                </c:pt>
                <c:pt idx="87">
                  <c:v>4.6944129820541242E-4</c:v>
                </c:pt>
                <c:pt idx="88">
                  <c:v>0</c:v>
                </c:pt>
                <c:pt idx="89">
                  <c:v>7.2205353943571794E-4</c:v>
                </c:pt>
                <c:pt idx="90">
                  <c:v>2.2364490159513381E-3</c:v>
                </c:pt>
                <c:pt idx="91">
                  <c:v>3.2545658060701378E-3</c:v>
                </c:pt>
                <c:pt idx="92">
                  <c:v>3.879493559670261E-3</c:v>
                </c:pt>
                <c:pt idx="93">
                  <c:v>4.7280662148655042E-3</c:v>
                </c:pt>
                <c:pt idx="94">
                  <c:v>5.5463935595593218E-3</c:v>
                </c:pt>
                <c:pt idx="95">
                  <c:v>6.1892129052870523E-3</c:v>
                </c:pt>
                <c:pt idx="96">
                  <c:v>6.6565242520486931E-3</c:v>
                </c:pt>
                <c:pt idx="97">
                  <c:v>6.9785729103456892E-3</c:v>
                </c:pt>
                <c:pt idx="98">
                  <c:v>6.9559954250417938E-3</c:v>
                </c:pt>
                <c:pt idx="99">
                  <c:v>6.7519460767292792E-3</c:v>
                </c:pt>
                <c:pt idx="100">
                  <c:v>6.4571607969124561E-3</c:v>
                </c:pt>
                <c:pt idx="101">
                  <c:v>6.0413942750898869E-3</c:v>
                </c:pt>
                <c:pt idx="102">
                  <c:v>5.6315916173098517E-3</c:v>
                </c:pt>
                <c:pt idx="103">
                  <c:v>5.2337166876148897E-3</c:v>
                </c:pt>
                <c:pt idx="104">
                  <c:v>4.8175241755035597E-3</c:v>
                </c:pt>
                <c:pt idx="105">
                  <c:v>4.5704498080270358E-3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16000"/>
        <c:axId val="179626368"/>
      </c:scatterChart>
      <c:valAx>
        <c:axId val="17961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626368"/>
        <c:crosses val="autoZero"/>
        <c:crossBetween val="midCat"/>
      </c:valAx>
      <c:valAx>
        <c:axId val="17962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61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6034"/>
          <c:y val="0.27646385110952038"/>
          <c:w val="0.29504423058228835"/>
          <c:h val="0.234843030984763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'Chlorin-e6 TME dioxane'!$A$16:$D$16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66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dioxane'!$C$20:$C$229</c:f>
              <c:numCache>
                <c:formatCode>General</c:formatCode>
                <c:ptCount val="210"/>
                <c:pt idx="0">
                  <c:v>2.4899999999999999E-2</c:v>
                </c:pt>
                <c:pt idx="1">
                  <c:v>5.2699999999999997E-2</c:v>
                </c:pt>
                <c:pt idx="2">
                  <c:v>9.0300000000000005E-2</c:v>
                </c:pt>
                <c:pt idx="3">
                  <c:v>0.1348</c:v>
                </c:pt>
                <c:pt idx="4">
                  <c:v>0.18759999999999999</c:v>
                </c:pt>
                <c:pt idx="5">
                  <c:v>0.2457</c:v>
                </c:pt>
                <c:pt idx="6">
                  <c:v>0.2994</c:v>
                </c:pt>
                <c:pt idx="7">
                  <c:v>0.35189999999999999</c:v>
                </c:pt>
                <c:pt idx="8">
                  <c:v>0.40839999999999999</c:v>
                </c:pt>
                <c:pt idx="9">
                  <c:v>0.46949999999999997</c:v>
                </c:pt>
                <c:pt idx="10">
                  <c:v>0.53500000000000003</c:v>
                </c:pt>
                <c:pt idx="11">
                  <c:v>0.60709999999999997</c:v>
                </c:pt>
                <c:pt idx="12">
                  <c:v>0.68810000000000004</c:v>
                </c:pt>
                <c:pt idx="13">
                  <c:v>0.77139999999999997</c:v>
                </c:pt>
                <c:pt idx="14">
                  <c:v>0.8488</c:v>
                </c:pt>
                <c:pt idx="15">
                  <c:v>0.91410000000000002</c:v>
                </c:pt>
                <c:pt idx="16">
                  <c:v>0.96199999999999997</c:v>
                </c:pt>
                <c:pt idx="17">
                  <c:v>0.98870000000000002</c:v>
                </c:pt>
                <c:pt idx="18">
                  <c:v>0.99219999999999997</c:v>
                </c:pt>
                <c:pt idx="19">
                  <c:v>0.97130000000000005</c:v>
                </c:pt>
                <c:pt idx="20">
                  <c:v>0.92410000000000003</c:v>
                </c:pt>
                <c:pt idx="21">
                  <c:v>0.85240000000000005</c:v>
                </c:pt>
                <c:pt idx="22">
                  <c:v>0.76349999999999996</c:v>
                </c:pt>
                <c:pt idx="23">
                  <c:v>0.66739999999999999</c:v>
                </c:pt>
                <c:pt idx="24">
                  <c:v>0.57130000000000003</c:v>
                </c:pt>
                <c:pt idx="25">
                  <c:v>0.47889999999999999</c:v>
                </c:pt>
                <c:pt idx="26">
                  <c:v>0.39290000000000003</c:v>
                </c:pt>
                <c:pt idx="27">
                  <c:v>0.31850000000000001</c:v>
                </c:pt>
                <c:pt idx="28">
                  <c:v>0.25869999999999999</c:v>
                </c:pt>
                <c:pt idx="29">
                  <c:v>0.2114</c:v>
                </c:pt>
                <c:pt idx="30">
                  <c:v>0.1764</c:v>
                </c:pt>
                <c:pt idx="31">
                  <c:v>0.1469</c:v>
                </c:pt>
                <c:pt idx="32">
                  <c:v>0.1225</c:v>
                </c:pt>
                <c:pt idx="33">
                  <c:v>0.1065</c:v>
                </c:pt>
                <c:pt idx="34">
                  <c:v>9.2799999999999994E-2</c:v>
                </c:pt>
                <c:pt idx="35">
                  <c:v>7.9699999999999993E-2</c:v>
                </c:pt>
                <c:pt idx="36">
                  <c:v>6.9800000000000001E-2</c:v>
                </c:pt>
                <c:pt idx="37">
                  <c:v>6.2899999999999998E-2</c:v>
                </c:pt>
                <c:pt idx="38">
                  <c:v>5.7700000000000001E-2</c:v>
                </c:pt>
                <c:pt idx="39">
                  <c:v>5.33E-2</c:v>
                </c:pt>
                <c:pt idx="40">
                  <c:v>4.9700000000000001E-2</c:v>
                </c:pt>
                <c:pt idx="41">
                  <c:v>4.7E-2</c:v>
                </c:pt>
                <c:pt idx="42">
                  <c:v>4.4699999999999997E-2</c:v>
                </c:pt>
                <c:pt idx="43">
                  <c:v>4.2099999999999999E-2</c:v>
                </c:pt>
                <c:pt idx="44">
                  <c:v>3.78E-2</c:v>
                </c:pt>
                <c:pt idx="45">
                  <c:v>3.09E-2</c:v>
                </c:pt>
                <c:pt idx="46">
                  <c:v>2.2200000000000001E-2</c:v>
                </c:pt>
                <c:pt idx="47">
                  <c:v>1.06E-2</c:v>
                </c:pt>
                <c:pt idx="48">
                  <c:v>-0.01</c:v>
                </c:pt>
                <c:pt idx="49">
                  <c:v>-4.4600000000000001E-2</c:v>
                </c:pt>
                <c:pt idx="50">
                  <c:v>-8.6499999999999994E-2</c:v>
                </c:pt>
                <c:pt idx="51">
                  <c:v>-0.13159999999999999</c:v>
                </c:pt>
                <c:pt idx="52">
                  <c:v>-0.17960000000000001</c:v>
                </c:pt>
                <c:pt idx="53">
                  <c:v>-0.22900000000000001</c:v>
                </c:pt>
                <c:pt idx="54">
                  <c:v>-0.28089999999999998</c:v>
                </c:pt>
                <c:pt idx="55">
                  <c:v>-0.33550000000000002</c:v>
                </c:pt>
                <c:pt idx="56">
                  <c:v>-0.39650000000000002</c:v>
                </c:pt>
                <c:pt idx="57">
                  <c:v>-0.4597</c:v>
                </c:pt>
                <c:pt idx="58">
                  <c:v>-0.51659999999999995</c:v>
                </c:pt>
                <c:pt idx="59">
                  <c:v>-0.56599999999999995</c:v>
                </c:pt>
                <c:pt idx="60">
                  <c:v>-0.60760000000000003</c:v>
                </c:pt>
                <c:pt idx="61">
                  <c:v>-0.63539999999999996</c:v>
                </c:pt>
                <c:pt idx="62">
                  <c:v>-0.65339999999999998</c:v>
                </c:pt>
                <c:pt idx="63">
                  <c:v>-0.66439999999999999</c:v>
                </c:pt>
                <c:pt idx="64">
                  <c:v>-0.66649999999999998</c:v>
                </c:pt>
                <c:pt idx="65">
                  <c:v>-0.65839999999999999</c:v>
                </c:pt>
                <c:pt idx="66">
                  <c:v>-0.63980000000000004</c:v>
                </c:pt>
                <c:pt idx="67">
                  <c:v>-0.61219999999999997</c:v>
                </c:pt>
                <c:pt idx="68">
                  <c:v>-0.56910000000000005</c:v>
                </c:pt>
                <c:pt idx="69">
                  <c:v>-0.50919999999999999</c:v>
                </c:pt>
                <c:pt idx="70">
                  <c:v>-0.45689999999999997</c:v>
                </c:pt>
                <c:pt idx="71">
                  <c:v>-0.41339999999999999</c:v>
                </c:pt>
                <c:pt idx="72">
                  <c:v>-0.37280000000000002</c:v>
                </c:pt>
                <c:pt idx="73">
                  <c:v>-0.33760000000000001</c:v>
                </c:pt>
                <c:pt idx="74">
                  <c:v>-0.307</c:v>
                </c:pt>
                <c:pt idx="75">
                  <c:v>-0.28000000000000003</c:v>
                </c:pt>
                <c:pt idx="76">
                  <c:v>-0.25559999999999999</c:v>
                </c:pt>
                <c:pt idx="77">
                  <c:v>-0.2331</c:v>
                </c:pt>
                <c:pt idx="78">
                  <c:v>-0.21110000000000001</c:v>
                </c:pt>
                <c:pt idx="79">
                  <c:v>-0.1885</c:v>
                </c:pt>
                <c:pt idx="80">
                  <c:v>-0.1658</c:v>
                </c:pt>
                <c:pt idx="81">
                  <c:v>-0.14560000000000001</c:v>
                </c:pt>
                <c:pt idx="82">
                  <c:v>-0.1295</c:v>
                </c:pt>
                <c:pt idx="83">
                  <c:v>-0.1177</c:v>
                </c:pt>
                <c:pt idx="84">
                  <c:v>-0.1096</c:v>
                </c:pt>
                <c:pt idx="85">
                  <c:v>-0.1046</c:v>
                </c:pt>
                <c:pt idx="86">
                  <c:v>-0.1016</c:v>
                </c:pt>
                <c:pt idx="87">
                  <c:v>-9.9299999999999999E-2</c:v>
                </c:pt>
                <c:pt idx="88">
                  <c:v>-9.7199999999999995E-2</c:v>
                </c:pt>
                <c:pt idx="89">
                  <c:v>-9.5000000000000001E-2</c:v>
                </c:pt>
                <c:pt idx="90">
                  <c:v>-9.2700000000000005E-2</c:v>
                </c:pt>
                <c:pt idx="91">
                  <c:v>-9.06E-2</c:v>
                </c:pt>
                <c:pt idx="92">
                  <c:v>-8.8400000000000006E-2</c:v>
                </c:pt>
                <c:pt idx="93">
                  <c:v>-8.6300000000000002E-2</c:v>
                </c:pt>
                <c:pt idx="94">
                  <c:v>-8.4400000000000003E-2</c:v>
                </c:pt>
                <c:pt idx="95">
                  <c:v>-8.3000000000000004E-2</c:v>
                </c:pt>
                <c:pt idx="96">
                  <c:v>-8.1799999999999998E-2</c:v>
                </c:pt>
                <c:pt idx="97">
                  <c:v>-8.0600000000000005E-2</c:v>
                </c:pt>
                <c:pt idx="98">
                  <c:v>-7.9600000000000004E-2</c:v>
                </c:pt>
                <c:pt idx="99">
                  <c:v>-7.8299999999999995E-2</c:v>
                </c:pt>
                <c:pt idx="100">
                  <c:v>-7.6700000000000004E-2</c:v>
                </c:pt>
                <c:pt idx="101">
                  <c:v>-7.4399999999999994E-2</c:v>
                </c:pt>
                <c:pt idx="102">
                  <c:v>-7.0800000000000002E-2</c:v>
                </c:pt>
                <c:pt idx="103">
                  <c:v>-6.6500000000000004E-2</c:v>
                </c:pt>
                <c:pt idx="104">
                  <c:v>-6.2E-2</c:v>
                </c:pt>
                <c:pt idx="105">
                  <c:v>-5.74E-2</c:v>
                </c:pt>
                <c:pt idx="106">
                  <c:v>-5.2999999999999999E-2</c:v>
                </c:pt>
                <c:pt idx="107">
                  <c:v>-4.9299999999999997E-2</c:v>
                </c:pt>
                <c:pt idx="108">
                  <c:v>-4.58E-2</c:v>
                </c:pt>
                <c:pt idx="109">
                  <c:v>-4.2700000000000002E-2</c:v>
                </c:pt>
                <c:pt idx="110">
                  <c:v>-3.9899999999999998E-2</c:v>
                </c:pt>
                <c:pt idx="111">
                  <c:v>-3.73E-2</c:v>
                </c:pt>
                <c:pt idx="112">
                  <c:v>-3.4799999999999998E-2</c:v>
                </c:pt>
                <c:pt idx="113">
                  <c:v>-3.3000000000000002E-2</c:v>
                </c:pt>
                <c:pt idx="114">
                  <c:v>-3.3000000000000002E-2</c:v>
                </c:pt>
                <c:pt idx="115">
                  <c:v>-3.4799999999999998E-2</c:v>
                </c:pt>
                <c:pt idx="116">
                  <c:v>-3.95E-2</c:v>
                </c:pt>
                <c:pt idx="117">
                  <c:v>-4.9299999999999997E-2</c:v>
                </c:pt>
                <c:pt idx="118">
                  <c:v>-6.5799999999999997E-2</c:v>
                </c:pt>
                <c:pt idx="119">
                  <c:v>-9.0399999999999994E-2</c:v>
                </c:pt>
                <c:pt idx="120">
                  <c:v>-0.1216</c:v>
                </c:pt>
                <c:pt idx="121">
                  <c:v>-0.1595</c:v>
                </c:pt>
                <c:pt idx="122">
                  <c:v>-0.2147</c:v>
                </c:pt>
                <c:pt idx="123">
                  <c:v>-0.28410000000000002</c:v>
                </c:pt>
                <c:pt idx="124">
                  <c:v>-0.34660000000000002</c:v>
                </c:pt>
                <c:pt idx="125">
                  <c:v>-0.41460000000000002</c:v>
                </c:pt>
                <c:pt idx="126">
                  <c:v>-0.50760000000000005</c:v>
                </c:pt>
                <c:pt idx="127">
                  <c:v>-0.60660000000000003</c:v>
                </c:pt>
                <c:pt idx="128">
                  <c:v>-0.70660000000000001</c:v>
                </c:pt>
                <c:pt idx="129">
                  <c:v>-0.8327</c:v>
                </c:pt>
                <c:pt idx="130">
                  <c:v>-0.97250000000000003</c:v>
                </c:pt>
                <c:pt idx="131">
                  <c:v>-1.1149</c:v>
                </c:pt>
                <c:pt idx="132">
                  <c:v>-1.3021</c:v>
                </c:pt>
                <c:pt idx="133">
                  <c:v>-1.5491999999999999</c:v>
                </c:pt>
                <c:pt idx="134">
                  <c:v>-1.8194999999999999</c:v>
                </c:pt>
                <c:pt idx="135">
                  <c:v>-2.0859000000000001</c:v>
                </c:pt>
                <c:pt idx="136">
                  <c:v>-2.3531</c:v>
                </c:pt>
                <c:pt idx="137">
                  <c:v>-2.6187</c:v>
                </c:pt>
                <c:pt idx="138">
                  <c:v>-2.8517999999999999</c:v>
                </c:pt>
                <c:pt idx="139">
                  <c:v>-3.0249000000000001</c:v>
                </c:pt>
                <c:pt idx="140">
                  <c:v>-3.1265999999999998</c:v>
                </c:pt>
                <c:pt idx="141">
                  <c:v>-3.1695000000000002</c:v>
                </c:pt>
                <c:pt idx="142">
                  <c:v>-3.1793</c:v>
                </c:pt>
                <c:pt idx="143">
                  <c:v>-3.1705999999999999</c:v>
                </c:pt>
                <c:pt idx="144">
                  <c:v>-3.1421999999999999</c:v>
                </c:pt>
                <c:pt idx="145">
                  <c:v>-3.0789</c:v>
                </c:pt>
                <c:pt idx="146">
                  <c:v>-2.9645000000000001</c:v>
                </c:pt>
                <c:pt idx="147">
                  <c:v>-2.7913999999999999</c:v>
                </c:pt>
                <c:pt idx="148">
                  <c:v>-2.5789</c:v>
                </c:pt>
                <c:pt idx="149">
                  <c:v>-2.3656999999999999</c:v>
                </c:pt>
                <c:pt idx="150">
                  <c:v>-2.1736</c:v>
                </c:pt>
                <c:pt idx="151">
                  <c:v>-1.9813000000000001</c:v>
                </c:pt>
                <c:pt idx="152">
                  <c:v>-1.7477</c:v>
                </c:pt>
                <c:pt idx="153">
                  <c:v>-1.5138</c:v>
                </c:pt>
                <c:pt idx="154">
                  <c:v>-1.3228</c:v>
                </c:pt>
                <c:pt idx="155">
                  <c:v>-1.1464000000000001</c:v>
                </c:pt>
                <c:pt idx="156">
                  <c:v>-0.98270000000000002</c:v>
                </c:pt>
                <c:pt idx="157">
                  <c:v>-0.85129999999999995</c:v>
                </c:pt>
                <c:pt idx="158">
                  <c:v>-0.75409999999999999</c:v>
                </c:pt>
                <c:pt idx="159">
                  <c:v>-0.67769999999999997</c:v>
                </c:pt>
                <c:pt idx="160">
                  <c:v>-0.61709999999999998</c:v>
                </c:pt>
                <c:pt idx="161">
                  <c:v>-0.57069999999999999</c:v>
                </c:pt>
                <c:pt idx="162">
                  <c:v>-0.53139999999999998</c:v>
                </c:pt>
                <c:pt idx="163">
                  <c:v>-0.49890000000000001</c:v>
                </c:pt>
                <c:pt idx="164">
                  <c:v>-0.4708</c:v>
                </c:pt>
                <c:pt idx="165">
                  <c:v>-0.44519999999999998</c:v>
                </c:pt>
                <c:pt idx="166">
                  <c:v>-0.42330000000000001</c:v>
                </c:pt>
                <c:pt idx="167">
                  <c:v>-0.40389999999999998</c:v>
                </c:pt>
                <c:pt idx="168">
                  <c:v>-0.3851</c:v>
                </c:pt>
                <c:pt idx="169">
                  <c:v>-0.36599999999999999</c:v>
                </c:pt>
                <c:pt idx="170">
                  <c:v>-0.34610000000000002</c:v>
                </c:pt>
                <c:pt idx="171">
                  <c:v>-0.32419999999999999</c:v>
                </c:pt>
                <c:pt idx="172">
                  <c:v>-0.2989</c:v>
                </c:pt>
                <c:pt idx="173">
                  <c:v>-0.27150000000000002</c:v>
                </c:pt>
                <c:pt idx="174">
                  <c:v>-0.24310000000000001</c:v>
                </c:pt>
                <c:pt idx="175">
                  <c:v>-0.21079999999999999</c:v>
                </c:pt>
                <c:pt idx="176">
                  <c:v>-0.17630000000000001</c:v>
                </c:pt>
                <c:pt idx="177">
                  <c:v>-0.14729999999999999</c:v>
                </c:pt>
                <c:pt idx="178">
                  <c:v>-0.1242</c:v>
                </c:pt>
                <c:pt idx="179">
                  <c:v>-0.107</c:v>
                </c:pt>
                <c:pt idx="180">
                  <c:v>-9.5000000000000001E-2</c:v>
                </c:pt>
                <c:pt idx="181">
                  <c:v>-8.5400000000000004E-2</c:v>
                </c:pt>
                <c:pt idx="182">
                  <c:v>-7.6200000000000004E-2</c:v>
                </c:pt>
                <c:pt idx="183">
                  <c:v>-6.7000000000000004E-2</c:v>
                </c:pt>
                <c:pt idx="184">
                  <c:v>-5.7500000000000002E-2</c:v>
                </c:pt>
                <c:pt idx="185">
                  <c:v>-4.8800000000000003E-2</c:v>
                </c:pt>
                <c:pt idx="186">
                  <c:v>-4.0899999999999999E-2</c:v>
                </c:pt>
                <c:pt idx="187">
                  <c:v>-3.3099999999999997E-2</c:v>
                </c:pt>
                <c:pt idx="188">
                  <c:v>-2.6100000000000002E-2</c:v>
                </c:pt>
                <c:pt idx="189">
                  <c:v>-2.0500000000000001E-2</c:v>
                </c:pt>
                <c:pt idx="190">
                  <c:v>-1.6500000000000001E-2</c:v>
                </c:pt>
                <c:pt idx="191">
                  <c:v>-1.32E-2</c:v>
                </c:pt>
                <c:pt idx="192">
                  <c:v>-1.0200000000000001E-2</c:v>
                </c:pt>
                <c:pt idx="193">
                  <c:v>-7.6E-3</c:v>
                </c:pt>
                <c:pt idx="194">
                  <c:v>-5.5999999999999999E-3</c:v>
                </c:pt>
                <c:pt idx="195">
                  <c:v>-4.1000000000000003E-3</c:v>
                </c:pt>
                <c:pt idx="196">
                  <c:v>-2.8999999999999998E-3</c:v>
                </c:pt>
                <c:pt idx="197">
                  <c:v>-1.9E-3</c:v>
                </c:pt>
                <c:pt idx="198">
                  <c:v>-8.0000000000000004E-4</c:v>
                </c:pt>
                <c:pt idx="199">
                  <c:v>2.0000000000000001E-4</c:v>
                </c:pt>
                <c:pt idx="200">
                  <c:v>8.9999999999999998E-4</c:v>
                </c:pt>
                <c:pt idx="201">
                  <c:v>1.1999999999999999E-3</c:v>
                </c:pt>
                <c:pt idx="202">
                  <c:v>1.2999999999999999E-3</c:v>
                </c:pt>
                <c:pt idx="203">
                  <c:v>1.2999999999999999E-3</c:v>
                </c:pt>
                <c:pt idx="204">
                  <c:v>1.2999999999999999E-3</c:v>
                </c:pt>
                <c:pt idx="205">
                  <c:v>1.2999999999999999E-3</c:v>
                </c:pt>
                <c:pt idx="206">
                  <c:v>1.2999999999999999E-3</c:v>
                </c:pt>
                <c:pt idx="207">
                  <c:v>1.2999999999999999E-3</c:v>
                </c:pt>
                <c:pt idx="208">
                  <c:v>1E-3</c:v>
                </c:pt>
                <c:pt idx="209">
                  <c:v>4.0000000000000002E-4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dioxane'!$N$20:$N$229</c:f>
              <c:numCache>
                <c:formatCode>General</c:formatCode>
                <c:ptCount val="210"/>
                <c:pt idx="0">
                  <c:v>-3.8483937728021188E-2</c:v>
                </c:pt>
                <c:pt idx="1">
                  <c:v>-2.380375478486195E-2</c:v>
                </c:pt>
                <c:pt idx="2">
                  <c:v>-3.197826223655205E-3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-4.1892847446045149E-2</c:v>
                </c:pt>
                <c:pt idx="12">
                  <c:v>-9.3943013229743952E-2</c:v>
                </c:pt>
                <c:pt idx="13">
                  <c:v>-0.11143688956285194</c:v>
                </c:pt>
                <c:pt idx="14">
                  <c:v>-9.8417713370983789E-2</c:v>
                </c:pt>
                <c:pt idx="15">
                  <c:v>-7.0922401108341818E-2</c:v>
                </c:pt>
                <c:pt idx="16">
                  <c:v>-4.359369300326401E-2</c:v>
                </c:pt>
                <c:pt idx="17">
                  <c:v>-2.2205653007681264E-2</c:v>
                </c:pt>
                <c:pt idx="18">
                  <c:v>-1.0148841027979878E-2</c:v>
                </c:pt>
                <c:pt idx="19">
                  <c:v>-8.2025629488221945E-3</c:v>
                </c:pt>
                <c:pt idx="20">
                  <c:v>-1.5306578785885176E-2</c:v>
                </c:pt>
                <c:pt idx="21">
                  <c:v>-2.2194961588503755E-2</c:v>
                </c:pt>
                <c:pt idx="22">
                  <c:v>-1.6502288908523351E-2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-6.3898290360136058E-4</c:v>
                </c:pt>
                <c:pt idx="27">
                  <c:v>-1.4341409024005299E-2</c:v>
                </c:pt>
                <c:pt idx="28">
                  <c:v>-2.3352986354183258E-2</c:v>
                </c:pt>
                <c:pt idx="29">
                  <c:v>-3.247871164485501E-2</c:v>
                </c:pt>
                <c:pt idx="30">
                  <c:v>-3.94868535073939E-2</c:v>
                </c:pt>
                <c:pt idx="31">
                  <c:v>-4.6431862918818706E-2</c:v>
                </c:pt>
                <c:pt idx="32">
                  <c:v>-4.8141792391054886E-2</c:v>
                </c:pt>
                <c:pt idx="33">
                  <c:v>-4.1967490233550238E-2</c:v>
                </c:pt>
                <c:pt idx="34">
                  <c:v>-3.7470830978879384E-2</c:v>
                </c:pt>
                <c:pt idx="35">
                  <c:v>-3.3495427695790038E-2</c:v>
                </c:pt>
                <c:pt idx="36">
                  <c:v>-2.7880461160298679E-2</c:v>
                </c:pt>
                <c:pt idx="37">
                  <c:v>-2.3353592959526649E-2</c:v>
                </c:pt>
                <c:pt idx="38">
                  <c:v>-1.8363718065272844E-2</c:v>
                </c:pt>
                <c:pt idx="39">
                  <c:v>-1.177471016475448E-2</c:v>
                </c:pt>
                <c:pt idx="40">
                  <c:v>-7.7362654213525475E-3</c:v>
                </c:pt>
                <c:pt idx="41">
                  <c:v>-5.4412196000087291E-3</c:v>
                </c:pt>
                <c:pt idx="42">
                  <c:v>-3.2575161894455272E-3</c:v>
                </c:pt>
                <c:pt idx="43">
                  <c:v>-1.7746997577774168E-3</c:v>
                </c:pt>
                <c:pt idx="44">
                  <c:v>-1.6657989335039753E-3</c:v>
                </c:pt>
                <c:pt idx="45">
                  <c:v>-4.831050450218732E-3</c:v>
                </c:pt>
                <c:pt idx="46">
                  <c:v>-1.1796775434120563E-2</c:v>
                </c:pt>
                <c:pt idx="47">
                  <c:v>-2.2838751839451565E-2</c:v>
                </c:pt>
                <c:pt idx="48">
                  <c:v>-4.2964309629221806E-2</c:v>
                </c:pt>
                <c:pt idx="49">
                  <c:v>-7.7006212913745098E-2</c:v>
                </c:pt>
                <c:pt idx="50">
                  <c:v>-0.11855535777222119</c:v>
                </c:pt>
                <c:pt idx="51">
                  <c:v>-0.16417315632020038</c:v>
                </c:pt>
                <c:pt idx="52">
                  <c:v>-0.21417084259424646</c:v>
                </c:pt>
                <c:pt idx="53">
                  <c:v>-0.26666337532461792</c:v>
                </c:pt>
                <c:pt idx="54">
                  <c:v>-0.32152168405937326</c:v>
                </c:pt>
                <c:pt idx="55">
                  <c:v>-0.37823464313616589</c:v>
                </c:pt>
                <c:pt idx="56">
                  <c:v>-0.44035218285022604</c:v>
                </c:pt>
                <c:pt idx="57">
                  <c:v>-0.50383097528513732</c:v>
                </c:pt>
                <c:pt idx="58">
                  <c:v>-0.56099174559155962</c:v>
                </c:pt>
                <c:pt idx="59">
                  <c:v>-0.61065033947864644</c:v>
                </c:pt>
                <c:pt idx="60">
                  <c:v>-0.65240950627214045</c:v>
                </c:pt>
                <c:pt idx="61">
                  <c:v>-0.68004483821317196</c:v>
                </c:pt>
                <c:pt idx="62">
                  <c:v>-0.69699745576350003</c:v>
                </c:pt>
                <c:pt idx="63">
                  <c:v>-0.70613159770331135</c:v>
                </c:pt>
                <c:pt idx="64">
                  <c:v>-0.70628083778292083</c:v>
                </c:pt>
                <c:pt idx="65">
                  <c:v>-0.6963647663903364</c:v>
                </c:pt>
                <c:pt idx="66">
                  <c:v>-0.67598613285130082</c:v>
                </c:pt>
                <c:pt idx="67">
                  <c:v>-0.6470299784355551</c:v>
                </c:pt>
                <c:pt idx="68">
                  <c:v>-0.6027784977630446</c:v>
                </c:pt>
                <c:pt idx="69">
                  <c:v>-0.54184764491713944</c:v>
                </c:pt>
                <c:pt idx="70">
                  <c:v>-0.48851764801480702</c:v>
                </c:pt>
                <c:pt idx="71">
                  <c:v>-0.44377023714380165</c:v>
                </c:pt>
                <c:pt idx="72">
                  <c:v>-0.40168210827258322</c:v>
                </c:pt>
                <c:pt idx="73">
                  <c:v>-0.3650238858117193</c:v>
                </c:pt>
                <c:pt idx="74">
                  <c:v>-0.33270249726267442</c:v>
                </c:pt>
                <c:pt idx="75">
                  <c:v>-0.30322508687534733</c:v>
                </c:pt>
                <c:pt idx="76">
                  <c:v>-0.27621213201664152</c:v>
                </c:pt>
                <c:pt idx="77">
                  <c:v>-0.25097287601689644</c:v>
                </c:pt>
                <c:pt idx="78">
                  <c:v>-0.22632822973988329</c:v>
                </c:pt>
                <c:pt idx="79">
                  <c:v>-0.20119271841899278</c:v>
                </c:pt>
                <c:pt idx="80">
                  <c:v>-0.17626216387850271</c:v>
                </c:pt>
                <c:pt idx="81">
                  <c:v>-0.15420344585012608</c:v>
                </c:pt>
                <c:pt idx="82">
                  <c:v>-0.13639301251856611</c:v>
                </c:pt>
                <c:pt idx="83">
                  <c:v>-0.12343307133848076</c:v>
                </c:pt>
                <c:pt idx="84">
                  <c:v>-0.11483275726599275</c:v>
                </c:pt>
                <c:pt idx="85">
                  <c:v>-0.10959514474949544</c:v>
                </c:pt>
                <c:pt idx="86">
                  <c:v>-0.10663475902237959</c:v>
                </c:pt>
                <c:pt idx="87">
                  <c:v>-0.10426391786337826</c:v>
                </c:pt>
                <c:pt idx="88">
                  <c:v>-0.1020904357528513</c:v>
                </c:pt>
                <c:pt idx="89">
                  <c:v>-9.9818274118087177E-2</c:v>
                </c:pt>
                <c:pt idx="90">
                  <c:v>-9.7548645060631697E-2</c:v>
                </c:pt>
                <c:pt idx="91">
                  <c:v>-9.5273950848558858E-2</c:v>
                </c:pt>
                <c:pt idx="92">
                  <c:v>-9.3103001315340592E-2</c:v>
                </c:pt>
                <c:pt idx="93">
                  <c:v>-9.0929519204813639E-2</c:v>
                </c:pt>
                <c:pt idx="94">
                  <c:v>-8.8953396142761071E-2</c:v>
                </c:pt>
                <c:pt idx="95">
                  <c:v>-8.7470670701894473E-2</c:v>
                </c:pt>
                <c:pt idx="96">
                  <c:v>-8.6387728512594034E-2</c:v>
                </c:pt>
                <c:pt idx="97">
                  <c:v>-8.5405998424839452E-2</c:v>
                </c:pt>
                <c:pt idx="98">
                  <c:v>-8.5127687893288673E-2</c:v>
                </c:pt>
                <c:pt idx="99">
                  <c:v>-8.4755762992118053E-2</c:v>
                </c:pt>
                <c:pt idx="100">
                  <c:v>-8.398658741668999E-2</c:v>
                </c:pt>
                <c:pt idx="101">
                  <c:v>-8.2729079374693287E-2</c:v>
                </c:pt>
                <c:pt idx="102">
                  <c:v>-8.0188737517613087E-2</c:v>
                </c:pt>
                <c:pt idx="103">
                  <c:v>-7.6755214787780773E-2</c:v>
                </c:pt>
                <c:pt idx="104">
                  <c:v>-7.3326757212565818E-2</c:v>
                </c:pt>
                <c:pt idx="105">
                  <c:v>-6.9900832214659564E-2</c:v>
                </c:pt>
                <c:pt idx="106">
                  <c:v>-6.6571054163681823E-2</c:v>
                </c:pt>
                <c:pt idx="107">
                  <c:v>-6.3830820680818537E-2</c:v>
                </c:pt>
                <c:pt idx="108">
                  <c:v>-6.138915834797553E-2</c:v>
                </c:pt>
                <c:pt idx="109">
                  <c:v>-5.9342214112081307E-2</c:v>
                </c:pt>
                <c:pt idx="110">
                  <c:v>-5.7287672144261011E-2</c:v>
                </c:pt>
                <c:pt idx="111">
                  <c:v>-5.5025640818731611E-2</c:v>
                </c:pt>
                <c:pt idx="112">
                  <c:v>-5.2558652712801746E-2</c:v>
                </c:pt>
                <c:pt idx="113">
                  <c:v>-5.0276360768802868E-2</c:v>
                </c:pt>
                <c:pt idx="114">
                  <c:v>-4.9466663956435841E-2</c:v>
                </c:pt>
                <c:pt idx="115">
                  <c:v>-4.9927138072608901E-2</c:v>
                </c:pt>
                <c:pt idx="116">
                  <c:v>-5.3046894188568845E-2</c:v>
                </c:pt>
                <c:pt idx="117">
                  <c:v>-6.1300518142171558E-2</c:v>
                </c:pt>
                <c:pt idx="118">
                  <c:v>-7.6266882321212162E-2</c:v>
                </c:pt>
                <c:pt idx="119">
                  <c:v>-9.902386376037374E-2</c:v>
                </c:pt>
                <c:pt idx="120">
                  <c:v>-0.12849611800228189</c:v>
                </c:pt>
                <c:pt idx="121">
                  <c:v>-0.16468111246962788</c:v>
                </c:pt>
                <c:pt idx="122">
                  <c:v>-0.21783645252846265</c:v>
                </c:pt>
                <c:pt idx="123">
                  <c:v>-0.2852067092320707</c:v>
                </c:pt>
                <c:pt idx="124">
                  <c:v>-0.29892801302931593</c:v>
                </c:pt>
                <c:pt idx="125">
                  <c:v>-0.26060390879478829</c:v>
                </c:pt>
                <c:pt idx="126">
                  <c:v>-0.25293908794788272</c:v>
                </c:pt>
                <c:pt idx="127">
                  <c:v>-0.28359837133550492</c:v>
                </c:pt>
                <c:pt idx="128">
                  <c:v>-0.36791140065146577</c:v>
                </c:pt>
                <c:pt idx="129">
                  <c:v>-0.51354299674267101</c:v>
                </c:pt>
                <c:pt idx="130">
                  <c:v>-0.68216905537459283</c:v>
                </c:pt>
                <c:pt idx="131">
                  <c:v>-0.84313029315960908</c:v>
                </c:pt>
                <c:pt idx="132">
                  <c:v>-1.027085993485342</c:v>
                </c:pt>
                <c:pt idx="133">
                  <c:v>-1.2646954397394137</c:v>
                </c:pt>
                <c:pt idx="134">
                  <c:v>-1.5789530944625407</c:v>
                </c:pt>
                <c:pt idx="135">
                  <c:v>-1.9545293159609121</c:v>
                </c:pt>
                <c:pt idx="136">
                  <c:v>-2.3531</c:v>
                </c:pt>
                <c:pt idx="137">
                  <c:v>-2.6197473609435522</c:v>
                </c:pt>
                <c:pt idx="138">
                  <c:v>-2.8532105433930117</c:v>
                </c:pt>
                <c:pt idx="139">
                  <c:v>-3.026959950792425</c:v>
                </c:pt>
                <c:pt idx="140">
                  <c:v>-3.1301509657849356</c:v>
                </c:pt>
                <c:pt idx="141">
                  <c:v>-3.175115996322885</c:v>
                </c:pt>
                <c:pt idx="142">
                  <c:v>-3.1873168922367774</c:v>
                </c:pt>
                <c:pt idx="143">
                  <c:v>-3.1807560156590591</c:v>
                </c:pt>
                <c:pt idx="144">
                  <c:v>-3.152832242877242</c:v>
                </c:pt>
                <c:pt idx="145">
                  <c:v>-3.0883438620041801</c:v>
                </c:pt>
                <c:pt idx="146">
                  <c:v>-2.972215699027362</c:v>
                </c:pt>
                <c:pt idx="147">
                  <c:v>-2.7980614432217648</c:v>
                </c:pt>
                <c:pt idx="148">
                  <c:v>-2.5857359395775346</c:v>
                </c:pt>
                <c:pt idx="149">
                  <c:v>-2.3732257397713732</c:v>
                </c:pt>
                <c:pt idx="150">
                  <c:v>-2.1818405558838974</c:v>
                </c:pt>
                <c:pt idx="151">
                  <c:v>-1.9903592250494933</c:v>
                </c:pt>
                <c:pt idx="152">
                  <c:v>-1.7581232507051276</c:v>
                </c:pt>
                <c:pt idx="153">
                  <c:v>-1.5255912377880509</c:v>
                </c:pt>
                <c:pt idx="154">
                  <c:v>-1.3354939528702756</c:v>
                </c:pt>
                <c:pt idx="155">
                  <c:v>-1.1601075147957691</c:v>
                </c:pt>
                <c:pt idx="156">
                  <c:v>-0.9980630731117528</c:v>
                </c:pt>
                <c:pt idx="157">
                  <c:v>-0.868904238771809</c:v>
                </c:pt>
                <c:pt idx="158">
                  <c:v>-0.7738986501271693</c:v>
                </c:pt>
                <c:pt idx="159">
                  <c:v>-0.69951961462541179</c:v>
                </c:pt>
                <c:pt idx="160">
                  <c:v>-0.64093436815622273</c:v>
                </c:pt>
                <c:pt idx="161">
                  <c:v>-0.59656403833180693</c:v>
                </c:pt>
                <c:pt idx="162">
                  <c:v>-0.55960480313441541</c:v>
                </c:pt>
                <c:pt idx="163">
                  <c:v>-0.52986183609288262</c:v>
                </c:pt>
                <c:pt idx="164">
                  <c:v>-0.50648501014870395</c:v>
                </c:pt>
                <c:pt idx="165">
                  <c:v>-0.48871274745837723</c:v>
                </c:pt>
                <c:pt idx="166">
                  <c:v>-0.47550253607873966</c:v>
                </c:pt>
                <c:pt idx="167">
                  <c:v>-0.46364597968802729</c:v>
                </c:pt>
                <c:pt idx="168">
                  <c:v>-0.45228028834119205</c:v>
                </c:pt>
                <c:pt idx="169">
                  <c:v>-0.44173189153865017</c:v>
                </c:pt>
                <c:pt idx="170">
                  <c:v>-0.4318110279638529</c:v>
                </c:pt>
                <c:pt idx="171">
                  <c:v>-0.42042263441204103</c:v>
                </c:pt>
                <c:pt idx="172">
                  <c:v>-0.40689368225471528</c:v>
                </c:pt>
                <c:pt idx="173">
                  <c:v>-0.39321549001778011</c:v>
                </c:pt>
                <c:pt idx="174">
                  <c:v>-0.37905656304620244</c:v>
                </c:pt>
                <c:pt idx="175">
                  <c:v>-0.36003701361391532</c:v>
                </c:pt>
                <c:pt idx="176">
                  <c:v>-0.3352028789927583</c:v>
                </c:pt>
                <c:pt idx="177">
                  <c:v>-0.31134278573662827</c:v>
                </c:pt>
                <c:pt idx="178">
                  <c:v>-0.29097690607493754</c:v>
                </c:pt>
                <c:pt idx="179">
                  <c:v>-0.27582584573396596</c:v>
                </c:pt>
                <c:pt idx="180">
                  <c:v>-0.26560369645023674</c:v>
                </c:pt>
                <c:pt idx="181">
                  <c:v>-0.25724379524047075</c:v>
                </c:pt>
                <c:pt idx="182">
                  <c:v>-0.24836770321374066</c:v>
                </c:pt>
                <c:pt idx="183">
                  <c:v>-0.23827706596846002</c:v>
                </c:pt>
                <c:pt idx="184">
                  <c:v>-0.22708069333810077</c:v>
                </c:pt>
                <c:pt idx="185">
                  <c:v>-0.21626890849545555</c:v>
                </c:pt>
                <c:pt idx="186">
                  <c:v>-0.20563928723743258</c:v>
                </c:pt>
                <c:pt idx="187">
                  <c:v>-0.19429864869127977</c:v>
                </c:pt>
                <c:pt idx="188">
                  <c:v>-0.18364623423747869</c:v>
                </c:pt>
                <c:pt idx="189">
                  <c:v>-0.17417290891990653</c:v>
                </c:pt>
                <c:pt idx="190">
                  <c:v>-0.16597481968549188</c:v>
                </c:pt>
                <c:pt idx="191">
                  <c:v>-0.15846748712073752</c:v>
                </c:pt>
                <c:pt idx="192">
                  <c:v>-0.15115498102714894</c:v>
                </c:pt>
                <c:pt idx="193">
                  <c:v>-0.14393355672587146</c:v>
                </c:pt>
                <c:pt idx="194">
                  <c:v>-0.13689936116383361</c:v>
                </c:pt>
                <c:pt idx="195">
                  <c:v>-0.13015613901989001</c:v>
                </c:pt>
                <c:pt idx="196">
                  <c:v>-0.12340531914402035</c:v>
                </c:pt>
                <c:pt idx="197">
                  <c:v>-0.11634579780889567</c:v>
                </c:pt>
                <c:pt idx="198">
                  <c:v>-0.10928880905107968</c:v>
                </c:pt>
                <c:pt idx="199">
                  <c:v>-0.10233049981750088</c:v>
                </c:pt>
                <c:pt idx="200">
                  <c:v>-9.55670170550878E-2</c:v>
                </c:pt>
                <c:pt idx="201">
                  <c:v>-8.940067659271525E-2</c:v>
                </c:pt>
                <c:pt idx="202">
                  <c:v>-8.3330483077271186E-2</c:v>
                </c:pt>
                <c:pt idx="203">
                  <c:v>-7.7460181187610208E-2</c:v>
                </c:pt>
                <c:pt idx="204">
                  <c:v>-7.1589879297949258E-2</c:v>
                </c:pt>
                <c:pt idx="205">
                  <c:v>-6.5719577408288279E-2</c:v>
                </c:pt>
                <c:pt idx="206">
                  <c:v>-5.995048762017318E-2</c:v>
                </c:pt>
                <c:pt idx="207">
                  <c:v>-5.4282609933603967E-2</c:v>
                </c:pt>
                <c:pt idx="208">
                  <c:v>-4.880955871820046E-2</c:v>
                </c:pt>
                <c:pt idx="209">
                  <c:v>-4.3632546075508524E-2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dioxane'!$O$20:$O$229</c:f>
              <c:numCache>
                <c:formatCode>General</c:formatCode>
                <c:ptCount val="210"/>
                <c:pt idx="0">
                  <c:v>6.3383937728021186E-2</c:v>
                </c:pt>
                <c:pt idx="1">
                  <c:v>7.650375478486196E-2</c:v>
                </c:pt>
                <c:pt idx="2">
                  <c:v>9.3497826223655225E-2</c:v>
                </c:pt>
                <c:pt idx="3">
                  <c:v>0.11251541416935609</c:v>
                </c:pt>
                <c:pt idx="4">
                  <c:v>0.1336441063470109</c:v>
                </c:pt>
                <c:pt idx="5">
                  <c:v>0.15620872906101121</c:v>
                </c:pt>
                <c:pt idx="6">
                  <c:v>0.18082468111264793</c:v>
                </c:pt>
                <c:pt idx="7">
                  <c:v>0.21826144152451207</c:v>
                </c:pt>
                <c:pt idx="8">
                  <c:v>0.27969875518672199</c:v>
                </c:pt>
                <c:pt idx="9">
                  <c:v>0.37385477178423238</c:v>
                </c:pt>
                <c:pt idx="10">
                  <c:v>0.50339621945597057</c:v>
                </c:pt>
                <c:pt idx="11">
                  <c:v>0.64899284744604524</c:v>
                </c:pt>
                <c:pt idx="12">
                  <c:v>0.78204301322974401</c:v>
                </c:pt>
                <c:pt idx="13">
                  <c:v>0.88283688956285189</c:v>
                </c:pt>
                <c:pt idx="14">
                  <c:v>0.9472177133709837</c:v>
                </c:pt>
                <c:pt idx="15">
                  <c:v>0.98502240110834194</c:v>
                </c:pt>
                <c:pt idx="16">
                  <c:v>1.0055936930032641</c:v>
                </c:pt>
                <c:pt idx="17">
                  <c:v>1.0109056530076812</c:v>
                </c:pt>
                <c:pt idx="18">
                  <c:v>1.0023488410279797</c:v>
                </c:pt>
                <c:pt idx="19">
                  <c:v>0.97950256294882232</c:v>
                </c:pt>
                <c:pt idx="20">
                  <c:v>0.93940657878588518</c:v>
                </c:pt>
                <c:pt idx="21">
                  <c:v>0.87459496158850381</c:v>
                </c:pt>
                <c:pt idx="22">
                  <c:v>0.7800022889085233</c:v>
                </c:pt>
                <c:pt idx="23">
                  <c:v>0.66739999999999999</c:v>
                </c:pt>
                <c:pt idx="24">
                  <c:v>0.55703848163516223</c:v>
                </c:pt>
                <c:pt idx="25">
                  <c:v>0.46513892730905182</c:v>
                </c:pt>
                <c:pt idx="26">
                  <c:v>0.39353898290360134</c:v>
                </c:pt>
                <c:pt idx="27">
                  <c:v>0.33284140902400527</c:v>
                </c:pt>
                <c:pt idx="28">
                  <c:v>0.2820529863541833</c:v>
                </c:pt>
                <c:pt idx="29">
                  <c:v>0.24387871164485503</c:v>
                </c:pt>
                <c:pt idx="30">
                  <c:v>0.21588685350739389</c:v>
                </c:pt>
                <c:pt idx="31">
                  <c:v>0.19333186291881871</c:v>
                </c:pt>
                <c:pt idx="32">
                  <c:v>0.17064179239105487</c:v>
                </c:pt>
                <c:pt idx="33">
                  <c:v>0.14846749023355024</c:v>
                </c:pt>
                <c:pt idx="34">
                  <c:v>0.13027083097887937</c:v>
                </c:pt>
                <c:pt idx="35">
                  <c:v>0.11319542769579004</c:v>
                </c:pt>
                <c:pt idx="36">
                  <c:v>9.7680461160298673E-2</c:v>
                </c:pt>
                <c:pt idx="37">
                  <c:v>8.6253592959526629E-2</c:v>
                </c:pt>
                <c:pt idx="38">
                  <c:v>7.6063718065272845E-2</c:v>
                </c:pt>
                <c:pt idx="39">
                  <c:v>6.5074710164754468E-2</c:v>
                </c:pt>
                <c:pt idx="40">
                  <c:v>5.743626542135255E-2</c:v>
                </c:pt>
                <c:pt idx="41">
                  <c:v>5.2441219600008727E-2</c:v>
                </c:pt>
                <c:pt idx="42">
                  <c:v>4.7957516189445527E-2</c:v>
                </c:pt>
                <c:pt idx="43">
                  <c:v>4.3874699757777413E-2</c:v>
                </c:pt>
                <c:pt idx="44">
                  <c:v>3.9465798933503972E-2</c:v>
                </c:pt>
                <c:pt idx="45">
                  <c:v>3.5731050450218731E-2</c:v>
                </c:pt>
                <c:pt idx="46">
                  <c:v>3.3996775434120559E-2</c:v>
                </c:pt>
                <c:pt idx="47">
                  <c:v>3.343875183945156E-2</c:v>
                </c:pt>
                <c:pt idx="48">
                  <c:v>3.2964309629221797E-2</c:v>
                </c:pt>
                <c:pt idx="49">
                  <c:v>3.240621291374509E-2</c:v>
                </c:pt>
                <c:pt idx="50">
                  <c:v>3.2055357772221196E-2</c:v>
                </c:pt>
                <c:pt idx="51">
                  <c:v>3.2573156320200414E-2</c:v>
                </c:pt>
                <c:pt idx="52">
                  <c:v>3.4570842594246448E-2</c:v>
                </c:pt>
                <c:pt idx="53">
                  <c:v>3.7663375324617866E-2</c:v>
                </c:pt>
                <c:pt idx="54">
                  <c:v>4.0621684059373261E-2</c:v>
                </c:pt>
                <c:pt idx="55">
                  <c:v>4.2734643136165866E-2</c:v>
                </c:pt>
                <c:pt idx="56">
                  <c:v>4.385218285022599E-2</c:v>
                </c:pt>
                <c:pt idx="57">
                  <c:v>4.4130975285137347E-2</c:v>
                </c:pt>
                <c:pt idx="58">
                  <c:v>4.4391745591559603E-2</c:v>
                </c:pt>
                <c:pt idx="59">
                  <c:v>4.4650339478646411E-2</c:v>
                </c:pt>
                <c:pt idx="60">
                  <c:v>4.4809506272140323E-2</c:v>
                </c:pt>
                <c:pt idx="61">
                  <c:v>4.4644838213172063E-2</c:v>
                </c:pt>
                <c:pt idx="62">
                  <c:v>4.3597455763499965E-2</c:v>
                </c:pt>
                <c:pt idx="63">
                  <c:v>4.1731597703311377E-2</c:v>
                </c:pt>
                <c:pt idx="64">
                  <c:v>3.9780837782920762E-2</c:v>
                </c:pt>
                <c:pt idx="65">
                  <c:v>3.7964766390336337E-2</c:v>
                </c:pt>
                <c:pt idx="66">
                  <c:v>3.6186132851300651E-2</c:v>
                </c:pt>
                <c:pt idx="67">
                  <c:v>3.4829978435555131E-2</c:v>
                </c:pt>
                <c:pt idx="68">
                  <c:v>3.3678497763044518E-2</c:v>
                </c:pt>
                <c:pt idx="69">
                  <c:v>3.264764491713941E-2</c:v>
                </c:pt>
                <c:pt idx="70">
                  <c:v>3.1617648014806932E-2</c:v>
                </c:pt>
                <c:pt idx="71">
                  <c:v>3.0370237143801666E-2</c:v>
                </c:pt>
                <c:pt idx="72">
                  <c:v>2.8882108272583275E-2</c:v>
                </c:pt>
                <c:pt idx="73">
                  <c:v>2.7423885811719239E-2</c:v>
                </c:pt>
                <c:pt idx="74">
                  <c:v>2.570249726267438E-2</c:v>
                </c:pt>
                <c:pt idx="75">
                  <c:v>2.3225086875347353E-2</c:v>
                </c:pt>
                <c:pt idx="76">
                  <c:v>2.0612132016641495E-2</c:v>
                </c:pt>
                <c:pt idx="77">
                  <c:v>1.7872876016896452E-2</c:v>
                </c:pt>
                <c:pt idx="78">
                  <c:v>1.5228229739883255E-2</c:v>
                </c:pt>
                <c:pt idx="79">
                  <c:v>1.2692718418992773E-2</c:v>
                </c:pt>
                <c:pt idx="80">
                  <c:v>1.0462163878502734E-2</c:v>
                </c:pt>
                <c:pt idx="81">
                  <c:v>8.6034458501260593E-3</c:v>
                </c:pt>
                <c:pt idx="82">
                  <c:v>6.8930125185661089E-3</c:v>
                </c:pt>
                <c:pt idx="83">
                  <c:v>5.733071338480774E-3</c:v>
                </c:pt>
                <c:pt idx="84">
                  <c:v>5.2327572659927758E-3</c:v>
                </c:pt>
                <c:pt idx="85">
                  <c:v>4.9951447494954327E-3</c:v>
                </c:pt>
                <c:pt idx="86">
                  <c:v>5.0347590223796092E-3</c:v>
                </c:pt>
                <c:pt idx="87">
                  <c:v>4.9639178633782647E-3</c:v>
                </c:pt>
                <c:pt idx="88">
                  <c:v>4.8904357528513102E-3</c:v>
                </c:pt>
                <c:pt idx="89">
                  <c:v>4.818274118087159E-3</c:v>
                </c:pt>
                <c:pt idx="90">
                  <c:v>4.8486450606316954E-3</c:v>
                </c:pt>
                <c:pt idx="91">
                  <c:v>4.6739508485588591E-3</c:v>
                </c:pt>
                <c:pt idx="92">
                  <c:v>4.7030013153405879E-3</c:v>
                </c:pt>
                <c:pt idx="93">
                  <c:v>4.6295192048136325E-3</c:v>
                </c:pt>
                <c:pt idx="94">
                  <c:v>4.5533961427610655E-3</c:v>
                </c:pt>
                <c:pt idx="95">
                  <c:v>4.4706707018944683E-3</c:v>
                </c:pt>
                <c:pt idx="96">
                  <c:v>4.5877285125940177E-3</c:v>
                </c:pt>
                <c:pt idx="97">
                  <c:v>4.8059984248394463E-3</c:v>
                </c:pt>
                <c:pt idx="98">
                  <c:v>5.5276878932886565E-3</c:v>
                </c:pt>
                <c:pt idx="99">
                  <c:v>6.4557629921180434E-3</c:v>
                </c:pt>
                <c:pt idx="100">
                  <c:v>7.2865874166899687E-3</c:v>
                </c:pt>
                <c:pt idx="101">
                  <c:v>8.3290793746932899E-3</c:v>
                </c:pt>
                <c:pt idx="102">
                  <c:v>9.3887375176130924E-3</c:v>
                </c:pt>
                <c:pt idx="103">
                  <c:v>1.0255214787780773E-2</c:v>
                </c:pt>
                <c:pt idx="104">
                  <c:v>1.1326757212565828E-2</c:v>
                </c:pt>
                <c:pt idx="105">
                  <c:v>1.2500832214659564E-2</c:v>
                </c:pt>
                <c:pt idx="106">
                  <c:v>1.3571054163681808E-2</c:v>
                </c:pt>
                <c:pt idx="107">
                  <c:v>1.4530820680818535E-2</c:v>
                </c:pt>
                <c:pt idx="108">
                  <c:v>1.5589158347975531E-2</c:v>
                </c:pt>
                <c:pt idx="109">
                  <c:v>1.6642214112081301E-2</c:v>
                </c:pt>
                <c:pt idx="110">
                  <c:v>1.7387672144261016E-2</c:v>
                </c:pt>
                <c:pt idx="111">
                  <c:v>1.7725640818731608E-2</c:v>
                </c:pt>
                <c:pt idx="112">
                  <c:v>1.7758652712801751E-2</c:v>
                </c:pt>
                <c:pt idx="113">
                  <c:v>1.7276360768802866E-2</c:v>
                </c:pt>
                <c:pt idx="114">
                  <c:v>1.6466663956435833E-2</c:v>
                </c:pt>
                <c:pt idx="115">
                  <c:v>1.5127138072608903E-2</c:v>
                </c:pt>
                <c:pt idx="116">
                  <c:v>1.3546894188568843E-2</c:v>
                </c:pt>
                <c:pt idx="117">
                  <c:v>1.2000518142171566E-2</c:v>
                </c:pt>
                <c:pt idx="118">
                  <c:v>1.0466882321212172E-2</c:v>
                </c:pt>
                <c:pt idx="119">
                  <c:v>8.6238637603737473E-3</c:v>
                </c:pt>
                <c:pt idx="120">
                  <c:v>6.8961180022818914E-3</c:v>
                </c:pt>
                <c:pt idx="121">
                  <c:v>5.1811124696279224E-3</c:v>
                </c:pt>
                <c:pt idx="122">
                  <c:v>3.1364525284626609E-3</c:v>
                </c:pt>
                <c:pt idx="123">
                  <c:v>1.1067092320707224E-3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1.0473609435521741E-3</c:v>
                </c:pt>
                <c:pt idx="138">
                  <c:v>1.4105433930115857E-3</c:v>
                </c:pt>
                <c:pt idx="139">
                  <c:v>2.0599507924251182E-3</c:v>
                </c:pt>
                <c:pt idx="140">
                  <c:v>3.5509657849361648E-3</c:v>
                </c:pt>
                <c:pt idx="141">
                  <c:v>5.6159963228852939E-3</c:v>
                </c:pt>
                <c:pt idx="142">
                  <c:v>8.0168922367772882E-3</c:v>
                </c:pt>
                <c:pt idx="143">
                  <c:v>1.015601565905898E-2</c:v>
                </c:pt>
                <c:pt idx="144">
                  <c:v>1.0632242877241719E-2</c:v>
                </c:pt>
                <c:pt idx="145">
                  <c:v>9.4438620041802611E-3</c:v>
                </c:pt>
                <c:pt idx="146">
                  <c:v>7.7156990273620435E-3</c:v>
                </c:pt>
                <c:pt idx="147">
                  <c:v>6.6614432217649931E-3</c:v>
                </c:pt>
                <c:pt idx="148">
                  <c:v>6.8359395775346053E-3</c:v>
                </c:pt>
                <c:pt idx="149">
                  <c:v>7.5257397713732552E-3</c:v>
                </c:pt>
                <c:pt idx="150">
                  <c:v>8.2405558838975004E-3</c:v>
                </c:pt>
                <c:pt idx="151">
                  <c:v>9.0592250494932365E-3</c:v>
                </c:pt>
                <c:pt idx="152">
                  <c:v>1.04232507051278E-2</c:v>
                </c:pt>
                <c:pt idx="153">
                  <c:v>1.1791237788050773E-2</c:v>
                </c:pt>
                <c:pt idx="154">
                  <c:v>1.2693952870275919E-2</c:v>
                </c:pt>
                <c:pt idx="155">
                  <c:v>1.3707514795769038E-2</c:v>
                </c:pt>
                <c:pt idx="156">
                  <c:v>1.5363073111752844E-2</c:v>
                </c:pt>
                <c:pt idx="157">
                  <c:v>1.7604238771809149E-2</c:v>
                </c:pt>
                <c:pt idx="158">
                  <c:v>1.9798650127169352E-2</c:v>
                </c:pt>
                <c:pt idx="159">
                  <c:v>2.1819614625411828E-2</c:v>
                </c:pt>
                <c:pt idx="160">
                  <c:v>2.3834368156222731E-2</c:v>
                </c:pt>
                <c:pt idx="161">
                  <c:v>2.5864038331806952E-2</c:v>
                </c:pt>
                <c:pt idx="162">
                  <c:v>2.8204803134415476E-2</c:v>
                </c:pt>
                <c:pt idx="163">
                  <c:v>3.0961836092882594E-2</c:v>
                </c:pt>
                <c:pt idx="164">
                  <c:v>3.568501014870383E-2</c:v>
                </c:pt>
                <c:pt idx="165">
                  <c:v>4.3512747458377167E-2</c:v>
                </c:pt>
                <c:pt idx="166">
                  <c:v>5.2202536078739592E-2</c:v>
                </c:pt>
                <c:pt idx="167">
                  <c:v>5.9745979688027202E-2</c:v>
                </c:pt>
                <c:pt idx="168">
                  <c:v>6.7180288341192121E-2</c:v>
                </c:pt>
                <c:pt idx="169">
                  <c:v>7.5731891538650106E-2</c:v>
                </c:pt>
                <c:pt idx="170">
                  <c:v>8.571102796385284E-2</c:v>
                </c:pt>
                <c:pt idx="171">
                  <c:v>9.6222634412041083E-2</c:v>
                </c:pt>
                <c:pt idx="172">
                  <c:v>0.10799368225471528</c:v>
                </c:pt>
                <c:pt idx="173">
                  <c:v>0.12171549001778011</c:v>
                </c:pt>
                <c:pt idx="174">
                  <c:v>0.13595656304620235</c:v>
                </c:pt>
                <c:pt idx="175">
                  <c:v>0.14923701361391528</c:v>
                </c:pt>
                <c:pt idx="176">
                  <c:v>0.15890287899275829</c:v>
                </c:pt>
                <c:pt idx="177">
                  <c:v>0.16404278573662828</c:v>
                </c:pt>
                <c:pt idx="178">
                  <c:v>0.1667769060749375</c:v>
                </c:pt>
                <c:pt idx="179">
                  <c:v>0.16882584573396595</c:v>
                </c:pt>
                <c:pt idx="180">
                  <c:v>0.17060369645023674</c:v>
                </c:pt>
                <c:pt idx="181">
                  <c:v>0.17184379524047075</c:v>
                </c:pt>
                <c:pt idx="182">
                  <c:v>0.17216770321374067</c:v>
                </c:pt>
                <c:pt idx="183">
                  <c:v>0.17127706596846001</c:v>
                </c:pt>
                <c:pt idx="184">
                  <c:v>0.16958069333810075</c:v>
                </c:pt>
                <c:pt idx="185">
                  <c:v>0.16746890849545551</c:v>
                </c:pt>
                <c:pt idx="186">
                  <c:v>0.16473928723743256</c:v>
                </c:pt>
                <c:pt idx="187">
                  <c:v>0.16119864869127978</c:v>
                </c:pt>
                <c:pt idx="188">
                  <c:v>0.15754623423747868</c:v>
                </c:pt>
                <c:pt idx="189">
                  <c:v>0.15367290891990654</c:v>
                </c:pt>
                <c:pt idx="190">
                  <c:v>0.14947481968549187</c:v>
                </c:pt>
                <c:pt idx="191">
                  <c:v>0.14526748712073753</c:v>
                </c:pt>
                <c:pt idx="192">
                  <c:v>0.1409549810271489</c:v>
                </c:pt>
                <c:pt idx="193">
                  <c:v>0.13633355672587144</c:v>
                </c:pt>
                <c:pt idx="194">
                  <c:v>0.13129936116383362</c:v>
                </c:pt>
                <c:pt idx="195">
                  <c:v>0.12605613901989002</c:v>
                </c:pt>
                <c:pt idx="196">
                  <c:v>0.12050531914402035</c:v>
                </c:pt>
                <c:pt idx="197">
                  <c:v>0.11444579780889569</c:v>
                </c:pt>
                <c:pt idx="198">
                  <c:v>0.10848880905107967</c:v>
                </c:pt>
                <c:pt idx="199">
                  <c:v>0.10253049981750088</c:v>
                </c:pt>
                <c:pt idx="200">
                  <c:v>9.6467017055087798E-2</c:v>
                </c:pt>
                <c:pt idx="201">
                  <c:v>9.0600676592715243E-2</c:v>
                </c:pt>
                <c:pt idx="202">
                  <c:v>8.4630483077271182E-2</c:v>
                </c:pt>
                <c:pt idx="203">
                  <c:v>7.8760181187610218E-2</c:v>
                </c:pt>
                <c:pt idx="204">
                  <c:v>7.2889879297949239E-2</c:v>
                </c:pt>
                <c:pt idx="205">
                  <c:v>6.7019577408288275E-2</c:v>
                </c:pt>
                <c:pt idx="206">
                  <c:v>6.1250487620173176E-2</c:v>
                </c:pt>
                <c:pt idx="207">
                  <c:v>5.5582609933603963E-2</c:v>
                </c:pt>
                <c:pt idx="208">
                  <c:v>4.9809558718200447E-2</c:v>
                </c:pt>
                <c:pt idx="209">
                  <c:v>4.4032546075508522E-2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65472"/>
        <c:axId val="172267392"/>
      </c:scatterChart>
      <c:valAx>
        <c:axId val="1722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267392"/>
        <c:crosses val="autoZero"/>
        <c:crossBetween val="midCat"/>
      </c:valAx>
      <c:valAx>
        <c:axId val="17226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265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7399277345001"/>
          <c:y val="0.60397332300675544"/>
          <c:w val="0.30855893676420476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pyridine'!$A$16:$D$16</c:f>
          <c:strCache>
            <c:ptCount val="1"/>
            <c:pt idx="0">
              <c:v>BChl-c pyridine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61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pyridine'!$C$20:$C$125</c:f>
              <c:numCache>
                <c:formatCode>General</c:formatCode>
                <c:ptCount val="106"/>
                <c:pt idx="0">
                  <c:v>-8.0000000000000004E-4</c:v>
                </c:pt>
                <c:pt idx="1">
                  <c:v>0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5.5999999999999999E-3</c:v>
                </c:pt>
                <c:pt idx="5">
                  <c:v>8.8000000000000005E-3</c:v>
                </c:pt>
                <c:pt idx="6">
                  <c:v>1.2800000000000001E-2</c:v>
                </c:pt>
                <c:pt idx="7">
                  <c:v>1.8100000000000002E-2</c:v>
                </c:pt>
                <c:pt idx="8">
                  <c:v>2.9000000000000001E-2</c:v>
                </c:pt>
                <c:pt idx="9">
                  <c:v>4.8399999999999999E-2</c:v>
                </c:pt>
                <c:pt idx="10">
                  <c:v>7.0199999999999999E-2</c:v>
                </c:pt>
                <c:pt idx="11">
                  <c:v>9.6500000000000002E-2</c:v>
                </c:pt>
                <c:pt idx="12">
                  <c:v>0.1333</c:v>
                </c:pt>
                <c:pt idx="13">
                  <c:v>0.18190000000000001</c:v>
                </c:pt>
                <c:pt idx="14">
                  <c:v>0.24510000000000001</c:v>
                </c:pt>
                <c:pt idx="15">
                  <c:v>0.32640000000000002</c:v>
                </c:pt>
                <c:pt idx="16">
                  <c:v>0.4259</c:v>
                </c:pt>
                <c:pt idx="17">
                  <c:v>0.54110000000000003</c:v>
                </c:pt>
                <c:pt idx="18">
                  <c:v>0.6663</c:v>
                </c:pt>
                <c:pt idx="19">
                  <c:v>0.79039999999999999</c:v>
                </c:pt>
                <c:pt idx="20">
                  <c:v>0.89690000000000003</c:v>
                </c:pt>
                <c:pt idx="21">
                  <c:v>0.97</c:v>
                </c:pt>
                <c:pt idx="22">
                  <c:v>0.99880000000000002</c:v>
                </c:pt>
                <c:pt idx="23">
                  <c:v>0.97609999999999997</c:v>
                </c:pt>
                <c:pt idx="24">
                  <c:v>0.90069999999999995</c:v>
                </c:pt>
                <c:pt idx="25">
                  <c:v>0.77739999999999998</c:v>
                </c:pt>
                <c:pt idx="26">
                  <c:v>0.61939999999999995</c:v>
                </c:pt>
                <c:pt idx="27">
                  <c:v>0.44569999999999999</c:v>
                </c:pt>
                <c:pt idx="28">
                  <c:v>0.27039999999999997</c:v>
                </c:pt>
                <c:pt idx="29">
                  <c:v>0.1023</c:v>
                </c:pt>
                <c:pt idx="30">
                  <c:v>-5.0799999999999998E-2</c:v>
                </c:pt>
                <c:pt idx="31">
                  <c:v>-0.1852</c:v>
                </c:pt>
                <c:pt idx="32">
                  <c:v>-0.30099999999999999</c:v>
                </c:pt>
                <c:pt idx="33">
                  <c:v>-0.39639999999999997</c:v>
                </c:pt>
                <c:pt idx="34">
                  <c:v>-0.4672</c:v>
                </c:pt>
                <c:pt idx="35">
                  <c:v>-0.51380000000000003</c:v>
                </c:pt>
                <c:pt idx="36">
                  <c:v>-0.54420000000000002</c:v>
                </c:pt>
                <c:pt idx="37">
                  <c:v>-0.56200000000000006</c:v>
                </c:pt>
                <c:pt idx="38">
                  <c:v>-0.56299999999999994</c:v>
                </c:pt>
                <c:pt idx="39">
                  <c:v>-0.54830000000000001</c:v>
                </c:pt>
                <c:pt idx="40">
                  <c:v>-0.52349999999999997</c:v>
                </c:pt>
                <c:pt idx="41">
                  <c:v>-0.4945</c:v>
                </c:pt>
                <c:pt idx="42">
                  <c:v>-0.46160000000000001</c:v>
                </c:pt>
                <c:pt idx="43">
                  <c:v>-0.4249</c:v>
                </c:pt>
                <c:pt idx="44">
                  <c:v>-0.38729999999999998</c:v>
                </c:pt>
                <c:pt idx="45">
                  <c:v>-0.35070000000000001</c:v>
                </c:pt>
                <c:pt idx="46">
                  <c:v>-0.31590000000000001</c:v>
                </c:pt>
                <c:pt idx="47">
                  <c:v>-0.28339999999999999</c:v>
                </c:pt>
                <c:pt idx="48">
                  <c:v>-0.25409999999999999</c:v>
                </c:pt>
                <c:pt idx="49">
                  <c:v>-0.22670000000000001</c:v>
                </c:pt>
                <c:pt idx="50">
                  <c:v>-0.20200000000000001</c:v>
                </c:pt>
                <c:pt idx="51">
                  <c:v>-0.18</c:v>
                </c:pt>
                <c:pt idx="52">
                  <c:v>-0.16070000000000001</c:v>
                </c:pt>
                <c:pt idx="53">
                  <c:v>-0.1454</c:v>
                </c:pt>
                <c:pt idx="54">
                  <c:v>-0.13159999999999999</c:v>
                </c:pt>
                <c:pt idx="55">
                  <c:v>-0.1178</c:v>
                </c:pt>
                <c:pt idx="56">
                  <c:v>-0.1061</c:v>
                </c:pt>
                <c:pt idx="57">
                  <c:v>-9.5600000000000004E-2</c:v>
                </c:pt>
                <c:pt idx="58">
                  <c:v>-8.7499999999999994E-2</c:v>
                </c:pt>
                <c:pt idx="59">
                  <c:v>-8.2400000000000001E-2</c:v>
                </c:pt>
                <c:pt idx="60">
                  <c:v>-7.8700000000000006E-2</c:v>
                </c:pt>
                <c:pt idx="61">
                  <c:v>-7.6399999999999996E-2</c:v>
                </c:pt>
                <c:pt idx="62">
                  <c:v>-7.5399999999999995E-2</c:v>
                </c:pt>
                <c:pt idx="63">
                  <c:v>-7.5600000000000001E-2</c:v>
                </c:pt>
                <c:pt idx="64">
                  <c:v>-7.7200000000000005E-2</c:v>
                </c:pt>
                <c:pt idx="65">
                  <c:v>-7.9899999999999999E-2</c:v>
                </c:pt>
                <c:pt idx="66">
                  <c:v>-8.2600000000000007E-2</c:v>
                </c:pt>
                <c:pt idx="67">
                  <c:v>-8.5099999999999995E-2</c:v>
                </c:pt>
                <c:pt idx="68">
                  <c:v>-8.7999999999999995E-2</c:v>
                </c:pt>
                <c:pt idx="69">
                  <c:v>-9.2700000000000005E-2</c:v>
                </c:pt>
                <c:pt idx="70">
                  <c:v>-9.9000000000000005E-2</c:v>
                </c:pt>
                <c:pt idx="71">
                  <c:v>-0.1042</c:v>
                </c:pt>
                <c:pt idx="72">
                  <c:v>-0.1106</c:v>
                </c:pt>
                <c:pt idx="73">
                  <c:v>-0.11890000000000001</c:v>
                </c:pt>
                <c:pt idx="74">
                  <c:v>-0.12570000000000001</c:v>
                </c:pt>
                <c:pt idx="75">
                  <c:v>-0.13200000000000001</c:v>
                </c:pt>
                <c:pt idx="76">
                  <c:v>-0.13769999999999999</c:v>
                </c:pt>
                <c:pt idx="77">
                  <c:v>-0.1426</c:v>
                </c:pt>
                <c:pt idx="78">
                  <c:v>-0.14729999999999999</c:v>
                </c:pt>
                <c:pt idx="79">
                  <c:v>-0.14979999999999999</c:v>
                </c:pt>
                <c:pt idx="80">
                  <c:v>-0.15029999999999999</c:v>
                </c:pt>
                <c:pt idx="81">
                  <c:v>-0.15010000000000001</c:v>
                </c:pt>
                <c:pt idx="82">
                  <c:v>-0.14899999999999999</c:v>
                </c:pt>
                <c:pt idx="83">
                  <c:v>-0.14549999999999999</c:v>
                </c:pt>
                <c:pt idx="84">
                  <c:v>-0.14000000000000001</c:v>
                </c:pt>
                <c:pt idx="85">
                  <c:v>-0.1361</c:v>
                </c:pt>
                <c:pt idx="86">
                  <c:v>-0.13300000000000001</c:v>
                </c:pt>
                <c:pt idx="87">
                  <c:v>-0.12939999999999999</c:v>
                </c:pt>
                <c:pt idx="88">
                  <c:v>-0.12479999999999999</c:v>
                </c:pt>
                <c:pt idx="89">
                  <c:v>-0.1167</c:v>
                </c:pt>
                <c:pt idx="90">
                  <c:v>-0.1062</c:v>
                </c:pt>
                <c:pt idx="91">
                  <c:v>-9.8000000000000004E-2</c:v>
                </c:pt>
                <c:pt idx="92">
                  <c:v>-9.11E-2</c:v>
                </c:pt>
                <c:pt idx="93">
                  <c:v>-8.3900000000000002E-2</c:v>
                </c:pt>
                <c:pt idx="94">
                  <c:v>-7.6799999999999993E-2</c:v>
                </c:pt>
                <c:pt idx="95">
                  <c:v>-7.0499999999999993E-2</c:v>
                </c:pt>
                <c:pt idx="96">
                  <c:v>-6.5000000000000002E-2</c:v>
                </c:pt>
                <c:pt idx="97">
                  <c:v>-6.0199999999999997E-2</c:v>
                </c:pt>
                <c:pt idx="98">
                  <c:v>-5.6099999999999997E-2</c:v>
                </c:pt>
                <c:pt idx="99">
                  <c:v>-5.2600000000000001E-2</c:v>
                </c:pt>
                <c:pt idx="100">
                  <c:v>-4.9399999999999999E-2</c:v>
                </c:pt>
                <c:pt idx="101">
                  <c:v>-4.6600000000000003E-2</c:v>
                </c:pt>
                <c:pt idx="102">
                  <c:v>-4.3999999999999997E-2</c:v>
                </c:pt>
                <c:pt idx="103">
                  <c:v>-4.1799999999999997E-2</c:v>
                </c:pt>
                <c:pt idx="104">
                  <c:v>-4.0099999999999997E-2</c:v>
                </c:pt>
                <c:pt idx="105">
                  <c:v>-3.85E-2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pyridine'!$N$20:$N$125</c:f>
              <c:numCache>
                <c:formatCode>General</c:formatCode>
                <c:ptCount val="106"/>
                <c:pt idx="0">
                  <c:v>-7.9021997295405412E-3</c:v>
                </c:pt>
                <c:pt idx="1">
                  <c:v>-7.8127976801278844E-3</c:v>
                </c:pt>
                <c:pt idx="2">
                  <c:v>-7.9070626749305813E-3</c:v>
                </c:pt>
                <c:pt idx="3">
                  <c:v>-8.3324059909321759E-3</c:v>
                </c:pt>
                <c:pt idx="4">
                  <c:v>-8.95591865804184E-3</c:v>
                </c:pt>
                <c:pt idx="5">
                  <c:v>-9.8513063147513558E-3</c:v>
                </c:pt>
                <c:pt idx="6">
                  <c:v>-1.1468053945457711E-2</c:v>
                </c:pt>
                <c:pt idx="7">
                  <c:v>-1.288424401699967E-2</c:v>
                </c:pt>
                <c:pt idx="8">
                  <c:v>-1.3527208465669505E-2</c:v>
                </c:pt>
                <c:pt idx="9">
                  <c:v>-1.3975758933870557E-2</c:v>
                </c:pt>
                <c:pt idx="10">
                  <c:v>-1.29031073994735E-2</c:v>
                </c:pt>
                <c:pt idx="11">
                  <c:v>-1.1788229577703844E-2</c:v>
                </c:pt>
                <c:pt idx="12">
                  <c:v>-1.4972593515407208E-2</c:v>
                </c:pt>
                <c:pt idx="13">
                  <c:v>-2.2034524737943852E-2</c:v>
                </c:pt>
                <c:pt idx="14">
                  <c:v>-2.1531564660111868E-2</c:v>
                </c:pt>
                <c:pt idx="15">
                  <c:v>-7.1577018267661675E-3</c:v>
                </c:pt>
                <c:pt idx="16">
                  <c:v>0</c:v>
                </c:pt>
                <c:pt idx="17">
                  <c:v>-1.4765719318992366E-2</c:v>
                </c:pt>
                <c:pt idx="18">
                  <c:v>-8.5133906275480214E-3</c:v>
                </c:pt>
                <c:pt idx="19">
                  <c:v>-2.4024161636690558E-3</c:v>
                </c:pt>
                <c:pt idx="20">
                  <c:v>-2.1107034719317946E-2</c:v>
                </c:pt>
                <c:pt idx="21">
                  <c:v>-3.6505300361980832E-2</c:v>
                </c:pt>
                <c:pt idx="22">
                  <c:v>-5.4219227914788656E-2</c:v>
                </c:pt>
                <c:pt idx="23">
                  <c:v>-8.6625221065663602E-2</c:v>
                </c:pt>
                <c:pt idx="24">
                  <c:v>-0.13120397990302066</c:v>
                </c:pt>
                <c:pt idx="25">
                  <c:v>-0.18719797521490875</c:v>
                </c:pt>
                <c:pt idx="26">
                  <c:v>-0.25047867020031533</c:v>
                </c:pt>
                <c:pt idx="27">
                  <c:v>-0.31099941004782405</c:v>
                </c:pt>
                <c:pt idx="28">
                  <c:v>-0.36285427737514547</c:v>
                </c:pt>
                <c:pt idx="29">
                  <c:v>-0.40800807517841114</c:v>
                </c:pt>
                <c:pt idx="30">
                  <c:v>-0.44894274002722345</c:v>
                </c:pt>
                <c:pt idx="31">
                  <c:v>-0.48548433076814707</c:v>
                </c:pt>
                <c:pt idx="32">
                  <c:v>-0.52425910371199513</c:v>
                </c:pt>
                <c:pt idx="33">
                  <c:v>-0.55942742290296854</c:v>
                </c:pt>
                <c:pt idx="34">
                  <c:v>-0.58259657144378529</c:v>
                </c:pt>
                <c:pt idx="35">
                  <c:v>-0.59454830674406967</c:v>
                </c:pt>
                <c:pt idx="36">
                  <c:v>-0.59978822558404488</c:v>
                </c:pt>
                <c:pt idx="37">
                  <c:v>-0.59849752027059255</c:v>
                </c:pt>
                <c:pt idx="38">
                  <c:v>-0.58663210657744513</c:v>
                </c:pt>
                <c:pt idx="39">
                  <c:v>-0.56588115714049581</c:v>
                </c:pt>
                <c:pt idx="40">
                  <c:v>-0.53878683290641849</c:v>
                </c:pt>
                <c:pt idx="41">
                  <c:v>-0.50868030338495873</c:v>
                </c:pt>
                <c:pt idx="42">
                  <c:v>-0.4770139278856127</c:v>
                </c:pt>
                <c:pt idx="43">
                  <c:v>-0.44341192706247518</c:v>
                </c:pt>
                <c:pt idx="44">
                  <c:v>-0.40965406970487966</c:v>
                </c:pt>
                <c:pt idx="45">
                  <c:v>-0.37597111208980399</c:v>
                </c:pt>
                <c:pt idx="46">
                  <c:v>-0.34237875062816919</c:v>
                </c:pt>
                <c:pt idx="47">
                  <c:v>-0.31252601147733206</c:v>
                </c:pt>
                <c:pt idx="48">
                  <c:v>-0.28583169478683296</c:v>
                </c:pt>
                <c:pt idx="49">
                  <c:v>-0.26098965842013067</c:v>
                </c:pt>
                <c:pt idx="50">
                  <c:v>-0.23985823975044068</c:v>
                </c:pt>
                <c:pt idx="51">
                  <c:v>-0.220447386538485</c:v>
                </c:pt>
                <c:pt idx="52">
                  <c:v>-0.20401009463862374</c:v>
                </c:pt>
                <c:pt idx="53">
                  <c:v>-0.19155768363343087</c:v>
                </c:pt>
                <c:pt idx="54">
                  <c:v>-0.18047061809637807</c:v>
                </c:pt>
                <c:pt idx="55">
                  <c:v>-0.16960466947480052</c:v>
                </c:pt>
                <c:pt idx="56">
                  <c:v>-0.16079761578560264</c:v>
                </c:pt>
                <c:pt idx="57">
                  <c:v>-0.15330395538639205</c:v>
                </c:pt>
                <c:pt idx="58">
                  <c:v>-0.14792114209771373</c:v>
                </c:pt>
                <c:pt idx="59">
                  <c:v>-0.14482678591436488</c:v>
                </c:pt>
                <c:pt idx="60">
                  <c:v>-0.14310502635260236</c:v>
                </c:pt>
                <c:pt idx="61">
                  <c:v>-0.14275586341242627</c:v>
                </c:pt>
                <c:pt idx="62">
                  <c:v>-0.14334431441633225</c:v>
                </c:pt>
                <c:pt idx="63">
                  <c:v>-0.14443539668681615</c:v>
                </c:pt>
                <c:pt idx="64">
                  <c:v>-0.14601460791698509</c:v>
                </c:pt>
                <c:pt idx="65">
                  <c:v>-0.14780887901321124</c:v>
                </c:pt>
                <c:pt idx="66">
                  <c:v>-0.14916091627848671</c:v>
                </c:pt>
                <c:pt idx="67">
                  <c:v>-0.14942187127327833</c:v>
                </c:pt>
                <c:pt idx="68">
                  <c:v>-0.14913788218484206</c:v>
                </c:pt>
                <c:pt idx="69">
                  <c:v>-0.14960783999627256</c:v>
                </c:pt>
                <c:pt idx="70">
                  <c:v>-0.15099365829144615</c:v>
                </c:pt>
                <c:pt idx="71">
                  <c:v>-0.15157477161262836</c:v>
                </c:pt>
                <c:pt idx="72">
                  <c:v>-0.1529533387543556</c:v>
                </c:pt>
                <c:pt idx="73">
                  <c:v>-0.15574195238892907</c:v>
                </c:pt>
                <c:pt idx="74">
                  <c:v>-0.15790227694028036</c:v>
                </c:pt>
                <c:pt idx="75">
                  <c:v>-0.15995144598187985</c:v>
                </c:pt>
                <c:pt idx="76">
                  <c:v>-0.16174929939019045</c:v>
                </c:pt>
                <c:pt idx="77">
                  <c:v>-0.16279440000266243</c:v>
                </c:pt>
                <c:pt idx="78">
                  <c:v>-0.16319065217560114</c:v>
                </c:pt>
                <c:pt idx="79">
                  <c:v>-0.16153526056960665</c:v>
                </c:pt>
                <c:pt idx="80">
                  <c:v>-0.15840336798572044</c:v>
                </c:pt>
                <c:pt idx="81">
                  <c:v>-0.15539593911445049</c:v>
                </c:pt>
                <c:pt idx="82">
                  <c:v>-0.15230635934721423</c:v>
                </c:pt>
                <c:pt idx="83">
                  <c:v>-0.14813781140833052</c:v>
                </c:pt>
                <c:pt idx="84">
                  <c:v>-0.14264017376853858</c:v>
                </c:pt>
                <c:pt idx="85">
                  <c:v>-0.13820580788947326</c:v>
                </c:pt>
                <c:pt idx="86">
                  <c:v>-0.13430307789077117</c:v>
                </c:pt>
                <c:pt idx="87">
                  <c:v>-0.12992066418985851</c:v>
                </c:pt>
                <c:pt idx="88">
                  <c:v>-0.12479999999999999</c:v>
                </c:pt>
                <c:pt idx="89">
                  <c:v>-0.11750084011053559</c:v>
                </c:pt>
                <c:pt idx="90">
                  <c:v>-0.10868047821847311</c:v>
                </c:pt>
                <c:pt idx="91">
                  <c:v>-0.1016096863979304</c:v>
                </c:pt>
                <c:pt idx="92">
                  <c:v>-9.5402802882978019E-2</c:v>
                </c:pt>
                <c:pt idx="93">
                  <c:v>-8.9143967189872969E-2</c:v>
                </c:pt>
                <c:pt idx="94">
                  <c:v>-8.2951585981813319E-2</c:v>
                </c:pt>
                <c:pt idx="95">
                  <c:v>-7.7364546292608721E-2</c:v>
                </c:pt>
                <c:pt idx="96">
                  <c:v>-7.2382848122259216E-2</c:v>
                </c:pt>
                <c:pt idx="97">
                  <c:v>-6.7940036985719321E-2</c:v>
                </c:pt>
                <c:pt idx="98">
                  <c:v>-6.3814995967513791E-2</c:v>
                </c:pt>
                <c:pt idx="99">
                  <c:v>-6.0088681859580724E-2</c:v>
                </c:pt>
                <c:pt idx="100">
                  <c:v>-5.6561731206783893E-2</c:v>
                </c:pt>
                <c:pt idx="101">
                  <c:v>-5.3300598494168697E-2</c:v>
                </c:pt>
                <c:pt idx="102">
                  <c:v>-5.0246080390136096E-2</c:v>
                </c:pt>
                <c:pt idx="103">
                  <c:v>-4.7604791503268684E-2</c:v>
                </c:pt>
                <c:pt idx="104">
                  <c:v>-4.544318631861189E-2</c:v>
                </c:pt>
                <c:pt idx="105">
                  <c:v>-4.3569152534475811E-2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pyridine'!$O$20:$O$125</c:f>
              <c:numCache>
                <c:formatCode>General</c:formatCode>
                <c:ptCount val="106"/>
                <c:pt idx="0">
                  <c:v>7.1021997295405408E-3</c:v>
                </c:pt>
                <c:pt idx="1">
                  <c:v>7.8127976801278861E-3</c:v>
                </c:pt>
                <c:pt idx="2">
                  <c:v>9.2070626749305839E-3</c:v>
                </c:pt>
                <c:pt idx="3">
                  <c:v>1.1432405990932175E-2</c:v>
                </c:pt>
                <c:pt idx="4">
                  <c:v>1.4555918658041843E-2</c:v>
                </c:pt>
                <c:pt idx="5">
                  <c:v>1.8651306314751356E-2</c:v>
                </c:pt>
                <c:pt idx="6">
                  <c:v>2.4268053945457713E-2</c:v>
                </c:pt>
                <c:pt idx="7">
                  <c:v>3.0984244016999674E-2</c:v>
                </c:pt>
                <c:pt idx="8">
                  <c:v>4.2527208465669507E-2</c:v>
                </c:pt>
                <c:pt idx="9">
                  <c:v>6.2375758933870554E-2</c:v>
                </c:pt>
                <c:pt idx="10">
                  <c:v>8.3103107399473491E-2</c:v>
                </c:pt>
                <c:pt idx="11">
                  <c:v>0.10828822957770384</c:v>
                </c:pt>
                <c:pt idx="12">
                  <c:v>0.1482725935154072</c:v>
                </c:pt>
                <c:pt idx="13">
                  <c:v>0.20393452473794385</c:v>
                </c:pt>
                <c:pt idx="14">
                  <c:v>0.2666315646601119</c:v>
                </c:pt>
                <c:pt idx="15">
                  <c:v>0.3335577018267662</c:v>
                </c:pt>
                <c:pt idx="16">
                  <c:v>0.4259</c:v>
                </c:pt>
                <c:pt idx="17">
                  <c:v>0.55586571931899242</c:v>
                </c:pt>
                <c:pt idx="18">
                  <c:v>0.67481339062754797</c:v>
                </c:pt>
                <c:pt idx="19">
                  <c:v>0.79280241616366909</c:v>
                </c:pt>
                <c:pt idx="20">
                  <c:v>0.91800703471931788</c:v>
                </c:pt>
                <c:pt idx="21">
                  <c:v>1.0065053003619808</c:v>
                </c:pt>
                <c:pt idx="22">
                  <c:v>1.0530192279147887</c:v>
                </c:pt>
                <c:pt idx="23">
                  <c:v>1.0627252210656635</c:v>
                </c:pt>
                <c:pt idx="24">
                  <c:v>1.0319039799030207</c:v>
                </c:pt>
                <c:pt idx="25">
                  <c:v>0.96459797521490875</c:v>
                </c:pt>
                <c:pt idx="26">
                  <c:v>0.86987867020031517</c:v>
                </c:pt>
                <c:pt idx="27">
                  <c:v>0.75669941004782393</c:v>
                </c:pt>
                <c:pt idx="28">
                  <c:v>0.6332542773751455</c:v>
                </c:pt>
                <c:pt idx="29">
                  <c:v>0.51030807517841115</c:v>
                </c:pt>
                <c:pt idx="30">
                  <c:v>0.3981427400272235</c:v>
                </c:pt>
                <c:pt idx="31">
                  <c:v>0.30028433076814698</c:v>
                </c:pt>
                <c:pt idx="32">
                  <c:v>0.22325910371199503</c:v>
                </c:pt>
                <c:pt idx="33">
                  <c:v>0.16302742290296851</c:v>
                </c:pt>
                <c:pt idx="34">
                  <c:v>0.11539657144378535</c:v>
                </c:pt>
                <c:pt idx="35">
                  <c:v>8.0748306744069631E-2</c:v>
                </c:pt>
                <c:pt idx="36">
                  <c:v>5.5588225584044901E-2</c:v>
                </c:pt>
                <c:pt idx="37">
                  <c:v>3.649752027059254E-2</c:v>
                </c:pt>
                <c:pt idx="38">
                  <c:v>2.3632106577445414E-2</c:v>
                </c:pt>
                <c:pt idx="39">
                  <c:v>1.7581157140495768E-2</c:v>
                </c:pt>
                <c:pt idx="40">
                  <c:v>1.5286832906418623E-2</c:v>
                </c:pt>
                <c:pt idx="41">
                  <c:v>1.4180303384958733E-2</c:v>
                </c:pt>
                <c:pt idx="42">
                  <c:v>1.5413927885612721E-2</c:v>
                </c:pt>
                <c:pt idx="43">
                  <c:v>1.8511927062475259E-2</c:v>
                </c:pt>
                <c:pt idx="44">
                  <c:v>2.2354069704879694E-2</c:v>
                </c:pt>
                <c:pt idx="45">
                  <c:v>2.5271112089804072E-2</c:v>
                </c:pt>
                <c:pt idx="46">
                  <c:v>2.647875062816929E-2</c:v>
                </c:pt>
                <c:pt idx="47">
                  <c:v>2.9126011477332122E-2</c:v>
                </c:pt>
                <c:pt idx="48">
                  <c:v>3.1731694786832888E-2</c:v>
                </c:pt>
                <c:pt idx="49">
                  <c:v>3.4289658420130702E-2</c:v>
                </c:pt>
                <c:pt idx="50">
                  <c:v>3.7858239750440691E-2</c:v>
                </c:pt>
                <c:pt idx="51">
                  <c:v>4.0447386538485001E-2</c:v>
                </c:pt>
                <c:pt idx="52">
                  <c:v>4.3310094638623779E-2</c:v>
                </c:pt>
                <c:pt idx="53">
                  <c:v>4.6157683633430924E-2</c:v>
                </c:pt>
                <c:pt idx="54">
                  <c:v>4.8870618096378098E-2</c:v>
                </c:pt>
                <c:pt idx="55">
                  <c:v>5.1804669474800578E-2</c:v>
                </c:pt>
                <c:pt idx="56">
                  <c:v>5.469761578560263E-2</c:v>
                </c:pt>
                <c:pt idx="57">
                  <c:v>5.7703955386392058E-2</c:v>
                </c:pt>
                <c:pt idx="58">
                  <c:v>6.0421142097713751E-2</c:v>
                </c:pt>
                <c:pt idx="59">
                  <c:v>6.242678591436486E-2</c:v>
                </c:pt>
                <c:pt idx="60">
                  <c:v>6.4405026352602368E-2</c:v>
                </c:pt>
                <c:pt idx="61">
                  <c:v>6.6355863412426261E-2</c:v>
                </c:pt>
                <c:pt idx="62">
                  <c:v>6.7944314416332294E-2</c:v>
                </c:pt>
                <c:pt idx="63">
                  <c:v>6.8835396686816153E-2</c:v>
                </c:pt>
                <c:pt idx="64">
                  <c:v>6.8814607916985154E-2</c:v>
                </c:pt>
                <c:pt idx="65">
                  <c:v>6.7908879013211243E-2</c:v>
                </c:pt>
                <c:pt idx="66">
                  <c:v>6.6560916278486718E-2</c:v>
                </c:pt>
                <c:pt idx="67">
                  <c:v>6.4321871273278305E-2</c:v>
                </c:pt>
                <c:pt idx="68">
                  <c:v>6.1137882184842056E-2</c:v>
                </c:pt>
                <c:pt idx="69">
                  <c:v>5.6907839996272594E-2</c:v>
                </c:pt>
                <c:pt idx="70">
                  <c:v>5.1993658291446129E-2</c:v>
                </c:pt>
                <c:pt idx="71">
                  <c:v>4.7374771612628395E-2</c:v>
                </c:pt>
                <c:pt idx="72">
                  <c:v>4.2353338754355589E-2</c:v>
                </c:pt>
                <c:pt idx="73">
                  <c:v>3.6841952388929143E-2</c:v>
                </c:pt>
                <c:pt idx="74">
                  <c:v>3.2202276940280376E-2</c:v>
                </c:pt>
                <c:pt idx="75">
                  <c:v>2.7951445981879885E-2</c:v>
                </c:pt>
                <c:pt idx="76">
                  <c:v>2.4049299390190466E-2</c:v>
                </c:pt>
                <c:pt idx="77">
                  <c:v>2.0194400002662427E-2</c:v>
                </c:pt>
                <c:pt idx="78">
                  <c:v>1.5890652175601202E-2</c:v>
                </c:pt>
                <c:pt idx="79">
                  <c:v>1.1735260569606706E-2</c:v>
                </c:pt>
                <c:pt idx="80">
                  <c:v>8.1033679857204482E-3</c:v>
                </c:pt>
                <c:pt idx="81">
                  <c:v>5.2959391144504903E-3</c:v>
                </c:pt>
                <c:pt idx="82">
                  <c:v>3.3063593472142578E-3</c:v>
                </c:pt>
                <c:pt idx="83">
                  <c:v>2.6378114083305546E-3</c:v>
                </c:pt>
                <c:pt idx="84">
                  <c:v>2.6401737685386238E-3</c:v>
                </c:pt>
                <c:pt idx="85">
                  <c:v>2.1058078894732679E-3</c:v>
                </c:pt>
                <c:pt idx="86">
                  <c:v>1.3030778907712143E-3</c:v>
                </c:pt>
                <c:pt idx="87">
                  <c:v>5.2066418985855509E-4</c:v>
                </c:pt>
                <c:pt idx="88">
                  <c:v>0</c:v>
                </c:pt>
                <c:pt idx="89">
                  <c:v>8.008401105356049E-4</c:v>
                </c:pt>
                <c:pt idx="90">
                  <c:v>2.4804782184731115E-3</c:v>
                </c:pt>
                <c:pt idx="91">
                  <c:v>3.6096863979303952E-3</c:v>
                </c:pt>
                <c:pt idx="92">
                  <c:v>4.3028028829780315E-3</c:v>
                </c:pt>
                <c:pt idx="93">
                  <c:v>5.2439671898729641E-3</c:v>
                </c:pt>
                <c:pt idx="94">
                  <c:v>6.151585981813321E-3</c:v>
                </c:pt>
                <c:pt idx="95">
                  <c:v>6.8645462926087385E-3</c:v>
                </c:pt>
                <c:pt idx="96">
                  <c:v>7.3828481222592149E-3</c:v>
                </c:pt>
                <c:pt idx="97">
                  <c:v>7.7400369857193469E-3</c:v>
                </c:pt>
                <c:pt idx="98">
                  <c:v>7.7149959675138022E-3</c:v>
                </c:pt>
                <c:pt idx="99">
                  <c:v>7.4886818595807291E-3</c:v>
                </c:pt>
                <c:pt idx="100">
                  <c:v>7.1617312067838931E-3</c:v>
                </c:pt>
                <c:pt idx="101">
                  <c:v>6.7005984941687054E-3</c:v>
                </c:pt>
                <c:pt idx="102">
                  <c:v>6.2460803901361094E-3</c:v>
                </c:pt>
                <c:pt idx="103">
                  <c:v>5.804791503268702E-3</c:v>
                </c:pt>
                <c:pt idx="104">
                  <c:v>5.343186318611891E-3</c:v>
                </c:pt>
                <c:pt idx="105">
                  <c:v>5.069152534475819E-3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97504"/>
        <c:axId val="179007872"/>
      </c:scatterChart>
      <c:valAx>
        <c:axId val="17899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007872"/>
        <c:crosses val="autoZero"/>
        <c:crossBetween val="midCat"/>
      </c:valAx>
      <c:valAx>
        <c:axId val="1790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8997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975542513419246"/>
          <c:y val="0.23238862355320336"/>
          <c:w val="0.30855893676420615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'BChl-c pyridine'!$A$16:$D$16</c:f>
          <c:strCache>
            <c:ptCount val="1"/>
            <c:pt idx="0">
              <c:v>BChl-c pyridine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'BChl-c pyridine'!$A$20:$A$125</c:f>
              <c:numCache>
                <c:formatCode>General</c:formatCode>
                <c:ptCount val="106"/>
                <c:pt idx="0">
                  <c:v>-833</c:v>
                </c:pt>
                <c:pt idx="1">
                  <c:v>-803</c:v>
                </c:pt>
                <c:pt idx="2">
                  <c:v>-773</c:v>
                </c:pt>
                <c:pt idx="3">
                  <c:v>-743</c:v>
                </c:pt>
                <c:pt idx="4">
                  <c:v>-713</c:v>
                </c:pt>
                <c:pt idx="5">
                  <c:v>-683</c:v>
                </c:pt>
                <c:pt idx="6">
                  <c:v>-653</c:v>
                </c:pt>
                <c:pt idx="7">
                  <c:v>-623</c:v>
                </c:pt>
                <c:pt idx="8">
                  <c:v>-593</c:v>
                </c:pt>
                <c:pt idx="9">
                  <c:v>-563</c:v>
                </c:pt>
                <c:pt idx="10">
                  <c:v>-533</c:v>
                </c:pt>
                <c:pt idx="11">
                  <c:v>-503</c:v>
                </c:pt>
                <c:pt idx="12">
                  <c:v>-473</c:v>
                </c:pt>
                <c:pt idx="13">
                  <c:v>-443</c:v>
                </c:pt>
                <c:pt idx="14">
                  <c:v>-413</c:v>
                </c:pt>
                <c:pt idx="15">
                  <c:v>-383</c:v>
                </c:pt>
                <c:pt idx="16">
                  <c:v>-353</c:v>
                </c:pt>
                <c:pt idx="17">
                  <c:v>-323</c:v>
                </c:pt>
                <c:pt idx="18">
                  <c:v>-293</c:v>
                </c:pt>
                <c:pt idx="19">
                  <c:v>-263</c:v>
                </c:pt>
                <c:pt idx="20">
                  <c:v>-233</c:v>
                </c:pt>
                <c:pt idx="21">
                  <c:v>-203</c:v>
                </c:pt>
                <c:pt idx="22">
                  <c:v>-173</c:v>
                </c:pt>
                <c:pt idx="23">
                  <c:v>-143</c:v>
                </c:pt>
                <c:pt idx="24">
                  <c:v>-113</c:v>
                </c:pt>
                <c:pt idx="25">
                  <c:v>-83</c:v>
                </c:pt>
                <c:pt idx="26">
                  <c:v>-53</c:v>
                </c:pt>
                <c:pt idx="27">
                  <c:v>-23</c:v>
                </c:pt>
                <c:pt idx="28">
                  <c:v>7</c:v>
                </c:pt>
                <c:pt idx="29">
                  <c:v>37</c:v>
                </c:pt>
                <c:pt idx="30">
                  <c:v>67</c:v>
                </c:pt>
                <c:pt idx="31">
                  <c:v>97</c:v>
                </c:pt>
                <c:pt idx="32">
                  <c:v>127</c:v>
                </c:pt>
                <c:pt idx="33">
                  <c:v>157</c:v>
                </c:pt>
                <c:pt idx="34">
                  <c:v>187</c:v>
                </c:pt>
                <c:pt idx="35">
                  <c:v>217</c:v>
                </c:pt>
                <c:pt idx="36">
                  <c:v>247</c:v>
                </c:pt>
                <c:pt idx="37">
                  <c:v>277</c:v>
                </c:pt>
                <c:pt idx="38">
                  <c:v>307</c:v>
                </c:pt>
                <c:pt idx="39">
                  <c:v>337</c:v>
                </c:pt>
                <c:pt idx="40">
                  <c:v>367</c:v>
                </c:pt>
                <c:pt idx="41">
                  <c:v>397</c:v>
                </c:pt>
                <c:pt idx="42">
                  <c:v>427</c:v>
                </c:pt>
                <c:pt idx="43">
                  <c:v>457</c:v>
                </c:pt>
                <c:pt idx="44">
                  <c:v>487</c:v>
                </c:pt>
                <c:pt idx="45">
                  <c:v>517</c:v>
                </c:pt>
                <c:pt idx="46">
                  <c:v>547</c:v>
                </c:pt>
                <c:pt idx="47">
                  <c:v>577</c:v>
                </c:pt>
                <c:pt idx="48">
                  <c:v>607</c:v>
                </c:pt>
                <c:pt idx="49">
                  <c:v>637</c:v>
                </c:pt>
                <c:pt idx="50">
                  <c:v>667</c:v>
                </c:pt>
                <c:pt idx="51">
                  <c:v>697</c:v>
                </c:pt>
                <c:pt idx="52">
                  <c:v>727</c:v>
                </c:pt>
                <c:pt idx="53">
                  <c:v>757</c:v>
                </c:pt>
                <c:pt idx="54">
                  <c:v>787</c:v>
                </c:pt>
                <c:pt idx="55">
                  <c:v>817</c:v>
                </c:pt>
                <c:pt idx="56">
                  <c:v>847</c:v>
                </c:pt>
                <c:pt idx="57">
                  <c:v>877</c:v>
                </c:pt>
                <c:pt idx="58">
                  <c:v>907</c:v>
                </c:pt>
                <c:pt idx="59">
                  <c:v>937</c:v>
                </c:pt>
                <c:pt idx="60">
                  <c:v>967</c:v>
                </c:pt>
                <c:pt idx="61">
                  <c:v>997</c:v>
                </c:pt>
                <c:pt idx="62">
                  <c:v>1027</c:v>
                </c:pt>
                <c:pt idx="63">
                  <c:v>1057</c:v>
                </c:pt>
                <c:pt idx="64">
                  <c:v>1087</c:v>
                </c:pt>
                <c:pt idx="65">
                  <c:v>1117</c:v>
                </c:pt>
                <c:pt idx="66">
                  <c:v>1147</c:v>
                </c:pt>
                <c:pt idx="67">
                  <c:v>1177</c:v>
                </c:pt>
                <c:pt idx="68">
                  <c:v>1207</c:v>
                </c:pt>
                <c:pt idx="69">
                  <c:v>1237</c:v>
                </c:pt>
                <c:pt idx="70">
                  <c:v>1267</c:v>
                </c:pt>
                <c:pt idx="71">
                  <c:v>1297</c:v>
                </c:pt>
                <c:pt idx="72">
                  <c:v>1327</c:v>
                </c:pt>
                <c:pt idx="73">
                  <c:v>1357</c:v>
                </c:pt>
                <c:pt idx="74">
                  <c:v>1387</c:v>
                </c:pt>
                <c:pt idx="75">
                  <c:v>1417</c:v>
                </c:pt>
                <c:pt idx="76">
                  <c:v>1447</c:v>
                </c:pt>
                <c:pt idx="77">
                  <c:v>1477</c:v>
                </c:pt>
                <c:pt idx="78">
                  <c:v>1507</c:v>
                </c:pt>
                <c:pt idx="79">
                  <c:v>1537</c:v>
                </c:pt>
                <c:pt idx="80">
                  <c:v>1567</c:v>
                </c:pt>
                <c:pt idx="81">
                  <c:v>1597</c:v>
                </c:pt>
                <c:pt idx="82">
                  <c:v>1627</c:v>
                </c:pt>
                <c:pt idx="83">
                  <c:v>1657</c:v>
                </c:pt>
                <c:pt idx="84">
                  <c:v>1687</c:v>
                </c:pt>
                <c:pt idx="85">
                  <c:v>1717</c:v>
                </c:pt>
                <c:pt idx="86">
                  <c:v>1747</c:v>
                </c:pt>
                <c:pt idx="87">
                  <c:v>1777</c:v>
                </c:pt>
                <c:pt idx="88">
                  <c:v>1807</c:v>
                </c:pt>
                <c:pt idx="89">
                  <c:v>1837</c:v>
                </c:pt>
                <c:pt idx="90">
                  <c:v>1867</c:v>
                </c:pt>
                <c:pt idx="91">
                  <c:v>1897</c:v>
                </c:pt>
                <c:pt idx="92">
                  <c:v>1927</c:v>
                </c:pt>
                <c:pt idx="93">
                  <c:v>1957</c:v>
                </c:pt>
                <c:pt idx="94">
                  <c:v>1987</c:v>
                </c:pt>
                <c:pt idx="95">
                  <c:v>2017</c:v>
                </c:pt>
                <c:pt idx="96">
                  <c:v>2047</c:v>
                </c:pt>
                <c:pt idx="97">
                  <c:v>2077</c:v>
                </c:pt>
                <c:pt idx="98">
                  <c:v>2107</c:v>
                </c:pt>
                <c:pt idx="99">
                  <c:v>2137</c:v>
                </c:pt>
                <c:pt idx="100">
                  <c:v>2167</c:v>
                </c:pt>
                <c:pt idx="101">
                  <c:v>2197</c:v>
                </c:pt>
                <c:pt idx="102">
                  <c:v>2227</c:v>
                </c:pt>
                <c:pt idx="103">
                  <c:v>2257</c:v>
                </c:pt>
                <c:pt idx="104">
                  <c:v>2287</c:v>
                </c:pt>
                <c:pt idx="105">
                  <c:v>2317</c:v>
                </c:pt>
              </c:numCache>
            </c:numRef>
          </c:xVal>
          <c:yVal>
            <c:numRef>
              <c:f>'BChl-c pyridine'!$J$20:$J$125</c:f>
              <c:numCache>
                <c:formatCode>0.000</c:formatCode>
                <c:ptCount val="106"/>
                <c:pt idx="0">
                  <c:v>0.28069720410592514</c:v>
                </c:pt>
                <c:pt idx="1">
                  <c:v>0.32908970090822465</c:v>
                </c:pt>
                <c:pt idx="2">
                  <c:v>0.39517189191976798</c:v>
                </c:pt>
                <c:pt idx="3">
                  <c:v>0.46208326481525319</c:v>
                </c:pt>
                <c:pt idx="4">
                  <c:v>0.52603590882455964</c:v>
                </c:pt>
                <c:pt idx="5">
                  <c:v>0.57900400364310434</c:v>
                </c:pt>
                <c:pt idx="6">
                  <c:v>0.61480185915058305</c:v>
                </c:pt>
                <c:pt idx="7">
                  <c:v>0.65301876604195996</c:v>
                </c:pt>
                <c:pt idx="8">
                  <c:v>0.72329824227527073</c:v>
                </c:pt>
                <c:pt idx="9">
                  <c:v>0.79678076425313149</c:v>
                </c:pt>
                <c:pt idx="10">
                  <c:v>0.85463940318567233</c:v>
                </c:pt>
                <c:pt idx="11">
                  <c:v>0.89582221807107631</c:v>
                </c:pt>
                <c:pt idx="12">
                  <c:v>0.90299715853691831</c:v>
                </c:pt>
                <c:pt idx="13">
                  <c:v>0.89655973496819574</c:v>
                </c:pt>
                <c:pt idx="14">
                  <c:v>0.92166568843038688</c:v>
                </c:pt>
                <c:pt idx="15">
                  <c:v>0.97856794746540154</c:v>
                </c:pt>
                <c:pt idx="16">
                  <c:v>1</c:v>
                </c:pt>
                <c:pt idx="17">
                  <c:v>0.97353693510108341</c:v>
                </c:pt>
                <c:pt idx="18">
                  <c:v>0.98734383734812603</c:v>
                </c:pt>
                <c:pt idx="19">
                  <c:v>0.99694536288157098</c:v>
                </c:pt>
                <c:pt idx="20">
                  <c:v>0.9770538473011301</c:v>
                </c:pt>
                <c:pt idx="21">
                  <c:v>0.96404157162338633</c:v>
                </c:pt>
                <c:pt idx="22">
                  <c:v>0.94933436015954242</c:v>
                </c:pt>
                <c:pt idx="23">
                  <c:v>0.92095913916910699</c:v>
                </c:pt>
                <c:pt idx="24">
                  <c:v>0.87937656422797916</c:v>
                </c:pt>
                <c:pt idx="25">
                  <c:v>0.82155392509541181</c:v>
                </c:pt>
                <c:pt idx="26">
                  <c:v>0.74618744831087791</c:v>
                </c:pt>
                <c:pt idx="27">
                  <c:v>0.65636173029619593</c:v>
                </c:pt>
                <c:pt idx="28">
                  <c:v>0.55129679123803332</c:v>
                </c:pt>
                <c:pt idx="29">
                  <c:v>0.42491179023300074</c:v>
                </c:pt>
                <c:pt idx="30">
                  <c:v>0.27453753426618632</c:v>
                </c:pt>
                <c:pt idx="31">
                  <c:v>0.10125030677089841</c:v>
                </c:pt>
                <c:pt idx="32">
                  <c:v>-8.4815207522445535E-2</c:v>
                </c:pt>
                <c:pt idx="33">
                  <c:v>-0.26798405819385174</c:v>
                </c:pt>
                <c:pt idx="34">
                  <c:v>-0.43638207949651231</c:v>
                </c:pt>
                <c:pt idx="35">
                  <c:v>-0.57597963721864898</c:v>
                </c:pt>
                <c:pt idx="36">
                  <c:v>-0.68975882740388328</c:v>
                </c:pt>
                <c:pt idx="37">
                  <c:v>-0.78442910038936398</c:v>
                </c:pt>
                <c:pt idx="38">
                  <c:v>-0.85218742793736113</c:v>
                </c:pt>
                <c:pt idx="39">
                  <c:v>-0.88404151693654498</c:v>
                </c:pt>
                <c:pt idx="40">
                  <c:v>-0.89356821781782569</c:v>
                </c:pt>
                <c:pt idx="41">
                  <c:v>-0.89533158791377132</c:v>
                </c:pt>
                <c:pt idx="42">
                  <c:v>-0.87967526250851957</c:v>
                </c:pt>
                <c:pt idx="43">
                  <c:v>-0.84722448051609112</c:v>
                </c:pt>
                <c:pt idx="44">
                  <c:v>-0.80488984964420651</c:v>
                </c:pt>
                <c:pt idx="45">
                  <c:v>-0.76498254177914138</c:v>
                </c:pt>
                <c:pt idx="46">
                  <c:v>-0.73429300219739568</c:v>
                </c:pt>
                <c:pt idx="47">
                  <c:v>-0.68830151524694339</c:v>
                </c:pt>
                <c:pt idx="48">
                  <c:v>-0.63944632913779742</c:v>
                </c:pt>
                <c:pt idx="49">
                  <c:v>-0.58695731187411404</c:v>
                </c:pt>
                <c:pt idx="50">
                  <c:v>-0.5236043285810017</c:v>
                </c:pt>
                <c:pt idx="51">
                  <c:v>-0.46683952281380603</c:v>
                </c:pt>
                <c:pt idx="52">
                  <c:v>-0.40789610615484628</c:v>
                </c:pt>
                <c:pt idx="53">
                  <c:v>-0.35377802376708023</c:v>
                </c:pt>
                <c:pt idx="54">
                  <c:v>-0.30169997611065491</c:v>
                </c:pt>
                <c:pt idx="55">
                  <c:v>-0.24603500886890162</c:v>
                </c:pt>
                <c:pt idx="56">
                  <c:v>-0.19483314712483391</c:v>
                </c:pt>
                <c:pt idx="57">
                  <c:v>-0.14569711090415516</c:v>
                </c:pt>
                <c:pt idx="58">
                  <c:v>-0.10546935802047019</c:v>
                </c:pt>
                <c:pt idx="59">
                  <c:v>-7.8801229585788946E-2</c:v>
                </c:pt>
                <c:pt idx="60">
                  <c:v>-5.7323600465656099E-2</c:v>
                </c:pt>
                <c:pt idx="61">
                  <c:v>-4.1221472538858661E-2</c:v>
                </c:pt>
                <c:pt idx="62">
                  <c:v>-3.1463091472544003E-2</c:v>
                </c:pt>
                <c:pt idx="63">
                  <c:v>-2.8742141643989694E-2</c:v>
                </c:pt>
                <c:pt idx="64">
                  <c:v>-3.4324769241339315E-2</c:v>
                </c:pt>
                <c:pt idx="65">
                  <c:v>-4.7034860813927937E-2</c:v>
                </c:pt>
                <c:pt idx="66">
                  <c:v>-6.1569039892199084E-2</c:v>
                </c:pt>
                <c:pt idx="67">
                  <c:v>-7.9462033008014021E-2</c:v>
                </c:pt>
                <c:pt idx="68">
                  <c:v>-0.10368872577900645</c:v>
                </c:pt>
                <c:pt idx="69">
                  <c:v>-0.14054853753117658</c:v>
                </c:pt>
                <c:pt idx="70">
                  <c:v>-0.18895281460082036</c:v>
                </c:pt>
                <c:pt idx="71">
                  <c:v>-0.23520060423944811</c:v>
                </c:pt>
                <c:pt idx="72">
                  <c:v>-0.29152835873165484</c:v>
                </c:pt>
                <c:pt idx="73">
                  <c:v>-0.36181662351461452</c:v>
                </c:pt>
                <c:pt idx="74">
                  <c:v>-0.42449514151608692</c:v>
                </c:pt>
                <c:pt idx="75">
                  <c:v>-0.48568192892640916</c:v>
                </c:pt>
                <c:pt idx="76">
                  <c:v>-0.54494581977339074</c:v>
                </c:pt>
                <c:pt idx="77">
                  <c:v>-0.60546745564755877</c:v>
                </c:pt>
                <c:pt idx="78">
                  <c:v>-0.67658394172421166</c:v>
                </c:pt>
                <c:pt idx="79">
                  <c:v>-0.748377008512771</c:v>
                </c:pt>
                <c:pt idx="80">
                  <c:v>-0.81596575711847708</c:v>
                </c:pt>
                <c:pt idx="81">
                  <c:v>-0.87351191664560823</c:v>
                </c:pt>
                <c:pt idx="82">
                  <c:v>-0.91753582183427529</c:v>
                </c:pt>
                <c:pt idx="83">
                  <c:v>-0.93185375982504381</c:v>
                </c:pt>
                <c:pt idx="84">
                  <c:v>-0.9292590272347776</c:v>
                </c:pt>
                <c:pt idx="85">
                  <c:v>-0.941400039599676</c:v>
                </c:pt>
                <c:pt idx="86">
                  <c:v>-0.96228310701830577</c:v>
                </c:pt>
                <c:pt idx="87">
                  <c:v>-0.9842469363018318</c:v>
                </c:pt>
                <c:pt idx="88">
                  <c:v>-1</c:v>
                </c:pt>
                <c:pt idx="89">
                  <c:v>-0.97335595795440155</c:v>
                </c:pt>
                <c:pt idx="90">
                  <c:v>-0.91348359706184379</c:v>
                </c:pt>
                <c:pt idx="91">
                  <c:v>-0.86850239167393384</c:v>
                </c:pt>
                <c:pt idx="92">
                  <c:v>-0.83596221735009468</c:v>
                </c:pt>
                <c:pt idx="93">
                  <c:v>-0.79125535475207487</c:v>
                </c:pt>
                <c:pt idx="94">
                  <c:v>-0.74381553997416527</c:v>
                </c:pt>
                <c:pt idx="95">
                  <c:v>-0.70100420747405545</c:v>
                </c:pt>
                <c:pt idx="96">
                  <c:v>-0.66381190646218724</c:v>
                </c:pt>
                <c:pt idx="97">
                  <c:v>-0.63173757729046498</c:v>
                </c:pt>
                <c:pt idx="98">
                  <c:v>-0.61355580971990031</c:v>
                </c:pt>
                <c:pt idx="99">
                  <c:v>-0.60399143244989562</c:v>
                </c:pt>
                <c:pt idx="100">
                  <c:v>-0.59893411199301516</c:v>
                </c:pt>
                <c:pt idx="101">
                  <c:v>-0.6012281006541329</c:v>
                </c:pt>
                <c:pt idx="102">
                  <c:v>-0.60480058825895777</c:v>
                </c:pt>
                <c:pt idx="103">
                  <c:v>-0.61087608270521265</c:v>
                </c:pt>
                <c:pt idx="104">
                  <c:v>-0.62215496662717173</c:v>
                </c:pt>
                <c:pt idx="105">
                  <c:v>-0.62537296655516106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22944"/>
        <c:axId val="179124864"/>
      </c:scatterChart>
      <c:valAx>
        <c:axId val="1791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124864"/>
        <c:crosses val="autoZero"/>
        <c:crossBetween val="midCat"/>
      </c:valAx>
      <c:valAx>
        <c:axId val="179124864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27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9122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'Chlorin-e6 TME dioxane'!$A$16:$D$16</c:f>
          <c:strCache>
            <c:ptCount val="1"/>
            <c:pt idx="0">
              <c:v>Chlorin-e6 TME dioxane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'Chlorin-e6 TME dioxane'!$A$20:$A$229</c:f>
              <c:numCache>
                <c:formatCode>General</c:formatCode>
                <c:ptCount val="210"/>
                <c:pt idx="0">
                  <c:v>-567</c:v>
                </c:pt>
                <c:pt idx="1">
                  <c:v>-537</c:v>
                </c:pt>
                <c:pt idx="2">
                  <c:v>-507</c:v>
                </c:pt>
                <c:pt idx="3">
                  <c:v>-477</c:v>
                </c:pt>
                <c:pt idx="4">
                  <c:v>-447</c:v>
                </c:pt>
                <c:pt idx="5">
                  <c:v>-417</c:v>
                </c:pt>
                <c:pt idx="6">
                  <c:v>-387</c:v>
                </c:pt>
                <c:pt idx="7">
                  <c:v>-357</c:v>
                </c:pt>
                <c:pt idx="8">
                  <c:v>-327</c:v>
                </c:pt>
                <c:pt idx="9">
                  <c:v>-297</c:v>
                </c:pt>
                <c:pt idx="10">
                  <c:v>-267</c:v>
                </c:pt>
                <c:pt idx="11">
                  <c:v>-237</c:v>
                </c:pt>
                <c:pt idx="12">
                  <c:v>-207</c:v>
                </c:pt>
                <c:pt idx="13">
                  <c:v>-177</c:v>
                </c:pt>
                <c:pt idx="14">
                  <c:v>-147</c:v>
                </c:pt>
                <c:pt idx="15">
                  <c:v>-117</c:v>
                </c:pt>
                <c:pt idx="16">
                  <c:v>-87</c:v>
                </c:pt>
                <c:pt idx="17">
                  <c:v>-57</c:v>
                </c:pt>
                <c:pt idx="18">
                  <c:v>-27</c:v>
                </c:pt>
                <c:pt idx="19">
                  <c:v>3</c:v>
                </c:pt>
                <c:pt idx="20">
                  <c:v>33</c:v>
                </c:pt>
                <c:pt idx="21">
                  <c:v>63</c:v>
                </c:pt>
                <c:pt idx="22">
                  <c:v>93</c:v>
                </c:pt>
                <c:pt idx="23">
                  <c:v>123</c:v>
                </c:pt>
                <c:pt idx="24">
                  <c:v>153</c:v>
                </c:pt>
                <c:pt idx="25">
                  <c:v>183</c:v>
                </c:pt>
                <c:pt idx="26">
                  <c:v>213</c:v>
                </c:pt>
                <c:pt idx="27">
                  <c:v>243</c:v>
                </c:pt>
                <c:pt idx="28">
                  <c:v>273</c:v>
                </c:pt>
                <c:pt idx="29">
                  <c:v>303</c:v>
                </c:pt>
                <c:pt idx="30">
                  <c:v>333</c:v>
                </c:pt>
                <c:pt idx="31">
                  <c:v>363</c:v>
                </c:pt>
                <c:pt idx="32">
                  <c:v>393</c:v>
                </c:pt>
                <c:pt idx="33">
                  <c:v>423</c:v>
                </c:pt>
                <c:pt idx="34">
                  <c:v>453</c:v>
                </c:pt>
                <c:pt idx="35">
                  <c:v>483</c:v>
                </c:pt>
                <c:pt idx="36">
                  <c:v>513</c:v>
                </c:pt>
                <c:pt idx="37">
                  <c:v>543</c:v>
                </c:pt>
                <c:pt idx="38">
                  <c:v>573</c:v>
                </c:pt>
                <c:pt idx="39">
                  <c:v>603</c:v>
                </c:pt>
                <c:pt idx="40">
                  <c:v>633</c:v>
                </c:pt>
                <c:pt idx="41">
                  <c:v>663</c:v>
                </c:pt>
                <c:pt idx="42">
                  <c:v>693</c:v>
                </c:pt>
                <c:pt idx="43">
                  <c:v>723</c:v>
                </c:pt>
                <c:pt idx="44">
                  <c:v>753</c:v>
                </c:pt>
                <c:pt idx="45">
                  <c:v>783</c:v>
                </c:pt>
                <c:pt idx="46">
                  <c:v>813</c:v>
                </c:pt>
                <c:pt idx="47">
                  <c:v>843</c:v>
                </c:pt>
                <c:pt idx="48">
                  <c:v>873</c:v>
                </c:pt>
                <c:pt idx="49">
                  <c:v>903</c:v>
                </c:pt>
                <c:pt idx="50">
                  <c:v>933</c:v>
                </c:pt>
                <c:pt idx="51">
                  <c:v>963</c:v>
                </c:pt>
                <c:pt idx="52">
                  <c:v>993</c:v>
                </c:pt>
                <c:pt idx="53">
                  <c:v>1023</c:v>
                </c:pt>
                <c:pt idx="54">
                  <c:v>1053</c:v>
                </c:pt>
                <c:pt idx="55">
                  <c:v>1083</c:v>
                </c:pt>
                <c:pt idx="56">
                  <c:v>1113</c:v>
                </c:pt>
                <c:pt idx="57">
                  <c:v>1143</c:v>
                </c:pt>
                <c:pt idx="58">
                  <c:v>1173</c:v>
                </c:pt>
                <c:pt idx="59">
                  <c:v>1203</c:v>
                </c:pt>
                <c:pt idx="60">
                  <c:v>1233</c:v>
                </c:pt>
                <c:pt idx="61">
                  <c:v>1263</c:v>
                </c:pt>
                <c:pt idx="62">
                  <c:v>1293</c:v>
                </c:pt>
                <c:pt idx="63">
                  <c:v>1323</c:v>
                </c:pt>
                <c:pt idx="64">
                  <c:v>1353</c:v>
                </c:pt>
                <c:pt idx="65">
                  <c:v>1383</c:v>
                </c:pt>
                <c:pt idx="66">
                  <c:v>1413</c:v>
                </c:pt>
                <c:pt idx="67">
                  <c:v>1443</c:v>
                </c:pt>
                <c:pt idx="68">
                  <c:v>1473</c:v>
                </c:pt>
                <c:pt idx="69">
                  <c:v>1503</c:v>
                </c:pt>
                <c:pt idx="70">
                  <c:v>1533</c:v>
                </c:pt>
                <c:pt idx="71">
                  <c:v>1563</c:v>
                </c:pt>
                <c:pt idx="72">
                  <c:v>1593</c:v>
                </c:pt>
                <c:pt idx="73">
                  <c:v>1623</c:v>
                </c:pt>
                <c:pt idx="74">
                  <c:v>1653</c:v>
                </c:pt>
                <c:pt idx="75">
                  <c:v>1683</c:v>
                </c:pt>
                <c:pt idx="76">
                  <c:v>1713</c:v>
                </c:pt>
                <c:pt idx="77">
                  <c:v>1743</c:v>
                </c:pt>
                <c:pt idx="78">
                  <c:v>1773</c:v>
                </c:pt>
                <c:pt idx="79">
                  <c:v>1803</c:v>
                </c:pt>
                <c:pt idx="80">
                  <c:v>1833</c:v>
                </c:pt>
                <c:pt idx="81">
                  <c:v>1863</c:v>
                </c:pt>
                <c:pt idx="82">
                  <c:v>1893</c:v>
                </c:pt>
                <c:pt idx="83">
                  <c:v>1923</c:v>
                </c:pt>
                <c:pt idx="84">
                  <c:v>1953</c:v>
                </c:pt>
                <c:pt idx="85">
                  <c:v>1983</c:v>
                </c:pt>
                <c:pt idx="86">
                  <c:v>2013</c:v>
                </c:pt>
                <c:pt idx="87">
                  <c:v>2043</c:v>
                </c:pt>
                <c:pt idx="88">
                  <c:v>2073</c:v>
                </c:pt>
                <c:pt idx="89">
                  <c:v>2103</c:v>
                </c:pt>
                <c:pt idx="90">
                  <c:v>2133</c:v>
                </c:pt>
                <c:pt idx="91">
                  <c:v>2163</c:v>
                </c:pt>
                <c:pt idx="92">
                  <c:v>2193</c:v>
                </c:pt>
                <c:pt idx="93">
                  <c:v>2223</c:v>
                </c:pt>
                <c:pt idx="94">
                  <c:v>2253</c:v>
                </c:pt>
                <c:pt idx="95">
                  <c:v>2283</c:v>
                </c:pt>
                <c:pt idx="96">
                  <c:v>2313</c:v>
                </c:pt>
                <c:pt idx="97">
                  <c:v>2343</c:v>
                </c:pt>
                <c:pt idx="98">
                  <c:v>2373</c:v>
                </c:pt>
                <c:pt idx="99">
                  <c:v>2403</c:v>
                </c:pt>
                <c:pt idx="100">
                  <c:v>2433</c:v>
                </c:pt>
                <c:pt idx="101">
                  <c:v>2463</c:v>
                </c:pt>
                <c:pt idx="102">
                  <c:v>2493</c:v>
                </c:pt>
                <c:pt idx="103">
                  <c:v>2523</c:v>
                </c:pt>
                <c:pt idx="104">
                  <c:v>2553</c:v>
                </c:pt>
                <c:pt idx="105">
                  <c:v>2583</c:v>
                </c:pt>
                <c:pt idx="106">
                  <c:v>2613</c:v>
                </c:pt>
                <c:pt idx="107">
                  <c:v>2643</c:v>
                </c:pt>
                <c:pt idx="108">
                  <c:v>2673</c:v>
                </c:pt>
                <c:pt idx="109">
                  <c:v>2703</c:v>
                </c:pt>
                <c:pt idx="110">
                  <c:v>2733</c:v>
                </c:pt>
                <c:pt idx="111">
                  <c:v>2763</c:v>
                </c:pt>
                <c:pt idx="112">
                  <c:v>2793</c:v>
                </c:pt>
                <c:pt idx="113">
                  <c:v>2823</c:v>
                </c:pt>
                <c:pt idx="114">
                  <c:v>2853</c:v>
                </c:pt>
                <c:pt idx="115">
                  <c:v>2883</c:v>
                </c:pt>
                <c:pt idx="116">
                  <c:v>2913</c:v>
                </c:pt>
                <c:pt idx="117">
                  <c:v>2943</c:v>
                </c:pt>
                <c:pt idx="118">
                  <c:v>2973</c:v>
                </c:pt>
                <c:pt idx="119">
                  <c:v>3003</c:v>
                </c:pt>
                <c:pt idx="120">
                  <c:v>3033</c:v>
                </c:pt>
                <c:pt idx="121">
                  <c:v>3063</c:v>
                </c:pt>
                <c:pt idx="122">
                  <c:v>3093</c:v>
                </c:pt>
                <c:pt idx="123">
                  <c:v>3123</c:v>
                </c:pt>
                <c:pt idx="124">
                  <c:v>3153</c:v>
                </c:pt>
                <c:pt idx="125">
                  <c:v>3183</c:v>
                </c:pt>
                <c:pt idx="126">
                  <c:v>3213</c:v>
                </c:pt>
                <c:pt idx="127">
                  <c:v>3243</c:v>
                </c:pt>
                <c:pt idx="128">
                  <c:v>3273</c:v>
                </c:pt>
                <c:pt idx="129">
                  <c:v>3303</c:v>
                </c:pt>
                <c:pt idx="130">
                  <c:v>3333</c:v>
                </c:pt>
                <c:pt idx="131">
                  <c:v>3363</c:v>
                </c:pt>
                <c:pt idx="132">
                  <c:v>3393</c:v>
                </c:pt>
                <c:pt idx="133">
                  <c:v>3423</c:v>
                </c:pt>
                <c:pt idx="134">
                  <c:v>3453</c:v>
                </c:pt>
                <c:pt idx="135">
                  <c:v>3483</c:v>
                </c:pt>
                <c:pt idx="136">
                  <c:v>3513</c:v>
                </c:pt>
                <c:pt idx="137">
                  <c:v>3543</c:v>
                </c:pt>
                <c:pt idx="138">
                  <c:v>3573</c:v>
                </c:pt>
                <c:pt idx="139">
                  <c:v>3603</c:v>
                </c:pt>
                <c:pt idx="140">
                  <c:v>3633</c:v>
                </c:pt>
                <c:pt idx="141">
                  <c:v>3663</c:v>
                </c:pt>
                <c:pt idx="142">
                  <c:v>3693</c:v>
                </c:pt>
                <c:pt idx="143">
                  <c:v>3723</c:v>
                </c:pt>
                <c:pt idx="144">
                  <c:v>3753</c:v>
                </c:pt>
                <c:pt idx="145">
                  <c:v>3783</c:v>
                </c:pt>
                <c:pt idx="146">
                  <c:v>3813</c:v>
                </c:pt>
                <c:pt idx="147">
                  <c:v>3843</c:v>
                </c:pt>
                <c:pt idx="148">
                  <c:v>3873</c:v>
                </c:pt>
                <c:pt idx="149">
                  <c:v>3903</c:v>
                </c:pt>
                <c:pt idx="150">
                  <c:v>3933</c:v>
                </c:pt>
                <c:pt idx="151">
                  <c:v>3963</c:v>
                </c:pt>
                <c:pt idx="152">
                  <c:v>3993</c:v>
                </c:pt>
                <c:pt idx="153">
                  <c:v>4023</c:v>
                </c:pt>
                <c:pt idx="154">
                  <c:v>4053</c:v>
                </c:pt>
                <c:pt idx="155">
                  <c:v>4083</c:v>
                </c:pt>
                <c:pt idx="156">
                  <c:v>4113</c:v>
                </c:pt>
                <c:pt idx="157">
                  <c:v>4143</c:v>
                </c:pt>
                <c:pt idx="158">
                  <c:v>4173</c:v>
                </c:pt>
                <c:pt idx="159">
                  <c:v>4203</c:v>
                </c:pt>
                <c:pt idx="160">
                  <c:v>4233</c:v>
                </c:pt>
                <c:pt idx="161">
                  <c:v>4263</c:v>
                </c:pt>
                <c:pt idx="162">
                  <c:v>4293</c:v>
                </c:pt>
                <c:pt idx="163">
                  <c:v>4323</c:v>
                </c:pt>
                <c:pt idx="164">
                  <c:v>4353</c:v>
                </c:pt>
                <c:pt idx="165">
                  <c:v>4383</c:v>
                </c:pt>
                <c:pt idx="166">
                  <c:v>4413</c:v>
                </c:pt>
                <c:pt idx="167">
                  <c:v>4443</c:v>
                </c:pt>
                <c:pt idx="168">
                  <c:v>4473</c:v>
                </c:pt>
                <c:pt idx="169">
                  <c:v>4503</c:v>
                </c:pt>
                <c:pt idx="170">
                  <c:v>4533</c:v>
                </c:pt>
                <c:pt idx="171">
                  <c:v>4563</c:v>
                </c:pt>
                <c:pt idx="172">
                  <c:v>4593</c:v>
                </c:pt>
                <c:pt idx="173">
                  <c:v>4623</c:v>
                </c:pt>
                <c:pt idx="174">
                  <c:v>4653</c:v>
                </c:pt>
                <c:pt idx="175">
                  <c:v>4683</c:v>
                </c:pt>
                <c:pt idx="176">
                  <c:v>4713</c:v>
                </c:pt>
                <c:pt idx="177">
                  <c:v>4743</c:v>
                </c:pt>
                <c:pt idx="178">
                  <c:v>4773</c:v>
                </c:pt>
                <c:pt idx="179">
                  <c:v>4803</c:v>
                </c:pt>
                <c:pt idx="180">
                  <c:v>4833</c:v>
                </c:pt>
                <c:pt idx="181">
                  <c:v>4863</c:v>
                </c:pt>
                <c:pt idx="182">
                  <c:v>4893</c:v>
                </c:pt>
                <c:pt idx="183">
                  <c:v>4923</c:v>
                </c:pt>
                <c:pt idx="184">
                  <c:v>4953</c:v>
                </c:pt>
                <c:pt idx="185">
                  <c:v>4983</c:v>
                </c:pt>
                <c:pt idx="186">
                  <c:v>5013</c:v>
                </c:pt>
                <c:pt idx="187">
                  <c:v>5043</c:v>
                </c:pt>
                <c:pt idx="188">
                  <c:v>5073</c:v>
                </c:pt>
                <c:pt idx="189">
                  <c:v>5103</c:v>
                </c:pt>
                <c:pt idx="190">
                  <c:v>5133</c:v>
                </c:pt>
                <c:pt idx="191">
                  <c:v>5163</c:v>
                </c:pt>
                <c:pt idx="192">
                  <c:v>5193</c:v>
                </c:pt>
                <c:pt idx="193">
                  <c:v>5223</c:v>
                </c:pt>
                <c:pt idx="194">
                  <c:v>5253</c:v>
                </c:pt>
                <c:pt idx="195">
                  <c:v>5283</c:v>
                </c:pt>
                <c:pt idx="196">
                  <c:v>5313</c:v>
                </c:pt>
                <c:pt idx="197">
                  <c:v>5343</c:v>
                </c:pt>
                <c:pt idx="198">
                  <c:v>5373</c:v>
                </c:pt>
                <c:pt idx="199">
                  <c:v>5403</c:v>
                </c:pt>
                <c:pt idx="200">
                  <c:v>5433</c:v>
                </c:pt>
                <c:pt idx="201">
                  <c:v>5463</c:v>
                </c:pt>
                <c:pt idx="202">
                  <c:v>5493</c:v>
                </c:pt>
                <c:pt idx="203">
                  <c:v>5523</c:v>
                </c:pt>
                <c:pt idx="204">
                  <c:v>5553</c:v>
                </c:pt>
                <c:pt idx="205">
                  <c:v>5583</c:v>
                </c:pt>
                <c:pt idx="206">
                  <c:v>5613</c:v>
                </c:pt>
                <c:pt idx="207">
                  <c:v>5643</c:v>
                </c:pt>
                <c:pt idx="208">
                  <c:v>5673</c:v>
                </c:pt>
                <c:pt idx="209">
                  <c:v>5703</c:v>
                </c:pt>
              </c:numCache>
            </c:numRef>
          </c:xVal>
          <c:yVal>
            <c:numRef>
              <c:f>'Chlorin-e6 TME dioxane'!$J$20:$J$229</c:f>
              <c:numCache>
                <c:formatCode>0.000</c:formatCode>
                <c:ptCount val="210"/>
                <c:pt idx="0">
                  <c:v>0.98388169223918132</c:v>
                </c:pt>
                <c:pt idx="1">
                  <c:v>0.9917073824337822</c:v>
                </c:pt>
                <c:pt idx="2">
                  <c:v>0.99908506970399802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0.99827393009868948</c:v>
                </c:pt>
                <c:pt idx="12">
                  <c:v>0.99679026126882153</c:v>
                </c:pt>
                <c:pt idx="13">
                  <c:v>0.99662752335877891</c:v>
                </c:pt>
                <c:pt idx="14">
                  <c:v>0.99722314350354035</c:v>
                </c:pt>
                <c:pt idx="15">
                  <c:v>0.99807490362867979</c:v>
                </c:pt>
                <c:pt idx="16">
                  <c:v>0.99884046825929951</c:v>
                </c:pt>
                <c:pt idx="17">
                  <c:v>0.9994122959685966</c:v>
                </c:pt>
                <c:pt idx="18">
                  <c:v>0.99972906063890299</c:v>
                </c:pt>
                <c:pt idx="19">
                  <c:v>0.99977590678145978</c:v>
                </c:pt>
                <c:pt idx="20">
                  <c:v>0.99956402334457128</c:v>
                </c:pt>
                <c:pt idx="21">
                  <c:v>0.99932105693926387</c:v>
                </c:pt>
                <c:pt idx="22">
                  <c:v>0.99943394483542547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0.99995654643358622</c:v>
                </c:pt>
                <c:pt idx="27">
                  <c:v>0.9988475090574398</c:v>
                </c:pt>
                <c:pt idx="28">
                  <c:v>0.99778657810589644</c:v>
                </c:pt>
                <c:pt idx="29">
                  <c:v>0.99644217138612456</c:v>
                </c:pt>
                <c:pt idx="30">
                  <c:v>0.99511687253870817</c:v>
                </c:pt>
                <c:pt idx="31">
                  <c:v>0.99359303182060821</c:v>
                </c:pt>
                <c:pt idx="32">
                  <c:v>0.9924779923316579</c:v>
                </c:pt>
                <c:pt idx="33">
                  <c:v>0.99246340164781832</c:v>
                </c:pt>
                <c:pt idx="34">
                  <c:v>0.99233148755091305</c:v>
                </c:pt>
                <c:pt idx="35">
                  <c:v>0.99211187553755609</c:v>
                </c:pt>
                <c:pt idx="36">
                  <c:v>0.99239025598012731</c:v>
                </c:pt>
                <c:pt idx="37">
                  <c:v>0.99277996592719508</c:v>
                </c:pt>
                <c:pt idx="38">
                  <c:v>0.9935595580777693</c:v>
                </c:pt>
                <c:pt idx="39">
                  <c:v>0.99516917731088894</c:v>
                </c:pt>
                <c:pt idx="40">
                  <c:v>0.99640170730240063</c:v>
                </c:pt>
                <c:pt idx="41">
                  <c:v>0.99722697183834175</c:v>
                </c:pt>
                <c:pt idx="42">
                  <c:v>0.99818377889912124</c:v>
                </c:pt>
                <c:pt idx="43">
                  <c:v>0.99891804522402206</c:v>
                </c:pt>
                <c:pt idx="44">
                  <c:v>0.99887101066990225</c:v>
                </c:pt>
                <c:pt idx="45">
                  <c:v>0.99638803001145682</c:v>
                </c:pt>
                <c:pt idx="46">
                  <c:v>0.99075627395290833</c:v>
                </c:pt>
                <c:pt idx="47">
                  <c:v>0.98188641326739357</c:v>
                </c:pt>
                <c:pt idx="48">
                  <c:v>0.96571626951038469</c:v>
                </c:pt>
                <c:pt idx="49">
                  <c:v>0.93836375780879644</c:v>
                </c:pt>
                <c:pt idx="50">
                  <c:v>0.90568618139415491</c:v>
                </c:pt>
                <c:pt idx="51">
                  <c:v>0.87363394227008762</c:v>
                </c:pt>
                <c:pt idx="52">
                  <c:v>0.84689285151343074</c:v>
                </c:pt>
                <c:pt idx="53">
                  <c:v>0.8269126590398953</c:v>
                </c:pt>
                <c:pt idx="54">
                  <c:v>0.80845794403103033</c:v>
                </c:pt>
                <c:pt idx="55">
                  <c:v>0.7882110122236653</c:v>
                </c:pt>
                <c:pt idx="56">
                  <c:v>0.76308835830949151</c:v>
                </c:pt>
                <c:pt idx="57">
                  <c:v>0.73494794544784237</c:v>
                </c:pt>
                <c:pt idx="58">
                  <c:v>0.71070965355665083</c:v>
                </c:pt>
                <c:pt idx="59">
                  <c:v>0.69060495001645106</c:v>
                </c:pt>
                <c:pt idx="60">
                  <c:v>0.67387975131273459</c:v>
                </c:pt>
                <c:pt idx="61">
                  <c:v>0.6613631241499458</c:v>
                </c:pt>
                <c:pt idx="62">
                  <c:v>0.6475402908724488</c:v>
                </c:pt>
                <c:pt idx="63">
                  <c:v>0.63075630587184039</c:v>
                </c:pt>
                <c:pt idx="64">
                  <c:v>0.61605928137464638</c:v>
                </c:pt>
                <c:pt idx="65">
                  <c:v>0.60584789422688323</c:v>
                </c:pt>
                <c:pt idx="66">
                  <c:v>0.60003021481413521</c:v>
                </c:pt>
                <c:pt idx="67">
                  <c:v>0.60181349817199115</c:v>
                </c:pt>
                <c:pt idx="68">
                  <c:v>0.6135517634101062</c:v>
                </c:pt>
                <c:pt idx="69">
                  <c:v>0.63654087554455741</c:v>
                </c:pt>
                <c:pt idx="70">
                  <c:v>0.65733850532437477</c:v>
                </c:pt>
                <c:pt idx="71">
                  <c:v>0.67289822800612076</c:v>
                </c:pt>
                <c:pt idx="72">
                  <c:v>0.6861920019388793</c:v>
                </c:pt>
                <c:pt idx="73">
                  <c:v>0.69762998774545215</c:v>
                </c:pt>
                <c:pt idx="74">
                  <c:v>0.704718174173941</c:v>
                </c:pt>
                <c:pt idx="75">
                  <c:v>0.70255170775926801</c:v>
                </c:pt>
                <c:pt idx="76">
                  <c:v>0.69589581880546858</c:v>
                </c:pt>
                <c:pt idx="77">
                  <c:v>0.68363791484360248</c:v>
                </c:pt>
                <c:pt idx="78">
                  <c:v>0.66822266715748069</c:v>
                </c:pt>
                <c:pt idx="79">
                  <c:v>0.65001535815375022</c:v>
                </c:pt>
                <c:pt idx="80">
                  <c:v>0.63205994264110943</c:v>
                </c:pt>
                <c:pt idx="81">
                  <c:v>0.61310891135434509</c:v>
                </c:pt>
                <c:pt idx="82">
                  <c:v>0.58130171370232719</c:v>
                </c:pt>
                <c:pt idx="83">
                  <c:v>0.55267102851423422</c:v>
                </c:pt>
                <c:pt idx="84">
                  <c:v>0.54600628080997238</c:v>
                </c:pt>
                <c:pt idx="85">
                  <c:v>0.54608059158576894</c:v>
                </c:pt>
                <c:pt idx="86">
                  <c:v>0.55834186959221599</c:v>
                </c:pt>
                <c:pt idx="87">
                  <c:v>0.56119624237543708</c:v>
                </c:pt>
                <c:pt idx="88">
                  <c:v>0.56329998201012343</c:v>
                </c:pt>
                <c:pt idx="89">
                  <c:v>0.56590299102952479</c:v>
                </c:pt>
                <c:pt idx="90">
                  <c:v>0.57577331982471447</c:v>
                </c:pt>
                <c:pt idx="91">
                  <c:v>0.57137828586343808</c:v>
                </c:pt>
                <c:pt idx="92">
                  <c:v>0.58114502799960777</c:v>
                </c:pt>
                <c:pt idx="93">
                  <c:v>0.58374637718101186</c:v>
                </c:pt>
                <c:pt idx="94">
                  <c:v>0.58552103583983972</c:v>
                </c:pt>
                <c:pt idx="95">
                  <c:v>0.58501943810321233</c:v>
                </c:pt>
                <c:pt idx="96">
                  <c:v>0.59747578189612538</c:v>
                </c:pt>
                <c:pt idx="97">
                  <c:v>0.61577256830057325</c:v>
                </c:pt>
                <c:pt idx="98">
                  <c:v>0.65826814142732015</c:v>
                </c:pt>
                <c:pt idx="99">
                  <c:v>0.70114157358171292</c:v>
                </c:pt>
                <c:pt idx="100">
                  <c:v>0.73274608858554191</c:v>
                </c:pt>
                <c:pt idx="101">
                  <c:v>0.76536199825178963</c:v>
                </c:pt>
                <c:pt idx="102">
                  <c:v>0.79486432650873384</c:v>
                </c:pt>
                <c:pt idx="103">
                  <c:v>0.81792798714385517</c:v>
                </c:pt>
                <c:pt idx="104">
                  <c:v>0.84055561837393433</c:v>
                </c:pt>
                <c:pt idx="105">
                  <c:v>0.86076800757616478</c:v>
                </c:pt>
                <c:pt idx="106">
                  <c:v>0.87680465196958945</c:v>
                </c:pt>
                <c:pt idx="107">
                  <c:v>0.88896314394338649</c:v>
                </c:pt>
                <c:pt idx="108">
                  <c:v>0.89988487732762901</c:v>
                </c:pt>
                <c:pt idx="109">
                  <c:v>0.90891584951811277</c:v>
                </c:pt>
                <c:pt idx="110">
                  <c:v>0.91554684157099109</c:v>
                </c:pt>
                <c:pt idx="111">
                  <c:v>0.92023348995249477</c:v>
                </c:pt>
                <c:pt idx="112">
                  <c:v>0.92380969603770846</c:v>
                </c:pt>
                <c:pt idx="113">
                  <c:v>0.92503582383835314</c:v>
                </c:pt>
                <c:pt idx="114">
                  <c:v>0.92270985205844758</c:v>
                </c:pt>
                <c:pt idx="115">
                  <c:v>0.91540514729510769</c:v>
                </c:pt>
                <c:pt idx="116">
                  <c:v>0.90041976455433115</c:v>
                </c:pt>
                <c:pt idx="117">
                  <c:v>0.87203767578328728</c:v>
                </c:pt>
                <c:pt idx="118">
                  <c:v>0.82231696733934467</c:v>
                </c:pt>
                <c:pt idx="119">
                  <c:v>0.73362336961564867</c:v>
                </c:pt>
                <c:pt idx="120">
                  <c:v>0.60084763334789826</c:v>
                </c:pt>
                <c:pt idx="121">
                  <c:v>0.40318561415230303</c:v>
                </c:pt>
                <c:pt idx="122">
                  <c:v>3.6600244952917804E-2</c:v>
                </c:pt>
                <c:pt idx="123">
                  <c:v>-0.55040973846992114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-0.94197992157750909</c:v>
                </c:pt>
                <c:pt idx="138">
                  <c:v>-0.92874362145945377</c:v>
                </c:pt>
                <c:pt idx="139">
                  <c:v>-0.90320936266749774</c:v>
                </c:pt>
                <c:pt idx="140">
                  <c:v>-0.84369698278228289</c:v>
                </c:pt>
                <c:pt idx="141">
                  <c:v>-0.76650446935014593</c:v>
                </c:pt>
                <c:pt idx="142">
                  <c:v>-0.68355102230839715</c:v>
                </c:pt>
                <c:pt idx="143">
                  <c:v>-0.61471256776982997</c:v>
                </c:pt>
                <c:pt idx="144">
                  <c:v>-0.59742920999204641</c:v>
                </c:pt>
                <c:pt idx="145">
                  <c:v>-0.62797764845820536</c:v>
                </c:pt>
                <c:pt idx="146">
                  <c:v>-0.67504824452684242</c:v>
                </c:pt>
                <c:pt idx="147">
                  <c:v>-0.69791825937497953</c:v>
                </c:pt>
                <c:pt idx="148">
                  <c:v>-0.67005507680894327</c:v>
                </c:pt>
                <c:pt idx="149">
                  <c:v>-0.61684453608347445</c:v>
                </c:pt>
                <c:pt idx="150">
                  <c:v>-0.55976127243713258</c:v>
                </c:pt>
                <c:pt idx="151">
                  <c:v>-0.49238271180104909</c:v>
                </c:pt>
                <c:pt idx="152">
                  <c:v>-0.38595557872805242</c:v>
                </c:pt>
                <c:pt idx="153">
                  <c:v>-0.26775848203746855</c:v>
                </c:pt>
                <c:pt idx="154">
                  <c:v>-0.16937458064365374</c:v>
                </c:pt>
                <c:pt idx="155">
                  <c:v>-6.2139028373324967E-2</c:v>
                </c:pt>
                <c:pt idx="156">
                  <c:v>6.9903642473733485E-2</c:v>
                </c:pt>
                <c:pt idx="157">
                  <c:v>0.20447278192054119</c:v>
                </c:pt>
                <c:pt idx="158">
                  <c:v>0.31314550298234178</c:v>
                </c:pt>
                <c:pt idx="159">
                  <c:v>0.39958117486115341</c:v>
                </c:pt>
                <c:pt idx="160">
                  <c:v>0.47075780179025795</c:v>
                </c:pt>
                <c:pt idx="161">
                  <c:v>0.52829430739884153</c:v>
                </c:pt>
                <c:pt idx="162">
                  <c:v>0.5804051232923223</c:v>
                </c:pt>
                <c:pt idx="163">
                  <c:v>0.62733662073918439</c:v>
                </c:pt>
                <c:pt idx="164">
                  <c:v>0.68077694997543148</c:v>
                </c:pt>
                <c:pt idx="165">
                  <c:v>0.73868650864168406</c:v>
                </c:pt>
                <c:pt idx="166">
                  <c:v>0.78270750999308047</c:v>
                </c:pt>
                <c:pt idx="167">
                  <c:v>0.8118503075698833</c:v>
                </c:pt>
                <c:pt idx="168">
                  <c:v>0.83471348002968615</c:v>
                </c:pt>
                <c:pt idx="169">
                  <c:v>0.85519829534997505</c:v>
                </c:pt>
                <c:pt idx="170">
                  <c:v>0.87368443689785535</c:v>
                </c:pt>
                <c:pt idx="171">
                  <c:v>0.88952479197098089</c:v>
                </c:pt>
                <c:pt idx="172">
                  <c:v>0.90400385190602894</c:v>
                </c:pt>
                <c:pt idx="173">
                  <c:v>0.91712224843228596</c:v>
                </c:pt>
                <c:pt idx="174">
                  <c:v>0.92806681176154682</c:v>
                </c:pt>
                <c:pt idx="175">
                  <c:v>0.9374531841587036</c:v>
                </c:pt>
                <c:pt idx="176">
                  <c:v>0.94509398156543434</c:v>
                </c:pt>
                <c:pt idx="177">
                  <c:v>0.95046377056257658</c:v>
                </c:pt>
                <c:pt idx="178">
                  <c:v>0.95437181569555651</c:v>
                </c:pt>
                <c:pt idx="179">
                  <c:v>0.95721052536190521</c:v>
                </c:pt>
                <c:pt idx="180">
                  <c:v>0.95918456623807502</c:v>
                </c:pt>
                <c:pt idx="181">
                  <c:v>0.96072367609744513</c:v>
                </c:pt>
                <c:pt idx="182">
                  <c:v>0.96212321585673122</c:v>
                </c:pt>
                <c:pt idx="183">
                  <c:v>0.96344843997311802</c:v>
                </c:pt>
                <c:pt idx="184">
                  <c:v>0.96479340025619131</c:v>
                </c:pt>
                <c:pt idx="185">
                  <c:v>0.9660255493429154</c:v>
                </c:pt>
                <c:pt idx="186">
                  <c:v>0.9671414880018514</c:v>
                </c:pt>
                <c:pt idx="187">
                  <c:v>0.96825371934483373</c:v>
                </c:pt>
                <c:pt idx="188">
                  <c:v>0.96928253187507918</c:v>
                </c:pt>
                <c:pt idx="189">
                  <c:v>0.97012008357243273</c:v>
                </c:pt>
                <c:pt idx="190">
                  <c:v>0.97071791352736214</c:v>
                </c:pt>
                <c:pt idx="191">
                  <c:v>0.97122526117854724</c:v>
                </c:pt>
                <c:pt idx="192">
                  <c:v>0.97170643470874574</c:v>
                </c:pt>
                <c:pt idx="193">
                  <c:v>0.97213877853481079</c:v>
                </c:pt>
                <c:pt idx="194">
                  <c:v>0.97247960162095659</c:v>
                </c:pt>
                <c:pt idx="195">
                  <c:v>0.97274321665692032</c:v>
                </c:pt>
                <c:pt idx="196">
                  <c:v>0.97296352266949759</c:v>
                </c:pt>
                <c:pt idx="197">
                  <c:v>0.97315792506885423</c:v>
                </c:pt>
                <c:pt idx="198">
                  <c:v>0.97339833038706525</c:v>
                </c:pt>
                <c:pt idx="199">
                  <c:v>0.97364132123709801</c:v>
                </c:pt>
                <c:pt idx="200">
                  <c:v>0.97383365174736836</c:v>
                </c:pt>
                <c:pt idx="201">
                  <c:v>0.97393571849333793</c:v>
                </c:pt>
                <c:pt idx="202">
                  <c:v>0.97399088293715541</c:v>
                </c:pt>
                <c:pt idx="203">
                  <c:v>0.97402073267392897</c:v>
                </c:pt>
                <c:pt idx="204">
                  <c:v>0.97405539153496046</c:v>
                </c:pt>
                <c:pt idx="205">
                  <c:v>0.97409612354988873</c:v>
                </c:pt>
                <c:pt idx="206">
                  <c:v>0.97414376224731414</c:v>
                </c:pt>
                <c:pt idx="207">
                  <c:v>0.97420019856824702</c:v>
                </c:pt>
                <c:pt idx="208">
                  <c:v>0.97411383197586521</c:v>
                </c:pt>
                <c:pt idx="209">
                  <c:v>0.9738272542502141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427904"/>
        <c:axId val="172434176"/>
      </c:scatterChart>
      <c:valAx>
        <c:axId val="17242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434176"/>
        <c:crosses val="autoZero"/>
        <c:crossBetween val="midCat"/>
      </c:valAx>
      <c:valAx>
        <c:axId val="172434176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79E-2"/>
              <c:y val="0.16050891365851974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2427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'Methylpheophorbide-a dioxane'!$A$16:$D$16</c:f>
          <c:strCache>
            <c:ptCount val="1"/>
            <c:pt idx="0">
              <c:v>Methylpheophorbide-a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821539353035416"/>
          <c:w val="0.84021522309711283"/>
          <c:h val="0.61528479394621127"/>
        </c:manualLayout>
      </c:layout>
      <c:scatterChart>
        <c:scatterStyle val="lineMarker"/>
        <c:varyColors val="0"/>
        <c:ser>
          <c:idx val="0"/>
          <c:order val="0"/>
          <c:tx>
            <c:v>Total A/nu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noFill/>
              <a:ln w="6350"/>
            </c:spPr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dioxane'!$B$20:$B$222</c:f>
              <c:numCache>
                <c:formatCode>General</c:formatCode>
                <c:ptCount val="203"/>
                <c:pt idx="0">
                  <c:v>4.7199999999999999E-2</c:v>
                </c:pt>
                <c:pt idx="1">
                  <c:v>6.9199999999999998E-2</c:v>
                </c:pt>
                <c:pt idx="2">
                  <c:v>0.1011</c:v>
                </c:pt>
                <c:pt idx="3">
                  <c:v>0.1361</c:v>
                </c:pt>
                <c:pt idx="4">
                  <c:v>0.17330000000000001</c:v>
                </c:pt>
                <c:pt idx="5">
                  <c:v>0.22</c:v>
                </c:pt>
                <c:pt idx="6">
                  <c:v>0.28050000000000003</c:v>
                </c:pt>
                <c:pt idx="7">
                  <c:v>0.35770000000000002</c:v>
                </c:pt>
                <c:pt idx="8">
                  <c:v>0.4556</c:v>
                </c:pt>
                <c:pt idx="9">
                  <c:v>0.56679999999999997</c:v>
                </c:pt>
                <c:pt idx="10">
                  <c:v>0.67169999999999996</c:v>
                </c:pt>
                <c:pt idx="11">
                  <c:v>0.75790000000000002</c:v>
                </c:pt>
                <c:pt idx="12">
                  <c:v>0.82779999999999998</c:v>
                </c:pt>
                <c:pt idx="13">
                  <c:v>0.88800000000000001</c:v>
                </c:pt>
                <c:pt idx="14">
                  <c:v>0.93559999999999999</c:v>
                </c:pt>
                <c:pt idx="15">
                  <c:v>0.96640000000000004</c:v>
                </c:pt>
                <c:pt idx="16">
                  <c:v>0.98440000000000005</c:v>
                </c:pt>
                <c:pt idx="17">
                  <c:v>0.98919999999999997</c:v>
                </c:pt>
                <c:pt idx="18">
                  <c:v>0.97409999999999997</c:v>
                </c:pt>
                <c:pt idx="19">
                  <c:v>0.93420000000000003</c:v>
                </c:pt>
                <c:pt idx="20">
                  <c:v>0.87090000000000001</c:v>
                </c:pt>
                <c:pt idx="21">
                  <c:v>0.78339999999999999</c:v>
                </c:pt>
                <c:pt idx="22">
                  <c:v>0.67689999999999995</c:v>
                </c:pt>
                <c:pt idx="23">
                  <c:v>0.56910000000000005</c:v>
                </c:pt>
                <c:pt idx="24">
                  <c:v>0.47060000000000002</c:v>
                </c:pt>
                <c:pt idx="25">
                  <c:v>0.38369999999999999</c:v>
                </c:pt>
                <c:pt idx="26">
                  <c:v>0.31369999999999998</c:v>
                </c:pt>
                <c:pt idx="27">
                  <c:v>0.25990000000000002</c:v>
                </c:pt>
                <c:pt idx="28">
                  <c:v>0.21779999999999999</c:v>
                </c:pt>
                <c:pt idx="29">
                  <c:v>0.185</c:v>
                </c:pt>
                <c:pt idx="30">
                  <c:v>0.15559999999999999</c:v>
                </c:pt>
                <c:pt idx="31">
                  <c:v>0.1275</c:v>
                </c:pt>
                <c:pt idx="32">
                  <c:v>0.1084</c:v>
                </c:pt>
                <c:pt idx="33">
                  <c:v>9.7199999999999995E-2</c:v>
                </c:pt>
                <c:pt idx="34">
                  <c:v>8.7800000000000003E-2</c:v>
                </c:pt>
                <c:pt idx="35">
                  <c:v>7.85E-2</c:v>
                </c:pt>
                <c:pt idx="36">
                  <c:v>7.0000000000000007E-2</c:v>
                </c:pt>
                <c:pt idx="37">
                  <c:v>6.3E-2</c:v>
                </c:pt>
                <c:pt idx="38">
                  <c:v>5.8000000000000003E-2</c:v>
                </c:pt>
                <c:pt idx="39">
                  <c:v>5.5E-2</c:v>
                </c:pt>
                <c:pt idx="40">
                  <c:v>5.3100000000000001E-2</c:v>
                </c:pt>
                <c:pt idx="41">
                  <c:v>5.1400000000000001E-2</c:v>
                </c:pt>
                <c:pt idx="42">
                  <c:v>4.9799999999999997E-2</c:v>
                </c:pt>
                <c:pt idx="43">
                  <c:v>4.8500000000000001E-2</c:v>
                </c:pt>
                <c:pt idx="44">
                  <c:v>4.7699999999999999E-2</c:v>
                </c:pt>
                <c:pt idx="45">
                  <c:v>4.7300000000000002E-2</c:v>
                </c:pt>
                <c:pt idx="46">
                  <c:v>4.7E-2</c:v>
                </c:pt>
                <c:pt idx="47">
                  <c:v>4.6800000000000001E-2</c:v>
                </c:pt>
                <c:pt idx="48">
                  <c:v>4.6600000000000003E-2</c:v>
                </c:pt>
                <c:pt idx="49">
                  <c:v>4.6899999999999997E-2</c:v>
                </c:pt>
                <c:pt idx="50">
                  <c:v>4.8099999999999997E-2</c:v>
                </c:pt>
                <c:pt idx="51">
                  <c:v>5.0999999999999997E-2</c:v>
                </c:pt>
                <c:pt idx="52">
                  <c:v>5.4699999999999999E-2</c:v>
                </c:pt>
                <c:pt idx="53">
                  <c:v>5.8700000000000002E-2</c:v>
                </c:pt>
                <c:pt idx="54">
                  <c:v>6.3500000000000001E-2</c:v>
                </c:pt>
                <c:pt idx="55">
                  <c:v>7.0599999999999996E-2</c:v>
                </c:pt>
                <c:pt idx="56">
                  <c:v>7.7899999999999997E-2</c:v>
                </c:pt>
                <c:pt idx="57">
                  <c:v>8.4199999999999997E-2</c:v>
                </c:pt>
                <c:pt idx="58">
                  <c:v>9.0800000000000006E-2</c:v>
                </c:pt>
                <c:pt idx="59">
                  <c:v>9.69E-2</c:v>
                </c:pt>
                <c:pt idx="60">
                  <c:v>0.10150000000000001</c:v>
                </c:pt>
                <c:pt idx="61">
                  <c:v>0.1051</c:v>
                </c:pt>
                <c:pt idx="62">
                  <c:v>0.1082</c:v>
                </c:pt>
                <c:pt idx="63">
                  <c:v>0.11</c:v>
                </c:pt>
                <c:pt idx="64">
                  <c:v>0.109</c:v>
                </c:pt>
                <c:pt idx="65">
                  <c:v>0.104</c:v>
                </c:pt>
                <c:pt idx="66">
                  <c:v>9.8500000000000004E-2</c:v>
                </c:pt>
                <c:pt idx="67">
                  <c:v>9.4100000000000003E-2</c:v>
                </c:pt>
                <c:pt idx="68">
                  <c:v>8.9099999999999999E-2</c:v>
                </c:pt>
                <c:pt idx="69">
                  <c:v>8.3799999999999999E-2</c:v>
                </c:pt>
                <c:pt idx="70">
                  <c:v>7.7700000000000005E-2</c:v>
                </c:pt>
                <c:pt idx="71">
                  <c:v>7.0599999999999996E-2</c:v>
                </c:pt>
                <c:pt idx="72">
                  <c:v>6.3100000000000003E-2</c:v>
                </c:pt>
                <c:pt idx="73">
                  <c:v>5.5800000000000002E-2</c:v>
                </c:pt>
                <c:pt idx="74">
                  <c:v>4.87E-2</c:v>
                </c:pt>
                <c:pt idx="75">
                  <c:v>4.2200000000000001E-2</c:v>
                </c:pt>
                <c:pt idx="76">
                  <c:v>3.7100000000000001E-2</c:v>
                </c:pt>
                <c:pt idx="77">
                  <c:v>3.2800000000000003E-2</c:v>
                </c:pt>
                <c:pt idx="78">
                  <c:v>2.8899999999999999E-2</c:v>
                </c:pt>
                <c:pt idx="79">
                  <c:v>2.52E-2</c:v>
                </c:pt>
                <c:pt idx="80">
                  <c:v>2.18E-2</c:v>
                </c:pt>
                <c:pt idx="81">
                  <c:v>1.84E-2</c:v>
                </c:pt>
                <c:pt idx="82">
                  <c:v>1.52E-2</c:v>
                </c:pt>
                <c:pt idx="83">
                  <c:v>1.21E-2</c:v>
                </c:pt>
                <c:pt idx="84">
                  <c:v>9.2999999999999992E-3</c:v>
                </c:pt>
                <c:pt idx="85">
                  <c:v>7.0000000000000001E-3</c:v>
                </c:pt>
                <c:pt idx="86">
                  <c:v>5.0000000000000001E-3</c:v>
                </c:pt>
                <c:pt idx="87">
                  <c:v>3.3E-3</c:v>
                </c:pt>
                <c:pt idx="88">
                  <c:v>1.6999999999999999E-3</c:v>
                </c:pt>
                <c:pt idx="89">
                  <c:v>5.9999999999999995E-4</c:v>
                </c:pt>
                <c:pt idx="90">
                  <c:v>2.9999999999999997E-4</c:v>
                </c:pt>
                <c:pt idx="91">
                  <c:v>8.0000000000000004E-4</c:v>
                </c:pt>
                <c:pt idx="92">
                  <c:v>1.6999999999999999E-3</c:v>
                </c:pt>
                <c:pt idx="93">
                  <c:v>2.8E-3</c:v>
                </c:pt>
                <c:pt idx="94">
                  <c:v>3.8E-3</c:v>
                </c:pt>
                <c:pt idx="95">
                  <c:v>4.7999999999999996E-3</c:v>
                </c:pt>
                <c:pt idx="96">
                  <c:v>5.7000000000000002E-3</c:v>
                </c:pt>
                <c:pt idx="97">
                  <c:v>6.4000000000000003E-3</c:v>
                </c:pt>
                <c:pt idx="98">
                  <c:v>7.1999999999999998E-3</c:v>
                </c:pt>
                <c:pt idx="99">
                  <c:v>7.9000000000000008E-3</c:v>
                </c:pt>
                <c:pt idx="100">
                  <c:v>8.6E-3</c:v>
                </c:pt>
                <c:pt idx="101">
                  <c:v>9.2999999999999992E-3</c:v>
                </c:pt>
                <c:pt idx="102">
                  <c:v>1.01E-2</c:v>
                </c:pt>
                <c:pt idx="103">
                  <c:v>1.0800000000000001E-2</c:v>
                </c:pt>
                <c:pt idx="104">
                  <c:v>1.1599999999999999E-2</c:v>
                </c:pt>
                <c:pt idx="105">
                  <c:v>1.24E-2</c:v>
                </c:pt>
                <c:pt idx="106">
                  <c:v>1.34E-2</c:v>
                </c:pt>
                <c:pt idx="107">
                  <c:v>1.43E-2</c:v>
                </c:pt>
                <c:pt idx="108">
                  <c:v>1.5100000000000001E-2</c:v>
                </c:pt>
                <c:pt idx="109">
                  <c:v>1.5900000000000001E-2</c:v>
                </c:pt>
                <c:pt idx="110">
                  <c:v>1.6400000000000001E-2</c:v>
                </c:pt>
                <c:pt idx="111">
                  <c:v>1.6299999999999999E-2</c:v>
                </c:pt>
                <c:pt idx="112">
                  <c:v>1.5599999999999999E-2</c:v>
                </c:pt>
                <c:pt idx="113">
                  <c:v>1.46E-2</c:v>
                </c:pt>
                <c:pt idx="114">
                  <c:v>1.3599999999999999E-2</c:v>
                </c:pt>
                <c:pt idx="115">
                  <c:v>1.2699999999999999E-2</c:v>
                </c:pt>
                <c:pt idx="116">
                  <c:v>1.18E-2</c:v>
                </c:pt>
                <c:pt idx="117">
                  <c:v>1.0800000000000001E-2</c:v>
                </c:pt>
                <c:pt idx="118">
                  <c:v>9.9000000000000008E-3</c:v>
                </c:pt>
                <c:pt idx="119">
                  <c:v>9.4000000000000004E-3</c:v>
                </c:pt>
                <c:pt idx="120">
                  <c:v>9.7999999999999997E-3</c:v>
                </c:pt>
                <c:pt idx="121">
                  <c:v>1.11E-2</c:v>
                </c:pt>
                <c:pt idx="122">
                  <c:v>1.2999999999999999E-2</c:v>
                </c:pt>
                <c:pt idx="123">
                  <c:v>1.47E-2</c:v>
                </c:pt>
                <c:pt idx="124">
                  <c:v>1.6299999999999999E-2</c:v>
                </c:pt>
                <c:pt idx="125">
                  <c:v>1.7600000000000001E-2</c:v>
                </c:pt>
                <c:pt idx="126">
                  <c:v>1.9199999999999998E-2</c:v>
                </c:pt>
                <c:pt idx="127">
                  <c:v>2.1999999999999999E-2</c:v>
                </c:pt>
                <c:pt idx="128">
                  <c:v>2.7199999999999998E-2</c:v>
                </c:pt>
                <c:pt idx="129">
                  <c:v>3.4700000000000002E-2</c:v>
                </c:pt>
                <c:pt idx="130">
                  <c:v>4.36E-2</c:v>
                </c:pt>
                <c:pt idx="131">
                  <c:v>5.4600000000000003E-2</c:v>
                </c:pt>
                <c:pt idx="132">
                  <c:v>6.6699999999999995E-2</c:v>
                </c:pt>
                <c:pt idx="133">
                  <c:v>7.5499999999999998E-2</c:v>
                </c:pt>
                <c:pt idx="134">
                  <c:v>8.0699999999999994E-2</c:v>
                </c:pt>
                <c:pt idx="135">
                  <c:v>8.4699999999999998E-2</c:v>
                </c:pt>
                <c:pt idx="136">
                  <c:v>8.8200000000000001E-2</c:v>
                </c:pt>
                <c:pt idx="137">
                  <c:v>9.06E-2</c:v>
                </c:pt>
                <c:pt idx="138">
                  <c:v>9.0399999999999994E-2</c:v>
                </c:pt>
                <c:pt idx="139">
                  <c:v>8.77E-2</c:v>
                </c:pt>
                <c:pt idx="140">
                  <c:v>8.3799999999999999E-2</c:v>
                </c:pt>
                <c:pt idx="141">
                  <c:v>7.9500000000000001E-2</c:v>
                </c:pt>
                <c:pt idx="142">
                  <c:v>7.4999999999999997E-2</c:v>
                </c:pt>
                <c:pt idx="143">
                  <c:v>7.0199999999999999E-2</c:v>
                </c:pt>
                <c:pt idx="144">
                  <c:v>6.5299999999999997E-2</c:v>
                </c:pt>
                <c:pt idx="145">
                  <c:v>6.0199999999999997E-2</c:v>
                </c:pt>
                <c:pt idx="146">
                  <c:v>5.5599999999999997E-2</c:v>
                </c:pt>
                <c:pt idx="147">
                  <c:v>5.1499999999999997E-2</c:v>
                </c:pt>
                <c:pt idx="148">
                  <c:v>4.7899999999999998E-2</c:v>
                </c:pt>
                <c:pt idx="149">
                  <c:v>4.48E-2</c:v>
                </c:pt>
                <c:pt idx="150">
                  <c:v>4.2200000000000001E-2</c:v>
                </c:pt>
                <c:pt idx="151">
                  <c:v>3.9600000000000003E-2</c:v>
                </c:pt>
                <c:pt idx="152">
                  <c:v>3.6999999999999998E-2</c:v>
                </c:pt>
                <c:pt idx="153">
                  <c:v>3.44E-2</c:v>
                </c:pt>
                <c:pt idx="154">
                  <c:v>3.2099999999999997E-2</c:v>
                </c:pt>
                <c:pt idx="155">
                  <c:v>3.0499999999999999E-2</c:v>
                </c:pt>
                <c:pt idx="156">
                  <c:v>3.0599999999999999E-2</c:v>
                </c:pt>
                <c:pt idx="157">
                  <c:v>3.2300000000000002E-2</c:v>
                </c:pt>
                <c:pt idx="158">
                  <c:v>3.5099999999999999E-2</c:v>
                </c:pt>
                <c:pt idx="159">
                  <c:v>3.8699999999999998E-2</c:v>
                </c:pt>
                <c:pt idx="160">
                  <c:v>4.3499999999999997E-2</c:v>
                </c:pt>
                <c:pt idx="161">
                  <c:v>0.05</c:v>
                </c:pt>
                <c:pt idx="162">
                  <c:v>5.7299999999999997E-2</c:v>
                </c:pt>
                <c:pt idx="163">
                  <c:v>6.4299999999999996E-2</c:v>
                </c:pt>
                <c:pt idx="164">
                  <c:v>7.0800000000000002E-2</c:v>
                </c:pt>
                <c:pt idx="165">
                  <c:v>7.6700000000000004E-2</c:v>
                </c:pt>
                <c:pt idx="166">
                  <c:v>8.2400000000000001E-2</c:v>
                </c:pt>
                <c:pt idx="167">
                  <c:v>8.7999999999999995E-2</c:v>
                </c:pt>
                <c:pt idx="168">
                  <c:v>9.35E-2</c:v>
                </c:pt>
                <c:pt idx="169">
                  <c:v>9.8500000000000004E-2</c:v>
                </c:pt>
                <c:pt idx="170">
                  <c:v>0.10249999999999999</c:v>
                </c:pt>
                <c:pt idx="171">
                  <c:v>0.10539999999999999</c:v>
                </c:pt>
                <c:pt idx="172">
                  <c:v>0.1075</c:v>
                </c:pt>
                <c:pt idx="173">
                  <c:v>0.1095</c:v>
                </c:pt>
                <c:pt idx="174">
                  <c:v>0.1113</c:v>
                </c:pt>
                <c:pt idx="175">
                  <c:v>0.1128</c:v>
                </c:pt>
                <c:pt idx="176">
                  <c:v>0.1135</c:v>
                </c:pt>
                <c:pt idx="177">
                  <c:v>0.1134</c:v>
                </c:pt>
                <c:pt idx="178">
                  <c:v>0.1123</c:v>
                </c:pt>
                <c:pt idx="179">
                  <c:v>0.1094</c:v>
                </c:pt>
                <c:pt idx="180">
                  <c:v>0.10390000000000001</c:v>
                </c:pt>
                <c:pt idx="181">
                  <c:v>9.7000000000000003E-2</c:v>
                </c:pt>
                <c:pt idx="182">
                  <c:v>9.01E-2</c:v>
                </c:pt>
                <c:pt idx="183">
                  <c:v>8.4099999999999994E-2</c:v>
                </c:pt>
                <c:pt idx="184">
                  <c:v>7.9100000000000004E-2</c:v>
                </c:pt>
                <c:pt idx="185">
                  <c:v>7.46E-2</c:v>
                </c:pt>
                <c:pt idx="186">
                  <c:v>7.0199999999999999E-2</c:v>
                </c:pt>
                <c:pt idx="187">
                  <c:v>6.5699999999999995E-2</c:v>
                </c:pt>
                <c:pt idx="188">
                  <c:v>6.0400000000000002E-2</c:v>
                </c:pt>
                <c:pt idx="189">
                  <c:v>5.4800000000000001E-2</c:v>
                </c:pt>
                <c:pt idx="190">
                  <c:v>4.9399999999999999E-2</c:v>
                </c:pt>
                <c:pt idx="191">
                  <c:v>4.3900000000000002E-2</c:v>
                </c:pt>
                <c:pt idx="192">
                  <c:v>3.85E-2</c:v>
                </c:pt>
                <c:pt idx="193">
                  <c:v>3.3500000000000002E-2</c:v>
                </c:pt>
                <c:pt idx="194">
                  <c:v>2.92E-2</c:v>
                </c:pt>
                <c:pt idx="195">
                  <c:v>2.5700000000000001E-2</c:v>
                </c:pt>
                <c:pt idx="196">
                  <c:v>2.23E-2</c:v>
                </c:pt>
                <c:pt idx="197">
                  <c:v>1.89E-2</c:v>
                </c:pt>
                <c:pt idx="198">
                  <c:v>1.5699999999999999E-2</c:v>
                </c:pt>
                <c:pt idx="199">
                  <c:v>1.2800000000000001E-2</c:v>
                </c:pt>
                <c:pt idx="200">
                  <c:v>1.0699999999999999E-2</c:v>
                </c:pt>
                <c:pt idx="201">
                  <c:v>9.4000000000000004E-3</c:v>
                </c:pt>
                <c:pt idx="202">
                  <c:v>8.2000000000000007E-3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dioxane'!$L$20:$L$222</c:f>
              <c:numCache>
                <c:formatCode>General</c:formatCode>
                <c:ptCount val="2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5.1761884947145397E-4</c:v>
                </c:pt>
                <c:pt idx="11">
                  <c:v>1.2334479156046448E-3</c:v>
                </c:pt>
                <c:pt idx="12">
                  <c:v>1.7355435031644008E-3</c:v>
                </c:pt>
                <c:pt idx="13">
                  <c:v>2.6283606390238943E-3</c:v>
                </c:pt>
                <c:pt idx="14">
                  <c:v>3.407671503070741E-3</c:v>
                </c:pt>
                <c:pt idx="15">
                  <c:v>3.7996880069764692E-3</c:v>
                </c:pt>
                <c:pt idx="16">
                  <c:v>3.963763351007032E-3</c:v>
                </c:pt>
                <c:pt idx="17">
                  <c:v>3.9557097780307925E-3</c:v>
                </c:pt>
                <c:pt idx="18">
                  <c:v>3.6283983312023764E-3</c:v>
                </c:pt>
                <c:pt idx="19">
                  <c:v>2.835527018121029E-3</c:v>
                </c:pt>
                <c:pt idx="20">
                  <c:v>1.6298879917890253E-3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3.5859172069672957E-4</c:v>
                </c:pt>
                <c:pt idx="50">
                  <c:v>1.2683301990937289E-3</c:v>
                </c:pt>
                <c:pt idx="51">
                  <c:v>1.999534223538684E-3</c:v>
                </c:pt>
                <c:pt idx="52">
                  <c:v>2.6210372894022692E-3</c:v>
                </c:pt>
                <c:pt idx="53">
                  <c:v>3.311283984547833E-3</c:v>
                </c:pt>
                <c:pt idx="54">
                  <c:v>3.8995238297334701E-3</c:v>
                </c:pt>
                <c:pt idx="55">
                  <c:v>4.3409224859861676E-3</c:v>
                </c:pt>
                <c:pt idx="56">
                  <c:v>4.729409167784992E-3</c:v>
                </c:pt>
                <c:pt idx="57">
                  <c:v>5.0535325782864755E-3</c:v>
                </c:pt>
                <c:pt idx="58">
                  <c:v>5.3002115542625074E-3</c:v>
                </c:pt>
                <c:pt idx="59">
                  <c:v>5.4618118978174476E-3</c:v>
                </c:pt>
                <c:pt idx="60">
                  <c:v>5.5316761523147764E-3</c:v>
                </c:pt>
                <c:pt idx="61">
                  <c:v>5.4833183751646581E-3</c:v>
                </c:pt>
                <c:pt idx="62">
                  <c:v>5.3191055311076728E-3</c:v>
                </c:pt>
                <c:pt idx="63">
                  <c:v>5.0852621825982795E-3</c:v>
                </c:pt>
                <c:pt idx="64">
                  <c:v>4.7169816207539182E-3</c:v>
                </c:pt>
                <c:pt idx="65">
                  <c:v>4.1643420056239073E-3</c:v>
                </c:pt>
                <c:pt idx="66">
                  <c:v>3.5766354641121839E-3</c:v>
                </c:pt>
                <c:pt idx="67">
                  <c:v>3.0364538424476695E-3</c:v>
                </c:pt>
                <c:pt idx="68">
                  <c:v>2.5184377161141542E-3</c:v>
                </c:pt>
                <c:pt idx="69">
                  <c:v>2.0855601329275329E-3</c:v>
                </c:pt>
                <c:pt idx="70">
                  <c:v>1.7643070354776409E-3</c:v>
                </c:pt>
                <c:pt idx="71">
                  <c:v>1.5114140404503091E-3</c:v>
                </c:pt>
                <c:pt idx="72">
                  <c:v>1.277786272339486E-3</c:v>
                </c:pt>
                <c:pt idx="73">
                  <c:v>1.0662640888338627E-3</c:v>
                </c:pt>
                <c:pt idx="74">
                  <c:v>8.8069454424416201E-4</c:v>
                </c:pt>
                <c:pt idx="75">
                  <c:v>7.3451237329501024E-4</c:v>
                </c:pt>
                <c:pt idx="76">
                  <c:v>6.2958119241596938E-4</c:v>
                </c:pt>
                <c:pt idx="77">
                  <c:v>5.476724266754604E-4</c:v>
                </c:pt>
                <c:pt idx="78">
                  <c:v>4.7535134134885635E-4</c:v>
                </c:pt>
                <c:pt idx="79">
                  <c:v>4.1167115053992667E-4</c:v>
                </c:pt>
                <c:pt idx="80">
                  <c:v>3.5518172004142561E-4</c:v>
                </c:pt>
                <c:pt idx="81">
                  <c:v>2.9676876238756371E-4</c:v>
                </c:pt>
                <c:pt idx="82">
                  <c:v>2.4314964494065433E-4</c:v>
                </c:pt>
                <c:pt idx="83">
                  <c:v>1.9385097475258206E-4</c:v>
                </c:pt>
                <c:pt idx="84">
                  <c:v>1.5174306487493851E-4</c:v>
                </c:pt>
                <c:pt idx="85">
                  <c:v>1.2161975551467631E-4</c:v>
                </c:pt>
                <c:pt idx="86">
                  <c:v>9.0993097843399223E-5</c:v>
                </c:pt>
                <c:pt idx="87">
                  <c:v>5.6016037550385646E-5</c:v>
                </c:pt>
                <c:pt idx="88">
                  <c:v>1.1894734428682995E-5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3.842880202776767E-5</c:v>
                </c:pt>
                <c:pt idx="107">
                  <c:v>1.427127506395719E-4</c:v>
                </c:pt>
                <c:pt idx="108">
                  <c:v>2.6191152354614782E-4</c:v>
                </c:pt>
                <c:pt idx="109">
                  <c:v>4.157337852492196E-4</c:v>
                </c:pt>
                <c:pt idx="110">
                  <c:v>6.0468288405980208E-4</c:v>
                </c:pt>
                <c:pt idx="111">
                  <c:v>8.2156805966746656E-4</c:v>
                </c:pt>
                <c:pt idx="112">
                  <c:v>1.0971657465579871E-3</c:v>
                </c:pt>
                <c:pt idx="113">
                  <c:v>1.5425371714312801E-3</c:v>
                </c:pt>
                <c:pt idx="114">
                  <c:v>2.1648730945977744E-3</c:v>
                </c:pt>
                <c:pt idx="115">
                  <c:v>2.9242528387430056E-3</c:v>
                </c:pt>
                <c:pt idx="116">
                  <c:v>3.9644675475709271E-3</c:v>
                </c:pt>
                <c:pt idx="117">
                  <c:v>5.3619849143478572E-3</c:v>
                </c:pt>
                <c:pt idx="118">
                  <c:v>7.2466280443792058E-3</c:v>
                </c:pt>
                <c:pt idx="119">
                  <c:v>9.4000000000000004E-3</c:v>
                </c:pt>
                <c:pt idx="120">
                  <c:v>9.7999999999999997E-3</c:v>
                </c:pt>
                <c:pt idx="121">
                  <c:v>1.11E-2</c:v>
                </c:pt>
                <c:pt idx="122">
                  <c:v>1.2999999999999999E-2</c:v>
                </c:pt>
                <c:pt idx="123">
                  <c:v>1.47E-2</c:v>
                </c:pt>
                <c:pt idx="124">
                  <c:v>1.6299999999999999E-2</c:v>
                </c:pt>
                <c:pt idx="125">
                  <c:v>1.7600000000000001E-2</c:v>
                </c:pt>
                <c:pt idx="126">
                  <c:v>1.9199999999999998E-2</c:v>
                </c:pt>
                <c:pt idx="127">
                  <c:v>2.1999999999999999E-2</c:v>
                </c:pt>
                <c:pt idx="128">
                  <c:v>2.7199999999999998E-2</c:v>
                </c:pt>
                <c:pt idx="129">
                  <c:v>3.4700000000000002E-2</c:v>
                </c:pt>
                <c:pt idx="130">
                  <c:v>4.36E-2</c:v>
                </c:pt>
                <c:pt idx="131">
                  <c:v>5.4600000000000003E-2</c:v>
                </c:pt>
                <c:pt idx="132">
                  <c:v>6.6699999999999995E-2</c:v>
                </c:pt>
                <c:pt idx="133">
                  <c:v>7.5499999999999998E-2</c:v>
                </c:pt>
                <c:pt idx="134">
                  <c:v>7.7390437774002049E-2</c:v>
                </c:pt>
                <c:pt idx="135">
                  <c:v>7.7871020009213282E-2</c:v>
                </c:pt>
                <c:pt idx="136">
                  <c:v>7.7093172047233274E-2</c:v>
                </c:pt>
                <c:pt idx="137">
                  <c:v>7.4965571281226745E-2</c:v>
                </c:pt>
                <c:pt idx="138">
                  <c:v>7.1244522976862568E-2</c:v>
                </c:pt>
                <c:pt idx="139">
                  <c:v>6.6532564526716811E-2</c:v>
                </c:pt>
                <c:pt idx="140">
                  <c:v>6.1555249195219958E-2</c:v>
                </c:pt>
                <c:pt idx="141">
                  <c:v>5.5854717608670307E-2</c:v>
                </c:pt>
                <c:pt idx="142">
                  <c:v>4.9726216207734313E-2</c:v>
                </c:pt>
                <c:pt idx="143">
                  <c:v>4.4273376186640991E-2</c:v>
                </c:pt>
                <c:pt idx="144">
                  <c:v>3.8552692498004408E-2</c:v>
                </c:pt>
                <c:pt idx="145">
                  <c:v>3.2325174381611678E-2</c:v>
                </c:pt>
                <c:pt idx="146">
                  <c:v>2.7217592507224195E-2</c:v>
                </c:pt>
                <c:pt idx="147">
                  <c:v>2.3518475948146097E-2</c:v>
                </c:pt>
                <c:pt idx="148">
                  <c:v>2.0454566787922308E-2</c:v>
                </c:pt>
                <c:pt idx="149">
                  <c:v>1.7679630138587858E-2</c:v>
                </c:pt>
                <c:pt idx="150">
                  <c:v>1.5526436198020202E-2</c:v>
                </c:pt>
                <c:pt idx="151">
                  <c:v>1.3919523969575028E-2</c:v>
                </c:pt>
                <c:pt idx="152">
                  <c:v>1.2520352673908832E-2</c:v>
                </c:pt>
                <c:pt idx="153">
                  <c:v>1.1236593007564289E-2</c:v>
                </c:pt>
                <c:pt idx="154">
                  <c:v>1.0085053366628634E-2</c:v>
                </c:pt>
                <c:pt idx="155">
                  <c:v>9.0984037573800976E-3</c:v>
                </c:pt>
                <c:pt idx="156">
                  <c:v>8.3390839239606621E-3</c:v>
                </c:pt>
                <c:pt idx="157">
                  <c:v>7.7854616747132475E-3</c:v>
                </c:pt>
                <c:pt idx="158">
                  <c:v>7.3332231056631439E-3</c:v>
                </c:pt>
                <c:pt idx="159">
                  <c:v>6.965559820723121E-3</c:v>
                </c:pt>
                <c:pt idx="160">
                  <c:v>6.6497419028891417E-3</c:v>
                </c:pt>
                <c:pt idx="161">
                  <c:v>6.2996540677551869E-3</c:v>
                </c:pt>
                <c:pt idx="162">
                  <c:v>6.0110591908669802E-3</c:v>
                </c:pt>
                <c:pt idx="163">
                  <c:v>5.8210675472131932E-3</c:v>
                </c:pt>
                <c:pt idx="164">
                  <c:v>5.6440971560617163E-3</c:v>
                </c:pt>
                <c:pt idx="165">
                  <c:v>5.4892922602412389E-3</c:v>
                </c:pt>
                <c:pt idx="166">
                  <c:v>5.3720111216317484E-3</c:v>
                </c:pt>
                <c:pt idx="167">
                  <c:v>5.2850330245599172E-3</c:v>
                </c:pt>
                <c:pt idx="168">
                  <c:v>5.2552873492007976E-3</c:v>
                </c:pt>
                <c:pt idx="169">
                  <c:v>5.2347158720332651E-3</c:v>
                </c:pt>
                <c:pt idx="170">
                  <c:v>5.2036398839184969E-3</c:v>
                </c:pt>
                <c:pt idx="171">
                  <c:v>5.2096741707923985E-3</c:v>
                </c:pt>
                <c:pt idx="172">
                  <c:v>5.2753977102082874E-3</c:v>
                </c:pt>
                <c:pt idx="173">
                  <c:v>5.3868125084047215E-3</c:v>
                </c:pt>
                <c:pt idx="174">
                  <c:v>5.4992040478602858E-3</c:v>
                </c:pt>
                <c:pt idx="175">
                  <c:v>5.600557772694699E-3</c:v>
                </c:pt>
                <c:pt idx="176">
                  <c:v>5.6461891207494471E-3</c:v>
                </c:pt>
                <c:pt idx="177">
                  <c:v>5.5630040601208118E-3</c:v>
                </c:pt>
                <c:pt idx="178">
                  <c:v>5.3481322777572081E-3</c:v>
                </c:pt>
                <c:pt idx="179">
                  <c:v>5.0420277546470074E-3</c:v>
                </c:pt>
                <c:pt idx="180">
                  <c:v>4.6351327657392083E-3</c:v>
                </c:pt>
                <c:pt idx="181">
                  <c:v>4.2004514768488235E-3</c:v>
                </c:pt>
                <c:pt idx="182">
                  <c:v>3.794623095288851E-3</c:v>
                </c:pt>
                <c:pt idx="183">
                  <c:v>3.4219081575923315E-3</c:v>
                </c:pt>
                <c:pt idx="184">
                  <c:v>3.0904741653288216E-3</c:v>
                </c:pt>
                <c:pt idx="185">
                  <c:v>2.7633306649612502E-3</c:v>
                </c:pt>
                <c:pt idx="186">
                  <c:v>2.4539723019400411E-3</c:v>
                </c:pt>
                <c:pt idx="187">
                  <c:v>2.1383699645046344E-3</c:v>
                </c:pt>
                <c:pt idx="188">
                  <c:v>1.8343687007271925E-3</c:v>
                </c:pt>
                <c:pt idx="189">
                  <c:v>1.609735398630561E-3</c:v>
                </c:pt>
                <c:pt idx="190">
                  <c:v>1.4341370613141821E-3</c:v>
                </c:pt>
                <c:pt idx="191">
                  <c:v>1.2676829668264924E-3</c:v>
                </c:pt>
                <c:pt idx="192">
                  <c:v>1.1036257924422791E-3</c:v>
                </c:pt>
                <c:pt idx="193">
                  <c:v>9.5107982562733166E-4</c:v>
                </c:pt>
                <c:pt idx="194">
                  <c:v>8.2300640815816139E-4</c:v>
                </c:pt>
                <c:pt idx="195">
                  <c:v>7.2180246013824468E-4</c:v>
                </c:pt>
                <c:pt idx="196">
                  <c:v>6.3261306799860867E-4</c:v>
                </c:pt>
                <c:pt idx="197">
                  <c:v>5.4342367585897265E-4</c:v>
                </c:pt>
                <c:pt idx="198">
                  <c:v>4.5902812392628915E-4</c:v>
                </c:pt>
                <c:pt idx="199">
                  <c:v>3.8374685945939528E-4</c:v>
                </c:pt>
                <c:pt idx="200">
                  <c:v>3.3341153728639402E-4</c:v>
                </c:pt>
                <c:pt idx="201">
                  <c:v>3.1186921171800727E-4</c:v>
                </c:pt>
                <c:pt idx="202">
                  <c:v>2.984943877191793E-4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dioxane'!$M$20:$M$222</c:f>
              <c:numCache>
                <c:formatCode>General</c:formatCode>
                <c:ptCount val="203"/>
                <c:pt idx="0">
                  <c:v>4.7199999999999999E-2</c:v>
                </c:pt>
                <c:pt idx="1">
                  <c:v>6.9199999999999998E-2</c:v>
                </c:pt>
                <c:pt idx="2">
                  <c:v>0.1011</c:v>
                </c:pt>
                <c:pt idx="3">
                  <c:v>0.1361</c:v>
                </c:pt>
                <c:pt idx="4">
                  <c:v>0.17330000000000001</c:v>
                </c:pt>
                <c:pt idx="5">
                  <c:v>0.22</c:v>
                </c:pt>
                <c:pt idx="6">
                  <c:v>0.28050000000000003</c:v>
                </c:pt>
                <c:pt idx="7">
                  <c:v>0.35770000000000002</c:v>
                </c:pt>
                <c:pt idx="8">
                  <c:v>0.4556</c:v>
                </c:pt>
                <c:pt idx="9">
                  <c:v>0.56679999999999997</c:v>
                </c:pt>
                <c:pt idx="10">
                  <c:v>0.67118238115052853</c:v>
                </c:pt>
                <c:pt idx="11">
                  <c:v>0.75666655208439537</c:v>
                </c:pt>
                <c:pt idx="12">
                  <c:v>0.82606445649683558</c:v>
                </c:pt>
                <c:pt idx="13">
                  <c:v>0.88537163936097618</c:v>
                </c:pt>
                <c:pt idx="14">
                  <c:v>0.93219232849692923</c:v>
                </c:pt>
                <c:pt idx="15">
                  <c:v>0.96260031199302365</c:v>
                </c:pt>
                <c:pt idx="16">
                  <c:v>0.98043623664899304</c:v>
                </c:pt>
                <c:pt idx="17">
                  <c:v>0.98524429022196913</c:v>
                </c:pt>
                <c:pt idx="18">
                  <c:v>0.97047160166879753</c:v>
                </c:pt>
                <c:pt idx="19">
                  <c:v>0.93136447298187897</c:v>
                </c:pt>
                <c:pt idx="20">
                  <c:v>0.86927011200821092</c:v>
                </c:pt>
                <c:pt idx="21">
                  <c:v>0.78339999999999999</c:v>
                </c:pt>
                <c:pt idx="22">
                  <c:v>0.67689999999999995</c:v>
                </c:pt>
                <c:pt idx="23">
                  <c:v>0.56910000000000005</c:v>
                </c:pt>
                <c:pt idx="24">
                  <c:v>0.47060000000000002</c:v>
                </c:pt>
                <c:pt idx="25">
                  <c:v>0.38369999999999999</c:v>
                </c:pt>
                <c:pt idx="26">
                  <c:v>0.31369999999999998</c:v>
                </c:pt>
                <c:pt idx="27">
                  <c:v>0.25990000000000002</c:v>
                </c:pt>
                <c:pt idx="28">
                  <c:v>0.21779999999999999</c:v>
                </c:pt>
                <c:pt idx="29">
                  <c:v>0.185</c:v>
                </c:pt>
                <c:pt idx="30">
                  <c:v>0.15559999999999999</c:v>
                </c:pt>
                <c:pt idx="31">
                  <c:v>0.1275</c:v>
                </c:pt>
                <c:pt idx="32">
                  <c:v>0.1084</c:v>
                </c:pt>
                <c:pt idx="33">
                  <c:v>9.7199999999999995E-2</c:v>
                </c:pt>
                <c:pt idx="34">
                  <c:v>8.7800000000000003E-2</c:v>
                </c:pt>
                <c:pt idx="35">
                  <c:v>7.85E-2</c:v>
                </c:pt>
                <c:pt idx="36">
                  <c:v>7.0000000000000007E-2</c:v>
                </c:pt>
                <c:pt idx="37">
                  <c:v>6.3E-2</c:v>
                </c:pt>
                <c:pt idx="38">
                  <c:v>5.8000000000000003E-2</c:v>
                </c:pt>
                <c:pt idx="39">
                  <c:v>5.5E-2</c:v>
                </c:pt>
                <c:pt idx="40">
                  <c:v>5.3100000000000001E-2</c:v>
                </c:pt>
                <c:pt idx="41">
                  <c:v>5.1400000000000001E-2</c:v>
                </c:pt>
                <c:pt idx="42">
                  <c:v>4.9799999999999997E-2</c:v>
                </c:pt>
                <c:pt idx="43">
                  <c:v>4.8500000000000001E-2</c:v>
                </c:pt>
                <c:pt idx="44">
                  <c:v>4.7699999999999999E-2</c:v>
                </c:pt>
                <c:pt idx="45">
                  <c:v>4.7300000000000002E-2</c:v>
                </c:pt>
                <c:pt idx="46">
                  <c:v>4.7E-2</c:v>
                </c:pt>
                <c:pt idx="47">
                  <c:v>4.6800000000000001E-2</c:v>
                </c:pt>
                <c:pt idx="48">
                  <c:v>4.6600000000000003E-2</c:v>
                </c:pt>
                <c:pt idx="49">
                  <c:v>4.6541408279303267E-2</c:v>
                </c:pt>
                <c:pt idx="50">
                  <c:v>4.6831669800906271E-2</c:v>
                </c:pt>
                <c:pt idx="51">
                  <c:v>4.9000465776461312E-2</c:v>
                </c:pt>
                <c:pt idx="52">
                  <c:v>5.2078962710597726E-2</c:v>
                </c:pt>
                <c:pt idx="53">
                  <c:v>5.5388716015452172E-2</c:v>
                </c:pt>
                <c:pt idx="54">
                  <c:v>5.9600476170266536E-2</c:v>
                </c:pt>
                <c:pt idx="55">
                  <c:v>6.6259077514013831E-2</c:v>
                </c:pt>
                <c:pt idx="56">
                  <c:v>7.3170590832215013E-2</c:v>
                </c:pt>
                <c:pt idx="57">
                  <c:v>7.9146467421713523E-2</c:v>
                </c:pt>
                <c:pt idx="58">
                  <c:v>8.5499788445737496E-2</c:v>
                </c:pt>
                <c:pt idx="59">
                  <c:v>9.1438188102182558E-2</c:v>
                </c:pt>
                <c:pt idx="60">
                  <c:v>9.5968323847685222E-2</c:v>
                </c:pt>
                <c:pt idx="61">
                  <c:v>9.9616681624835335E-2</c:v>
                </c:pt>
                <c:pt idx="62">
                  <c:v>0.10288089446889234</c:v>
                </c:pt>
                <c:pt idx="63">
                  <c:v>0.10491473781740171</c:v>
                </c:pt>
                <c:pt idx="64">
                  <c:v>0.10428301837924608</c:v>
                </c:pt>
                <c:pt idx="65">
                  <c:v>9.983565799437609E-2</c:v>
                </c:pt>
                <c:pt idx="66">
                  <c:v>9.4923364535887816E-2</c:v>
                </c:pt>
                <c:pt idx="67">
                  <c:v>9.1063546157552341E-2</c:v>
                </c:pt>
                <c:pt idx="68">
                  <c:v>8.6581562283885846E-2</c:v>
                </c:pt>
                <c:pt idx="69">
                  <c:v>8.1714439867072469E-2</c:v>
                </c:pt>
                <c:pt idx="70">
                  <c:v>7.5935692964522364E-2</c:v>
                </c:pt>
                <c:pt idx="71">
                  <c:v>6.9088585959549684E-2</c:v>
                </c:pt>
                <c:pt idx="72">
                  <c:v>6.1822213727660516E-2</c:v>
                </c:pt>
                <c:pt idx="73">
                  <c:v>5.4733735911166141E-2</c:v>
                </c:pt>
                <c:pt idx="74">
                  <c:v>4.7819305455755835E-2</c:v>
                </c:pt>
                <c:pt idx="75">
                  <c:v>4.1465487626704989E-2</c:v>
                </c:pt>
                <c:pt idx="76">
                  <c:v>3.6470418807584032E-2</c:v>
                </c:pt>
                <c:pt idx="77">
                  <c:v>3.2252327573324545E-2</c:v>
                </c:pt>
                <c:pt idx="78">
                  <c:v>2.8424648658651144E-2</c:v>
                </c:pt>
                <c:pt idx="79">
                  <c:v>2.4788328849460074E-2</c:v>
                </c:pt>
                <c:pt idx="80">
                  <c:v>2.1444818279958575E-2</c:v>
                </c:pt>
                <c:pt idx="81">
                  <c:v>1.8103231237612438E-2</c:v>
                </c:pt>
                <c:pt idx="82">
                  <c:v>1.4956850355059345E-2</c:v>
                </c:pt>
                <c:pt idx="83">
                  <c:v>1.1906149025247418E-2</c:v>
                </c:pt>
                <c:pt idx="84">
                  <c:v>9.1482569351250594E-3</c:v>
                </c:pt>
                <c:pt idx="85">
                  <c:v>6.8783802444853243E-3</c:v>
                </c:pt>
                <c:pt idx="86">
                  <c:v>4.9090069021566008E-3</c:v>
                </c:pt>
                <c:pt idx="87">
                  <c:v>3.2439839624496146E-3</c:v>
                </c:pt>
                <c:pt idx="88">
                  <c:v>1.688105265571317E-3</c:v>
                </c:pt>
                <c:pt idx="89">
                  <c:v>5.9999999999999995E-4</c:v>
                </c:pt>
                <c:pt idx="90">
                  <c:v>2.9999999999999997E-4</c:v>
                </c:pt>
                <c:pt idx="91">
                  <c:v>8.0000000000000004E-4</c:v>
                </c:pt>
                <c:pt idx="92">
                  <c:v>1.6999999999999999E-3</c:v>
                </c:pt>
                <c:pt idx="93">
                  <c:v>2.8E-3</c:v>
                </c:pt>
                <c:pt idx="94">
                  <c:v>3.8E-3</c:v>
                </c:pt>
                <c:pt idx="95">
                  <c:v>4.7999999999999996E-3</c:v>
                </c:pt>
                <c:pt idx="96">
                  <c:v>5.7000000000000002E-3</c:v>
                </c:pt>
                <c:pt idx="97">
                  <c:v>6.4000000000000003E-3</c:v>
                </c:pt>
                <c:pt idx="98">
                  <c:v>7.1999999999999998E-3</c:v>
                </c:pt>
                <c:pt idx="99">
                  <c:v>7.9000000000000008E-3</c:v>
                </c:pt>
                <c:pt idx="100">
                  <c:v>8.6E-3</c:v>
                </c:pt>
                <c:pt idx="101">
                  <c:v>9.2999999999999992E-3</c:v>
                </c:pt>
                <c:pt idx="102">
                  <c:v>1.01E-2</c:v>
                </c:pt>
                <c:pt idx="103">
                  <c:v>1.0800000000000001E-2</c:v>
                </c:pt>
                <c:pt idx="104">
                  <c:v>1.1599999999999999E-2</c:v>
                </c:pt>
                <c:pt idx="105">
                  <c:v>1.24E-2</c:v>
                </c:pt>
                <c:pt idx="106">
                  <c:v>1.3361571197972233E-2</c:v>
                </c:pt>
                <c:pt idx="107">
                  <c:v>1.4157287249360427E-2</c:v>
                </c:pt>
                <c:pt idx="108">
                  <c:v>1.4838088476453853E-2</c:v>
                </c:pt>
                <c:pt idx="109">
                  <c:v>1.5484266214750781E-2</c:v>
                </c:pt>
                <c:pt idx="110">
                  <c:v>1.5795317115940198E-2</c:v>
                </c:pt>
                <c:pt idx="111">
                  <c:v>1.5478431940332533E-2</c:v>
                </c:pt>
                <c:pt idx="112">
                  <c:v>1.4502834253442011E-2</c:v>
                </c:pt>
                <c:pt idx="113">
                  <c:v>1.3057462828568719E-2</c:v>
                </c:pt>
                <c:pt idx="114">
                  <c:v>1.1435126905402224E-2</c:v>
                </c:pt>
                <c:pt idx="115">
                  <c:v>9.7757471612569934E-3</c:v>
                </c:pt>
                <c:pt idx="116">
                  <c:v>7.8355324524290726E-3</c:v>
                </c:pt>
                <c:pt idx="117">
                  <c:v>5.4380150856521425E-3</c:v>
                </c:pt>
                <c:pt idx="118">
                  <c:v>2.6533719556207946E-3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3.3095622259979381E-3</c:v>
                </c:pt>
                <c:pt idx="135">
                  <c:v>6.8289799907867085E-3</c:v>
                </c:pt>
                <c:pt idx="136">
                  <c:v>1.1106827952766726E-2</c:v>
                </c:pt>
                <c:pt idx="137">
                  <c:v>1.5634428718773248E-2</c:v>
                </c:pt>
                <c:pt idx="138">
                  <c:v>1.915547702313743E-2</c:v>
                </c:pt>
                <c:pt idx="139">
                  <c:v>2.1167435473283185E-2</c:v>
                </c:pt>
                <c:pt idx="140">
                  <c:v>2.2244750804780038E-2</c:v>
                </c:pt>
                <c:pt idx="141">
                  <c:v>2.3645282391329698E-2</c:v>
                </c:pt>
                <c:pt idx="142">
                  <c:v>2.5273783792265681E-2</c:v>
                </c:pt>
                <c:pt idx="143">
                  <c:v>2.5926623813359008E-2</c:v>
                </c:pt>
                <c:pt idx="144">
                  <c:v>2.6747307501995589E-2</c:v>
                </c:pt>
                <c:pt idx="145">
                  <c:v>2.7874825618388319E-2</c:v>
                </c:pt>
                <c:pt idx="146">
                  <c:v>2.8382407492775805E-2</c:v>
                </c:pt>
                <c:pt idx="147">
                  <c:v>2.79815240518539E-2</c:v>
                </c:pt>
                <c:pt idx="148">
                  <c:v>2.744543321207769E-2</c:v>
                </c:pt>
                <c:pt idx="149">
                  <c:v>2.7120369861412141E-2</c:v>
                </c:pt>
                <c:pt idx="150">
                  <c:v>2.6673563801979803E-2</c:v>
                </c:pt>
                <c:pt idx="151">
                  <c:v>2.5680476030424972E-2</c:v>
                </c:pt>
                <c:pt idx="152">
                  <c:v>2.4479647326091165E-2</c:v>
                </c:pt>
                <c:pt idx="153">
                  <c:v>2.3163406992435711E-2</c:v>
                </c:pt>
                <c:pt idx="154">
                  <c:v>2.2014946633371363E-2</c:v>
                </c:pt>
                <c:pt idx="155">
                  <c:v>2.1401596242619902E-2</c:v>
                </c:pt>
                <c:pt idx="156">
                  <c:v>2.2260916076039333E-2</c:v>
                </c:pt>
                <c:pt idx="157">
                  <c:v>2.4514538325286755E-2</c:v>
                </c:pt>
                <c:pt idx="158">
                  <c:v>2.7766776894336858E-2</c:v>
                </c:pt>
                <c:pt idx="159">
                  <c:v>3.1734440179276874E-2</c:v>
                </c:pt>
                <c:pt idx="160">
                  <c:v>3.6850258097110858E-2</c:v>
                </c:pt>
                <c:pt idx="161">
                  <c:v>4.3700345932244811E-2</c:v>
                </c:pt>
                <c:pt idx="162">
                  <c:v>5.1288940809133016E-2</c:v>
                </c:pt>
                <c:pt idx="163">
                  <c:v>5.8478932452786805E-2</c:v>
                </c:pt>
                <c:pt idx="164">
                  <c:v>6.5155902843938282E-2</c:v>
                </c:pt>
                <c:pt idx="165">
                  <c:v>7.1210707739758766E-2</c:v>
                </c:pt>
                <c:pt idx="166">
                  <c:v>7.7027988878368245E-2</c:v>
                </c:pt>
                <c:pt idx="167">
                  <c:v>8.2714966975440077E-2</c:v>
                </c:pt>
                <c:pt idx="168">
                  <c:v>8.8244712650799209E-2</c:v>
                </c:pt>
                <c:pt idx="169">
                  <c:v>9.3265284127966738E-2</c:v>
                </c:pt>
                <c:pt idx="170">
                  <c:v>9.729636011608149E-2</c:v>
                </c:pt>
                <c:pt idx="171">
                  <c:v>0.1001903258292076</c:v>
                </c:pt>
                <c:pt idx="172">
                  <c:v>0.10222460228979172</c:v>
                </c:pt>
                <c:pt idx="173">
                  <c:v>0.10411318749159527</c:v>
                </c:pt>
                <c:pt idx="174">
                  <c:v>0.10580079595213972</c:v>
                </c:pt>
                <c:pt idx="175">
                  <c:v>0.10719944222730531</c:v>
                </c:pt>
                <c:pt idx="176">
                  <c:v>0.10785381087925056</c:v>
                </c:pt>
                <c:pt idx="177">
                  <c:v>0.10783699593987919</c:v>
                </c:pt>
                <c:pt idx="178">
                  <c:v>0.10695186772224279</c:v>
                </c:pt>
                <c:pt idx="179">
                  <c:v>0.104357972245353</c:v>
                </c:pt>
                <c:pt idx="180">
                  <c:v>9.9264867234260798E-2</c:v>
                </c:pt>
                <c:pt idx="181">
                  <c:v>9.2799548523151185E-2</c:v>
                </c:pt>
                <c:pt idx="182">
                  <c:v>8.6305376904711142E-2</c:v>
                </c:pt>
                <c:pt idx="183">
                  <c:v>8.0678091842407665E-2</c:v>
                </c:pt>
                <c:pt idx="184">
                  <c:v>7.6009525834671188E-2</c:v>
                </c:pt>
                <c:pt idx="185">
                  <c:v>7.1836669335038753E-2</c:v>
                </c:pt>
                <c:pt idx="186">
                  <c:v>6.7746027698059957E-2</c:v>
                </c:pt>
                <c:pt idx="187">
                  <c:v>6.3561630035495364E-2</c:v>
                </c:pt>
                <c:pt idx="188">
                  <c:v>5.8565631299272815E-2</c:v>
                </c:pt>
                <c:pt idx="189">
                  <c:v>5.3190264601369441E-2</c:v>
                </c:pt>
                <c:pt idx="190">
                  <c:v>4.7965862938685815E-2</c:v>
                </c:pt>
                <c:pt idx="191">
                  <c:v>4.2632317033173509E-2</c:v>
                </c:pt>
                <c:pt idx="192">
                  <c:v>3.7396374207557717E-2</c:v>
                </c:pt>
                <c:pt idx="193">
                  <c:v>3.2548920174372671E-2</c:v>
                </c:pt>
                <c:pt idx="194">
                  <c:v>2.8376993591841839E-2</c:v>
                </c:pt>
                <c:pt idx="195">
                  <c:v>2.4978197539861757E-2</c:v>
                </c:pt>
                <c:pt idx="196">
                  <c:v>2.166738693200139E-2</c:v>
                </c:pt>
                <c:pt idx="197">
                  <c:v>1.8356576324141026E-2</c:v>
                </c:pt>
                <c:pt idx="198">
                  <c:v>1.5240971876073709E-2</c:v>
                </c:pt>
                <c:pt idx="199">
                  <c:v>1.2416253140540606E-2</c:v>
                </c:pt>
                <c:pt idx="200">
                  <c:v>1.0366588462713605E-2</c:v>
                </c:pt>
                <c:pt idx="201">
                  <c:v>9.0881307882819933E-3</c:v>
                </c:pt>
                <c:pt idx="202">
                  <c:v>7.9015056122808212E-3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44608"/>
        <c:axId val="172654976"/>
      </c:scatterChart>
      <c:valAx>
        <c:axId val="17264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654976"/>
        <c:crosses val="autoZero"/>
        <c:crossBetween val="midCat"/>
      </c:valAx>
      <c:valAx>
        <c:axId val="17265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ABS</a:t>
                </a:r>
                <a:r>
                  <a:rPr lang="en-AU" baseline="0"/>
                  <a:t>  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644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876377952755956"/>
          <c:y val="0.27646385110952038"/>
          <c:w val="0.29504423058228835"/>
          <c:h val="0.234843030984763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'Methylpheophorbide-a dioxane'!$A$16:$D$16</c:f>
          <c:strCache>
            <c:ptCount val="1"/>
            <c:pt idx="0">
              <c:v>Methylpheophorbide-a dioxane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7.4277777777777776E-2"/>
          <c:y val="0.19480351414406533"/>
          <c:w val="0.8607707786526686"/>
          <c:h val="0.68140018955963744"/>
        </c:manualLayout>
      </c:layout>
      <c:scatterChart>
        <c:scatterStyle val="lineMarker"/>
        <c:varyColors val="0"/>
        <c:ser>
          <c:idx val="0"/>
          <c:order val="0"/>
          <c:tx>
            <c:v>Total MCD/nu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dioxane'!$C$20:$C$222</c:f>
              <c:numCache>
                <c:formatCode>General</c:formatCode>
                <c:ptCount val="203"/>
                <c:pt idx="0">
                  <c:v>0.1787</c:v>
                </c:pt>
                <c:pt idx="1">
                  <c:v>0.21410000000000001</c:v>
                </c:pt>
                <c:pt idx="2">
                  <c:v>0.26279999999999998</c:v>
                </c:pt>
                <c:pt idx="3">
                  <c:v>0.32419999999999999</c:v>
                </c:pt>
                <c:pt idx="4">
                  <c:v>0.39129999999999998</c:v>
                </c:pt>
                <c:pt idx="5">
                  <c:v>0.4602</c:v>
                </c:pt>
                <c:pt idx="6">
                  <c:v>0.53390000000000004</c:v>
                </c:pt>
                <c:pt idx="7">
                  <c:v>0.61280000000000001</c:v>
                </c:pt>
                <c:pt idx="8">
                  <c:v>0.69010000000000005</c:v>
                </c:pt>
                <c:pt idx="9">
                  <c:v>0.75449999999999995</c:v>
                </c:pt>
                <c:pt idx="10">
                  <c:v>0.81010000000000004</c:v>
                </c:pt>
                <c:pt idx="11">
                  <c:v>0.88029999999999997</c:v>
                </c:pt>
                <c:pt idx="12">
                  <c:v>0.94130000000000003</c:v>
                </c:pt>
                <c:pt idx="13">
                  <c:v>0.96989999999999998</c:v>
                </c:pt>
                <c:pt idx="14">
                  <c:v>0.98870000000000002</c:v>
                </c:pt>
                <c:pt idx="15">
                  <c:v>1.0066999999999999</c:v>
                </c:pt>
                <c:pt idx="16">
                  <c:v>1.0206</c:v>
                </c:pt>
                <c:pt idx="17">
                  <c:v>1.0269999999999999</c:v>
                </c:pt>
                <c:pt idx="18">
                  <c:v>1.0251999999999999</c:v>
                </c:pt>
                <c:pt idx="19">
                  <c:v>1.0166999999999999</c:v>
                </c:pt>
                <c:pt idx="20">
                  <c:v>1.0004999999999999</c:v>
                </c:pt>
                <c:pt idx="21">
                  <c:v>0.97619999999999996</c:v>
                </c:pt>
                <c:pt idx="22">
                  <c:v>0.94440000000000002</c:v>
                </c:pt>
                <c:pt idx="23">
                  <c:v>0.90480000000000005</c:v>
                </c:pt>
                <c:pt idx="24">
                  <c:v>0.86119999999999997</c:v>
                </c:pt>
                <c:pt idx="25">
                  <c:v>0.81810000000000005</c:v>
                </c:pt>
                <c:pt idx="26">
                  <c:v>0.77629999999999999</c:v>
                </c:pt>
                <c:pt idx="27">
                  <c:v>0.72570000000000001</c:v>
                </c:pt>
                <c:pt idx="28">
                  <c:v>0.66469999999999996</c:v>
                </c:pt>
                <c:pt idx="29">
                  <c:v>0.60870000000000002</c:v>
                </c:pt>
                <c:pt idx="30">
                  <c:v>0.55830000000000002</c:v>
                </c:pt>
                <c:pt idx="31">
                  <c:v>0.50770000000000004</c:v>
                </c:pt>
                <c:pt idx="32">
                  <c:v>0.45779999999999998</c:v>
                </c:pt>
                <c:pt idx="33">
                  <c:v>0.41220000000000001</c:v>
                </c:pt>
                <c:pt idx="34">
                  <c:v>0.36820000000000003</c:v>
                </c:pt>
                <c:pt idx="35">
                  <c:v>0.32369999999999999</c:v>
                </c:pt>
                <c:pt idx="36">
                  <c:v>0.27910000000000001</c:v>
                </c:pt>
                <c:pt idx="37">
                  <c:v>0.24010000000000001</c:v>
                </c:pt>
                <c:pt idx="38">
                  <c:v>0.21249999999999999</c:v>
                </c:pt>
                <c:pt idx="39">
                  <c:v>0.19550000000000001</c:v>
                </c:pt>
                <c:pt idx="40">
                  <c:v>0.1845</c:v>
                </c:pt>
                <c:pt idx="41">
                  <c:v>0.17610000000000001</c:v>
                </c:pt>
                <c:pt idx="42">
                  <c:v>0.16950000000000001</c:v>
                </c:pt>
                <c:pt idx="43">
                  <c:v>0.16500000000000001</c:v>
                </c:pt>
                <c:pt idx="44">
                  <c:v>0.16159999999999999</c:v>
                </c:pt>
                <c:pt idx="45">
                  <c:v>0.15679999999999999</c:v>
                </c:pt>
                <c:pt idx="46">
                  <c:v>0.14499999999999999</c:v>
                </c:pt>
                <c:pt idx="47">
                  <c:v>0.12039999999999999</c:v>
                </c:pt>
                <c:pt idx="48">
                  <c:v>8.4099999999999994E-2</c:v>
                </c:pt>
                <c:pt idx="49">
                  <c:v>3.9800000000000002E-2</c:v>
                </c:pt>
                <c:pt idx="50">
                  <c:v>-6.0000000000000001E-3</c:v>
                </c:pt>
                <c:pt idx="51">
                  <c:v>-4.0399999999999998E-2</c:v>
                </c:pt>
                <c:pt idx="52">
                  <c:v>-6.8099999999999994E-2</c:v>
                </c:pt>
                <c:pt idx="53">
                  <c:v>-9.9000000000000005E-2</c:v>
                </c:pt>
                <c:pt idx="54">
                  <c:v>-0.1236</c:v>
                </c:pt>
                <c:pt idx="55">
                  <c:v>-0.13769999999999999</c:v>
                </c:pt>
                <c:pt idx="56">
                  <c:v>-0.14879999999999999</c:v>
                </c:pt>
                <c:pt idx="57">
                  <c:v>-0.1578</c:v>
                </c:pt>
                <c:pt idx="58">
                  <c:v>-0.16239999999999999</c:v>
                </c:pt>
                <c:pt idx="59">
                  <c:v>-0.16320000000000001</c:v>
                </c:pt>
                <c:pt idx="60">
                  <c:v>-0.16109999999999999</c:v>
                </c:pt>
                <c:pt idx="61">
                  <c:v>-0.15409999999999999</c:v>
                </c:pt>
                <c:pt idx="62">
                  <c:v>-0.14169999999999999</c:v>
                </c:pt>
                <c:pt idx="63">
                  <c:v>-0.1273</c:v>
                </c:pt>
                <c:pt idx="64">
                  <c:v>-0.1094</c:v>
                </c:pt>
                <c:pt idx="65">
                  <c:v>-8.6900000000000005E-2</c:v>
                </c:pt>
                <c:pt idx="66">
                  <c:v>-6.3200000000000006E-2</c:v>
                </c:pt>
                <c:pt idx="67">
                  <c:v>-4.0599999999999997E-2</c:v>
                </c:pt>
                <c:pt idx="68">
                  <c:v>-1.9900000000000001E-2</c:v>
                </c:pt>
                <c:pt idx="69">
                  <c:v>-4.0000000000000001E-3</c:v>
                </c:pt>
                <c:pt idx="70">
                  <c:v>5.1000000000000004E-3</c:v>
                </c:pt>
                <c:pt idx="71">
                  <c:v>9.4000000000000004E-3</c:v>
                </c:pt>
                <c:pt idx="72">
                  <c:v>1.2200000000000001E-2</c:v>
                </c:pt>
                <c:pt idx="73">
                  <c:v>1.41E-2</c:v>
                </c:pt>
                <c:pt idx="74">
                  <c:v>1.49E-2</c:v>
                </c:pt>
                <c:pt idx="75">
                  <c:v>1.44E-2</c:v>
                </c:pt>
                <c:pt idx="76">
                  <c:v>1.35E-2</c:v>
                </c:pt>
                <c:pt idx="77">
                  <c:v>1.24E-2</c:v>
                </c:pt>
                <c:pt idx="78">
                  <c:v>1.1299999999999999E-2</c:v>
                </c:pt>
                <c:pt idx="79">
                  <c:v>0.01</c:v>
                </c:pt>
                <c:pt idx="80">
                  <c:v>8.6999999999999994E-3</c:v>
                </c:pt>
                <c:pt idx="81">
                  <c:v>7.4999999999999997E-3</c:v>
                </c:pt>
                <c:pt idx="82">
                  <c:v>6.3E-3</c:v>
                </c:pt>
                <c:pt idx="83">
                  <c:v>5.0000000000000001E-3</c:v>
                </c:pt>
                <c:pt idx="84">
                  <c:v>3.7000000000000002E-3</c:v>
                </c:pt>
                <c:pt idx="85">
                  <c:v>2.3999999999999998E-3</c:v>
                </c:pt>
                <c:pt idx="86">
                  <c:v>1.5E-3</c:v>
                </c:pt>
                <c:pt idx="87">
                  <c:v>1.1999999999999999E-3</c:v>
                </c:pt>
                <c:pt idx="88">
                  <c:v>1.5E-3</c:v>
                </c:pt>
                <c:pt idx="89">
                  <c:v>2.2000000000000001E-3</c:v>
                </c:pt>
                <c:pt idx="90">
                  <c:v>3.8E-3</c:v>
                </c:pt>
                <c:pt idx="91">
                  <c:v>6.1999999999999998E-3</c:v>
                </c:pt>
                <c:pt idx="92">
                  <c:v>8.9999999999999993E-3</c:v>
                </c:pt>
                <c:pt idx="93">
                  <c:v>1.17E-2</c:v>
                </c:pt>
                <c:pt idx="94">
                  <c:v>1.38E-2</c:v>
                </c:pt>
                <c:pt idx="95">
                  <c:v>1.5599999999999999E-2</c:v>
                </c:pt>
                <c:pt idx="96">
                  <c:v>1.7100000000000001E-2</c:v>
                </c:pt>
                <c:pt idx="97">
                  <c:v>1.8599999999999998E-2</c:v>
                </c:pt>
                <c:pt idx="98">
                  <c:v>2.0199999999999999E-2</c:v>
                </c:pt>
                <c:pt idx="99">
                  <c:v>2.1700000000000001E-2</c:v>
                </c:pt>
                <c:pt idx="100">
                  <c:v>2.29E-2</c:v>
                </c:pt>
                <c:pt idx="101">
                  <c:v>2.35E-2</c:v>
                </c:pt>
                <c:pt idx="102">
                  <c:v>2.3099999999999999E-2</c:v>
                </c:pt>
                <c:pt idx="103">
                  <c:v>2.18E-2</c:v>
                </c:pt>
                <c:pt idx="104">
                  <c:v>1.9900000000000001E-2</c:v>
                </c:pt>
                <c:pt idx="105">
                  <c:v>1.77E-2</c:v>
                </c:pt>
                <c:pt idx="106">
                  <c:v>1.47E-2</c:v>
                </c:pt>
                <c:pt idx="107">
                  <c:v>1.04E-2</c:v>
                </c:pt>
                <c:pt idx="108">
                  <c:v>5.1999999999999998E-3</c:v>
                </c:pt>
                <c:pt idx="109">
                  <c:v>-1.8E-3</c:v>
                </c:pt>
                <c:pt idx="110">
                  <c:v>-1.0999999999999999E-2</c:v>
                </c:pt>
                <c:pt idx="111">
                  <c:v>-2.24E-2</c:v>
                </c:pt>
                <c:pt idx="112">
                  <c:v>-3.7600000000000001E-2</c:v>
                </c:pt>
                <c:pt idx="113">
                  <c:v>-6.2E-2</c:v>
                </c:pt>
                <c:pt idx="114">
                  <c:v>-9.5600000000000004E-2</c:v>
                </c:pt>
                <c:pt idx="115">
                  <c:v>-0.13619999999999999</c:v>
                </c:pt>
                <c:pt idx="116">
                  <c:v>-0.19139999999999999</c:v>
                </c:pt>
                <c:pt idx="117">
                  <c:v>-0.26529999999999998</c:v>
                </c:pt>
                <c:pt idx="118">
                  <c:v>-0.3644</c:v>
                </c:pt>
                <c:pt idx="119">
                  <c:v>-0.50380000000000003</c:v>
                </c:pt>
                <c:pt idx="120">
                  <c:v>-0.66210000000000002</c:v>
                </c:pt>
                <c:pt idx="121">
                  <c:v>-0.83420000000000005</c:v>
                </c:pt>
                <c:pt idx="122">
                  <c:v>-1.0259</c:v>
                </c:pt>
                <c:pt idx="123">
                  <c:v>-1.2337</c:v>
                </c:pt>
                <c:pt idx="124">
                  <c:v>-1.4630000000000001</c:v>
                </c:pt>
                <c:pt idx="125">
                  <c:v>-1.7238</c:v>
                </c:pt>
                <c:pt idx="126">
                  <c:v>-2.0446</c:v>
                </c:pt>
                <c:pt idx="127">
                  <c:v>-2.3433000000000002</c:v>
                </c:pt>
                <c:pt idx="128">
                  <c:v>-2.6309</c:v>
                </c:pt>
                <c:pt idx="129">
                  <c:v>-2.9113000000000002</c:v>
                </c:pt>
                <c:pt idx="130">
                  <c:v>-3.169</c:v>
                </c:pt>
                <c:pt idx="131">
                  <c:v>-3.4548999999999999</c:v>
                </c:pt>
                <c:pt idx="132">
                  <c:v>-3.6831999999999998</c:v>
                </c:pt>
                <c:pt idx="133">
                  <c:v>-3.831</c:v>
                </c:pt>
                <c:pt idx="134">
                  <c:v>-3.9228000000000001</c:v>
                </c:pt>
                <c:pt idx="135">
                  <c:v>-3.9428000000000001</c:v>
                </c:pt>
                <c:pt idx="136">
                  <c:v>-3.8980000000000001</c:v>
                </c:pt>
                <c:pt idx="137">
                  <c:v>-3.7844000000000002</c:v>
                </c:pt>
                <c:pt idx="138">
                  <c:v>-3.5912000000000002</c:v>
                </c:pt>
                <c:pt idx="139">
                  <c:v>-3.3496000000000001</c:v>
                </c:pt>
                <c:pt idx="140">
                  <c:v>-3.0956999999999999</c:v>
                </c:pt>
                <c:pt idx="141">
                  <c:v>-2.8047</c:v>
                </c:pt>
                <c:pt idx="142">
                  <c:v>-2.4916999999999998</c:v>
                </c:pt>
                <c:pt idx="143">
                  <c:v>-2.2141999999999999</c:v>
                </c:pt>
                <c:pt idx="144">
                  <c:v>-1.9229000000000001</c:v>
                </c:pt>
                <c:pt idx="145">
                  <c:v>-1.6054999999999999</c:v>
                </c:pt>
                <c:pt idx="146">
                  <c:v>-1.3456999999999999</c:v>
                </c:pt>
                <c:pt idx="147">
                  <c:v>-1.1585000000000001</c:v>
                </c:pt>
                <c:pt idx="148">
                  <c:v>-1.0037</c:v>
                </c:pt>
                <c:pt idx="149">
                  <c:v>-0.86329999999999996</c:v>
                </c:pt>
                <c:pt idx="150">
                  <c:v>-0.75460000000000005</c:v>
                </c:pt>
                <c:pt idx="151">
                  <c:v>-0.67430000000000001</c:v>
                </c:pt>
                <c:pt idx="152">
                  <c:v>-0.6048</c:v>
                </c:pt>
                <c:pt idx="153">
                  <c:v>-0.5413</c:v>
                </c:pt>
                <c:pt idx="154">
                  <c:v>-0.48430000000000001</c:v>
                </c:pt>
                <c:pt idx="155">
                  <c:v>-0.435</c:v>
                </c:pt>
                <c:pt idx="156">
                  <c:v>-0.39539999999999997</c:v>
                </c:pt>
                <c:pt idx="157">
                  <c:v>-0.36449999999999999</c:v>
                </c:pt>
                <c:pt idx="158">
                  <c:v>-0.33750000000000002</c:v>
                </c:pt>
                <c:pt idx="159">
                  <c:v>-0.31390000000000001</c:v>
                </c:pt>
                <c:pt idx="160">
                  <c:v>-0.29149999999999998</c:v>
                </c:pt>
                <c:pt idx="161">
                  <c:v>-0.26519999999999999</c:v>
                </c:pt>
                <c:pt idx="162">
                  <c:v>-0.24110000000000001</c:v>
                </c:pt>
                <c:pt idx="163">
                  <c:v>-0.2225</c:v>
                </c:pt>
                <c:pt idx="164">
                  <c:v>-0.20519999999999999</c:v>
                </c:pt>
                <c:pt idx="165">
                  <c:v>-0.1898</c:v>
                </c:pt>
                <c:pt idx="166">
                  <c:v>-0.17660000000000001</c:v>
                </c:pt>
                <c:pt idx="167">
                  <c:v>-0.1651</c:v>
                </c:pt>
                <c:pt idx="168">
                  <c:v>-0.15670000000000001</c:v>
                </c:pt>
                <c:pt idx="169">
                  <c:v>-0.14940000000000001</c:v>
                </c:pt>
                <c:pt idx="170">
                  <c:v>-0.14280000000000001</c:v>
                </c:pt>
                <c:pt idx="171">
                  <c:v>-0.13950000000000001</c:v>
                </c:pt>
                <c:pt idx="172">
                  <c:v>-0.14030000000000001</c:v>
                </c:pt>
                <c:pt idx="173">
                  <c:v>-0.14360000000000001</c:v>
                </c:pt>
                <c:pt idx="174">
                  <c:v>-0.1472</c:v>
                </c:pt>
                <c:pt idx="175">
                  <c:v>-0.15060000000000001</c:v>
                </c:pt>
                <c:pt idx="176">
                  <c:v>-0.15210000000000001</c:v>
                </c:pt>
                <c:pt idx="177">
                  <c:v>-0.1479</c:v>
                </c:pt>
                <c:pt idx="178">
                  <c:v>-0.1381</c:v>
                </c:pt>
                <c:pt idx="179">
                  <c:v>-0.1258</c:v>
                </c:pt>
                <c:pt idx="180">
                  <c:v>-0.1115</c:v>
                </c:pt>
                <c:pt idx="181">
                  <c:v>-9.7500000000000003E-2</c:v>
                </c:pt>
                <c:pt idx="182">
                  <c:v>-8.5000000000000006E-2</c:v>
                </c:pt>
                <c:pt idx="183">
                  <c:v>-7.3099999999999998E-2</c:v>
                </c:pt>
                <c:pt idx="184">
                  <c:v>-6.2100000000000002E-2</c:v>
                </c:pt>
                <c:pt idx="185">
                  <c:v>-5.0700000000000002E-2</c:v>
                </c:pt>
                <c:pt idx="186">
                  <c:v>-4.0099999999999997E-2</c:v>
                </c:pt>
                <c:pt idx="187">
                  <c:v>-2.93E-2</c:v>
                </c:pt>
                <c:pt idx="188">
                  <c:v>-2.01E-2</c:v>
                </c:pt>
                <c:pt idx="189">
                  <c:v>-1.54E-2</c:v>
                </c:pt>
                <c:pt idx="190">
                  <c:v>-1.2999999999999999E-2</c:v>
                </c:pt>
                <c:pt idx="191">
                  <c:v>-1.12E-2</c:v>
                </c:pt>
                <c:pt idx="192">
                  <c:v>-9.4000000000000004E-3</c:v>
                </c:pt>
                <c:pt idx="193">
                  <c:v>-7.7000000000000002E-3</c:v>
                </c:pt>
                <c:pt idx="194">
                  <c:v>-6.4000000000000003E-3</c:v>
                </c:pt>
                <c:pt idx="195">
                  <c:v>-5.4999999999999997E-3</c:v>
                </c:pt>
                <c:pt idx="196">
                  <c:v>-5.1000000000000004E-3</c:v>
                </c:pt>
                <c:pt idx="197">
                  <c:v>-4.7000000000000002E-3</c:v>
                </c:pt>
                <c:pt idx="198">
                  <c:v>-4.3E-3</c:v>
                </c:pt>
                <c:pt idx="199">
                  <c:v>-4.0000000000000001E-3</c:v>
                </c:pt>
                <c:pt idx="200">
                  <c:v>-4.0000000000000001E-3</c:v>
                </c:pt>
                <c:pt idx="201">
                  <c:v>-4.4999999999999997E-3</c:v>
                </c:pt>
                <c:pt idx="202">
                  <c:v>-5.3E-3</c:v>
                </c:pt>
              </c:numCache>
            </c:numRef>
          </c:yVal>
          <c:smooth val="0"/>
        </c:ser>
        <c:ser>
          <c:idx val="1"/>
          <c:order val="1"/>
          <c:tx>
            <c:v>x component</c:v>
          </c:tx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dioxane'!$N$20:$N$222</c:f>
              <c:numCache>
                <c:formatCode>General</c:formatCode>
                <c:ptCount val="2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-2.6264871686425696E-2</c:v>
                </c:pt>
                <c:pt idx="11">
                  <c:v>-6.2587271055382698E-2</c:v>
                </c:pt>
                <c:pt idx="12">
                  <c:v>-8.8064465703613495E-2</c:v>
                </c:pt>
                <c:pt idx="13">
                  <c:v>-0.13336754447815283</c:v>
                </c:pt>
                <c:pt idx="14">
                  <c:v>-0.17291111957965574</c:v>
                </c:pt>
                <c:pt idx="15">
                  <c:v>-0.19280271198313714</c:v>
                </c:pt>
                <c:pt idx="16">
                  <c:v>-0.20112817745308528</c:v>
                </c:pt>
                <c:pt idx="17">
                  <c:v>-0.20071952529319162</c:v>
                </c:pt>
                <c:pt idx="18">
                  <c:v>-0.1841111788984941</c:v>
                </c:pt>
                <c:pt idx="19">
                  <c:v>-0.14387952326386308</c:v>
                </c:pt>
                <c:pt idx="20">
                  <c:v>-8.2703323133029874E-2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-1.8195561350849945E-2</c:v>
                </c:pt>
                <c:pt idx="50">
                  <c:v>-6.4357258181828816E-2</c:v>
                </c:pt>
                <c:pt idx="51">
                  <c:v>-0.10145980940896289</c:v>
                </c:pt>
                <c:pt idx="52">
                  <c:v>-0.13299594510861051</c:v>
                </c:pt>
                <c:pt idx="53">
                  <c:v>-0.1680202509245397</c:v>
                </c:pt>
                <c:pt idx="54">
                  <c:v>-0.19786855353256852</c:v>
                </c:pt>
                <c:pt idx="55">
                  <c:v>-0.22026588137500674</c:v>
                </c:pt>
                <c:pt idx="56">
                  <c:v>-0.23997836452694443</c:v>
                </c:pt>
                <c:pt idx="57">
                  <c:v>-0.25642494446907932</c:v>
                </c:pt>
                <c:pt idx="58">
                  <c:v>-0.26894186045535984</c:v>
                </c:pt>
                <c:pt idx="59">
                  <c:v>-0.27714174013958465</c:v>
                </c:pt>
                <c:pt idx="60">
                  <c:v>-0.28068677270884645</c:v>
                </c:pt>
                <c:pt idx="61">
                  <c:v>-0.27823301583120269</c:v>
                </c:pt>
                <c:pt idx="62">
                  <c:v>-0.26990057337315887</c:v>
                </c:pt>
                <c:pt idx="63">
                  <c:v>-0.25803495922561603</c:v>
                </c:pt>
                <c:pt idx="64">
                  <c:v>-0.2393477693921624</c:v>
                </c:pt>
                <c:pt idx="65">
                  <c:v>-0.21130588375556542</c:v>
                </c:pt>
                <c:pt idx="66">
                  <c:v>-0.1814846418942222</c:v>
                </c:pt>
                <c:pt idx="67">
                  <c:v>-0.1540748962969142</c:v>
                </c:pt>
                <c:pt idx="68">
                  <c:v>-0.12778986609845464</c:v>
                </c:pt>
                <c:pt idx="69">
                  <c:v>-0.10582491217543548</c:v>
                </c:pt>
                <c:pt idx="70">
                  <c:v>-8.9523976859799237E-2</c:v>
                </c:pt>
                <c:pt idx="71">
                  <c:v>-7.6691750847220325E-2</c:v>
                </c:pt>
                <c:pt idx="72">
                  <c:v>-6.4837075620298945E-2</c:v>
                </c:pt>
                <c:pt idx="73">
                  <c:v>-5.4104075818841434E-2</c:v>
                </c:pt>
                <c:pt idx="74">
                  <c:v>-4.4687957602640854E-2</c:v>
                </c:pt>
                <c:pt idx="75">
                  <c:v>-3.7270422544280583E-2</c:v>
                </c:pt>
                <c:pt idx="76">
                  <c:v>-3.1946033750272565E-2</c:v>
                </c:pt>
                <c:pt idx="77">
                  <c:v>-2.7789841941638263E-2</c:v>
                </c:pt>
                <c:pt idx="78">
                  <c:v>-2.4120145545794287E-2</c:v>
                </c:pt>
                <c:pt idx="79">
                  <c:v>-2.0888903016138532E-2</c:v>
                </c:pt>
                <c:pt idx="80">
                  <c:v>-1.8022532046075516E-2</c:v>
                </c:pt>
                <c:pt idx="81">
                  <c:v>-1.5058557996115982E-2</c:v>
                </c:pt>
                <c:pt idx="82">
                  <c:v>-1.2337831652551612E-2</c:v>
                </c:pt>
                <c:pt idx="83">
                  <c:v>-9.8363322420813495E-3</c:v>
                </c:pt>
                <c:pt idx="84">
                  <c:v>-7.699704391203834E-3</c:v>
                </c:pt>
                <c:pt idx="85">
                  <c:v>-6.1711958063142376E-3</c:v>
                </c:pt>
                <c:pt idx="86">
                  <c:v>-4.6171464614312907E-3</c:v>
                </c:pt>
                <c:pt idx="87">
                  <c:v>-2.8423501967619526E-3</c:v>
                </c:pt>
                <c:pt idx="88">
                  <c:v>-6.0355930591105369E-4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-1.9499435836871251E-3</c:v>
                </c:pt>
                <c:pt idx="107">
                  <c:v>-7.2414906980158931E-3</c:v>
                </c:pt>
                <c:pt idx="108">
                  <c:v>-1.3289841678215793E-2</c:v>
                </c:pt>
                <c:pt idx="109">
                  <c:v>-2.1095048096553118E-2</c:v>
                </c:pt>
                <c:pt idx="110">
                  <c:v>-3.0682650713021217E-2</c:v>
                </c:pt>
                <c:pt idx="111">
                  <c:v>-4.1687777968027341E-2</c:v>
                </c:pt>
                <c:pt idx="112">
                  <c:v>-5.5672079139915877E-2</c:v>
                </c:pt>
                <c:pt idx="113">
                  <c:v>-7.8270992102691839E-2</c:v>
                </c:pt>
                <c:pt idx="114">
                  <c:v>-0.10984938841594799</c:v>
                </c:pt>
                <c:pt idx="115">
                  <c:v>-0.14838162417515835</c:v>
                </c:pt>
                <c:pt idx="116">
                  <c:v>-0.20116390959926123</c:v>
                </c:pt>
                <c:pt idx="117">
                  <c:v>-0.27207634711081646</c:v>
                </c:pt>
                <c:pt idx="118">
                  <c:v>-0.36770638460949323</c:v>
                </c:pt>
                <c:pt idx="119">
                  <c:v>-0.4769721854304636</c:v>
                </c:pt>
                <c:pt idx="120">
                  <c:v>-0.4972688741721854</c:v>
                </c:pt>
                <c:pt idx="121">
                  <c:v>-0.56323311258278153</c:v>
                </c:pt>
                <c:pt idx="122">
                  <c:v>-0.65964238410596021</c:v>
                </c:pt>
                <c:pt idx="123">
                  <c:v>-0.74590331125827813</c:v>
                </c:pt>
                <c:pt idx="124">
                  <c:v>-0.82709006622516545</c:v>
                </c:pt>
                <c:pt idx="125">
                  <c:v>-0.89305430463576163</c:v>
                </c:pt>
                <c:pt idx="126">
                  <c:v>-0.97424105960264895</c:v>
                </c:pt>
                <c:pt idx="127">
                  <c:v>-1.1163178807947018</c:v>
                </c:pt>
                <c:pt idx="128">
                  <c:v>-1.3801748344370861</c:v>
                </c:pt>
                <c:pt idx="129">
                  <c:v>-1.7607377483443709</c:v>
                </c:pt>
                <c:pt idx="130">
                  <c:v>-2.2123390728476822</c:v>
                </c:pt>
                <c:pt idx="131">
                  <c:v>-2.7704980132450334</c:v>
                </c:pt>
                <c:pt idx="132">
                  <c:v>-3.3844728476821189</c:v>
                </c:pt>
                <c:pt idx="133">
                  <c:v>-3.831</c:v>
                </c:pt>
                <c:pt idx="134">
                  <c:v>-3.9269240677112829</c:v>
                </c:pt>
                <c:pt idx="135">
                  <c:v>-3.9513096378184911</c:v>
                </c:pt>
                <c:pt idx="136">
                  <c:v>-3.9118402928867639</c:v>
                </c:pt>
                <c:pt idx="137">
                  <c:v>-3.8038821666010549</c:v>
                </c:pt>
                <c:pt idx="138">
                  <c:v>-3.6150697685345761</c:v>
                </c:pt>
                <c:pt idx="139">
                  <c:v>-3.37597688346824</c:v>
                </c:pt>
                <c:pt idx="140">
                  <c:v>-3.1234193333362605</c:v>
                </c:pt>
                <c:pt idx="141">
                  <c:v>-2.8341645451498803</c:v>
                </c:pt>
                <c:pt idx="142">
                  <c:v>-2.5231938316798694</c:v>
                </c:pt>
                <c:pt idx="143">
                  <c:v>-2.2465073400135318</c:v>
                </c:pt>
                <c:pt idx="144">
                  <c:v>-1.9562299994682766</c:v>
                </c:pt>
                <c:pt idx="145">
                  <c:v>-1.6402350073636336</c:v>
                </c:pt>
                <c:pt idx="146">
                  <c:v>-1.3810675085453761</c:v>
                </c:pt>
                <c:pt idx="147">
                  <c:v>-1.1933679649979827</c:v>
                </c:pt>
                <c:pt idx="148">
                  <c:v>-1.0378999386030512</c:v>
                </c:pt>
                <c:pt idx="149">
                  <c:v>-0.89709487497920648</c:v>
                </c:pt>
                <c:pt idx="150">
                  <c:v>-0.78783810694854828</c:v>
                </c:pt>
                <c:pt idx="151">
                  <c:v>-0.70630061360850238</c:v>
                </c:pt>
                <c:pt idx="152">
                  <c:v>-0.63530425289728121</c:v>
                </c:pt>
                <c:pt idx="153">
                  <c:v>-0.5701640769798515</c:v>
                </c:pt>
                <c:pt idx="154">
                  <c:v>-0.51173297281528873</c:v>
                </c:pt>
                <c:pt idx="155">
                  <c:v>-0.46166867277514112</c:v>
                </c:pt>
                <c:pt idx="156">
                  <c:v>-0.4231394769893152</c:v>
                </c:pt>
                <c:pt idx="157">
                  <c:v>-0.39504773080564837</c:v>
                </c:pt>
                <c:pt idx="158">
                  <c:v>-0.37210036712311928</c:v>
                </c:pt>
                <c:pt idx="159">
                  <c:v>-0.35344449898265268</c:v>
                </c:pt>
                <c:pt idx="160">
                  <c:v>-0.33741935403931528</c:v>
                </c:pt>
                <c:pt idx="161">
                  <c:v>-0.31965529448437247</c:v>
                </c:pt>
                <c:pt idx="162">
                  <c:v>-0.30501149351273377</c:v>
                </c:pt>
                <c:pt idx="163">
                  <c:v>-0.29537099037581116</c:v>
                </c:pt>
                <c:pt idx="164">
                  <c:v>-0.28639120801155543</c:v>
                </c:pt>
                <c:pt idx="165">
                  <c:v>-0.27853614104614816</c:v>
                </c:pt>
                <c:pt idx="166">
                  <c:v>-0.27258509413206927</c:v>
                </c:pt>
                <c:pt idx="167">
                  <c:v>-0.26817167572303369</c:v>
                </c:pt>
                <c:pt idx="168">
                  <c:v>-0.26666232893759279</c:v>
                </c:pt>
                <c:pt idx="169">
                  <c:v>-0.26561849676502569</c:v>
                </c:pt>
                <c:pt idx="170">
                  <c:v>-0.26404164761975846</c:v>
                </c:pt>
                <c:pt idx="171">
                  <c:v>-0.26434783772590303</c:v>
                </c:pt>
                <c:pt idx="172">
                  <c:v>-0.26768276328222451</c:v>
                </c:pt>
                <c:pt idx="173">
                  <c:v>-0.2733361419827614</c:v>
                </c:pt>
                <c:pt idx="174">
                  <c:v>-0.27903908221659279</c:v>
                </c:pt>
                <c:pt idx="175">
                  <c:v>-0.28418194473103831</c:v>
                </c:pt>
                <c:pt idx="176">
                  <c:v>-0.28649735790186931</c:v>
                </c:pt>
                <c:pt idx="177">
                  <c:v>-0.28227640469301762</c:v>
                </c:pt>
                <c:pt idx="178">
                  <c:v>-0.27137344047798495</c:v>
                </c:pt>
                <c:pt idx="179">
                  <c:v>-0.25584116990798261</c:v>
                </c:pt>
                <c:pt idx="180">
                  <c:v>-0.23519461755691268</c:v>
                </c:pt>
                <c:pt idx="181">
                  <c:v>-0.21313814050076613</c:v>
                </c:pt>
                <c:pt idx="182">
                  <c:v>-0.19254570964306739</c:v>
                </c:pt>
                <c:pt idx="183">
                  <c:v>-0.17363351194352611</c:v>
                </c:pt>
                <c:pt idx="184">
                  <c:v>-0.15681598049502934</c:v>
                </c:pt>
                <c:pt idx="185">
                  <c:v>-0.14021615599293444</c:v>
                </c:pt>
                <c:pt idx="186">
                  <c:v>-0.12451877998320925</c:v>
                </c:pt>
                <c:pt idx="187">
                  <c:v>-0.10850457396049343</c:v>
                </c:pt>
                <c:pt idx="188">
                  <c:v>-9.3079026390541386E-2</c:v>
                </c:pt>
                <c:pt idx="189">
                  <c:v>-8.1680745856340123E-2</c:v>
                </c:pt>
                <c:pt idx="190">
                  <c:v>-7.2770583866154065E-2</c:v>
                </c:pt>
                <c:pt idx="191">
                  <c:v>-6.4324416502149567E-2</c:v>
                </c:pt>
                <c:pt idx="192">
                  <c:v>-5.5999872991342667E-2</c:v>
                </c:pt>
                <c:pt idx="193">
                  <c:v>-4.8259427973222614E-2</c:v>
                </c:pt>
                <c:pt idx="194">
                  <c:v>-4.1760762247071738E-2</c:v>
                </c:pt>
                <c:pt idx="195">
                  <c:v>-3.6625499666087621E-2</c:v>
                </c:pt>
                <c:pt idx="196">
                  <c:v>-3.2099876337783703E-2</c:v>
                </c:pt>
                <c:pt idx="197">
                  <c:v>-2.7574253009479792E-2</c:v>
                </c:pt>
                <c:pt idx="198">
                  <c:v>-2.3291877387571044E-2</c:v>
                </c:pt>
                <c:pt idx="199">
                  <c:v>-1.9471976405151567E-2</c:v>
                </c:pt>
                <c:pt idx="200">
                  <c:v>-1.6917875488002325E-2</c:v>
                </c:pt>
                <c:pt idx="201">
                  <c:v>-1.5824780795916368E-2</c:v>
                </c:pt>
                <c:pt idx="202">
                  <c:v>-1.5146119196717562E-2</c:v>
                </c:pt>
              </c:numCache>
            </c:numRef>
          </c:yVal>
          <c:smooth val="0"/>
        </c:ser>
        <c:ser>
          <c:idx val="2"/>
          <c:order val="2"/>
          <c:tx>
            <c:v>y component</c:v>
          </c:tx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dioxane'!$O$20:$O$222</c:f>
              <c:numCache>
                <c:formatCode>General</c:formatCode>
                <c:ptCount val="203"/>
                <c:pt idx="0">
                  <c:v>5.8816236916007146E-2</c:v>
                </c:pt>
                <c:pt idx="1">
                  <c:v>8.6230584631095217E-2</c:v>
                </c:pt>
                <c:pt idx="2">
                  <c:v>0.12598138881797294</c:v>
                </c:pt>
                <c:pt idx="3">
                  <c:v>0.16959512381924943</c:v>
                </c:pt>
                <c:pt idx="4">
                  <c:v>0.21595029359203474</c:v>
                </c:pt>
                <c:pt idx="5">
                  <c:v>0.27414347715088078</c:v>
                </c:pt>
                <c:pt idx="6">
                  <c:v>0.34953293336737301</c:v>
                </c:pt>
                <c:pt idx="7">
                  <c:v>0.44573237171304569</c:v>
                </c:pt>
                <c:pt idx="8">
                  <c:v>0.56772621904518761</c:v>
                </c:pt>
                <c:pt idx="9">
                  <c:v>0.70629328567781458</c:v>
                </c:pt>
                <c:pt idx="10">
                  <c:v>0.83636487168642581</c:v>
                </c:pt>
                <c:pt idx="11">
                  <c:v>0.94288727105538261</c:v>
                </c:pt>
                <c:pt idx="12">
                  <c:v>1.0293644657036136</c:v>
                </c:pt>
                <c:pt idx="13">
                  <c:v>1.1032675444781528</c:v>
                </c:pt>
                <c:pt idx="14">
                  <c:v>1.1616111195796557</c:v>
                </c:pt>
                <c:pt idx="15">
                  <c:v>1.1995027119831372</c:v>
                </c:pt>
                <c:pt idx="16">
                  <c:v>1.2217281774530853</c:v>
                </c:pt>
                <c:pt idx="17">
                  <c:v>1.2277195252931916</c:v>
                </c:pt>
                <c:pt idx="18">
                  <c:v>1.209311178898494</c:v>
                </c:pt>
                <c:pt idx="19">
                  <c:v>1.1605795232638629</c:v>
                </c:pt>
                <c:pt idx="20">
                  <c:v>1.0832033231330298</c:v>
                </c:pt>
                <c:pt idx="21">
                  <c:v>0.97619999999999996</c:v>
                </c:pt>
                <c:pt idx="22">
                  <c:v>0.8434896349246872</c:v>
                </c:pt>
                <c:pt idx="23">
                  <c:v>0.70915933112075569</c:v>
                </c:pt>
                <c:pt idx="24">
                  <c:v>0.5864178197600205</c:v>
                </c:pt>
                <c:pt idx="25">
                  <c:v>0.47813114628542247</c:v>
                </c:pt>
                <c:pt idx="26">
                  <c:v>0.39090367628286954</c:v>
                </c:pt>
                <c:pt idx="27">
                  <c:v>0.32386313505233599</c:v>
                </c:pt>
                <c:pt idx="28">
                  <c:v>0.27140204237937193</c:v>
                </c:pt>
                <c:pt idx="29">
                  <c:v>0.23052974214960428</c:v>
                </c:pt>
                <c:pt idx="30">
                  <c:v>0.19389420474853203</c:v>
                </c:pt>
                <c:pt idx="31">
                  <c:v>0.15887860607607862</c:v>
                </c:pt>
                <c:pt idx="32">
                  <c:v>0.13507796783252488</c:v>
                </c:pt>
                <c:pt idx="33">
                  <c:v>0.12112157263211641</c:v>
                </c:pt>
                <c:pt idx="34">
                  <c:v>0.10940816951748787</c:v>
                </c:pt>
                <c:pt idx="35">
                  <c:v>9.7819377074291544E-2</c:v>
                </c:pt>
                <c:pt idx="36">
                  <c:v>8.7227470002552987E-2</c:v>
                </c:pt>
                <c:pt idx="37">
                  <c:v>7.8504723002297674E-2</c:v>
                </c:pt>
                <c:pt idx="38">
                  <c:v>7.2274189430686753E-2</c:v>
                </c:pt>
                <c:pt idx="39">
                  <c:v>6.8535869287720194E-2</c:v>
                </c:pt>
                <c:pt idx="40">
                  <c:v>6.6168266530508044E-2</c:v>
                </c:pt>
                <c:pt idx="41">
                  <c:v>6.4049885116160332E-2</c:v>
                </c:pt>
                <c:pt idx="42">
                  <c:v>6.2056114373244826E-2</c:v>
                </c:pt>
                <c:pt idx="43">
                  <c:v>6.0436175644625993E-2</c:v>
                </c:pt>
                <c:pt idx="44">
                  <c:v>5.9439290273168237E-2</c:v>
                </c:pt>
                <c:pt idx="45">
                  <c:v>5.8940847587439366E-2</c:v>
                </c:pt>
                <c:pt idx="46">
                  <c:v>5.8567015573142714E-2</c:v>
                </c:pt>
                <c:pt idx="47">
                  <c:v>5.8317794230278275E-2</c:v>
                </c:pt>
                <c:pt idx="48">
                  <c:v>5.8068572887413843E-2</c:v>
                </c:pt>
                <c:pt idx="49">
                  <c:v>5.7995561350849947E-2</c:v>
                </c:pt>
                <c:pt idx="50">
                  <c:v>5.8357258181828825E-2</c:v>
                </c:pt>
                <c:pt idx="51">
                  <c:v>6.1059809408962898E-2</c:v>
                </c:pt>
                <c:pt idx="52">
                  <c:v>6.4895945108610548E-2</c:v>
                </c:pt>
                <c:pt idx="53">
                  <c:v>6.9020250924539714E-2</c:v>
                </c:pt>
                <c:pt idx="54">
                  <c:v>7.4268553532568532E-2</c:v>
                </c:pt>
                <c:pt idx="55">
                  <c:v>8.2565881375006769E-2</c:v>
                </c:pt>
                <c:pt idx="56">
                  <c:v>9.1178364526944472E-2</c:v>
                </c:pt>
                <c:pt idx="57">
                  <c:v>9.8624944469079323E-2</c:v>
                </c:pt>
                <c:pt idx="58">
                  <c:v>0.10654186045535989</c:v>
                </c:pt>
                <c:pt idx="59">
                  <c:v>0.11394174013958465</c:v>
                </c:pt>
                <c:pt idx="60">
                  <c:v>0.11958677270884646</c:v>
                </c:pt>
                <c:pt idx="61">
                  <c:v>0.12413301583120277</c:v>
                </c:pt>
                <c:pt idx="62">
                  <c:v>0.12820057337315893</c:v>
                </c:pt>
                <c:pt idx="63">
                  <c:v>0.13073495922561595</c:v>
                </c:pt>
                <c:pt idx="64">
                  <c:v>0.1299477693921624</c:v>
                </c:pt>
                <c:pt idx="65">
                  <c:v>0.12440588375556541</c:v>
                </c:pt>
                <c:pt idx="66">
                  <c:v>0.11828464189422222</c:v>
                </c:pt>
                <c:pt idx="67">
                  <c:v>0.11347489629691421</c:v>
                </c:pt>
                <c:pt idx="68">
                  <c:v>0.10788986609845463</c:v>
                </c:pt>
                <c:pt idx="69">
                  <c:v>0.10182491217543546</c:v>
                </c:pt>
                <c:pt idx="70">
                  <c:v>9.4623976859799244E-2</c:v>
                </c:pt>
                <c:pt idx="71">
                  <c:v>8.6091750847220316E-2</c:v>
                </c:pt>
                <c:pt idx="72">
                  <c:v>7.7037075620298948E-2</c:v>
                </c:pt>
                <c:pt idx="73">
                  <c:v>6.8204075818841442E-2</c:v>
                </c:pt>
                <c:pt idx="74">
                  <c:v>5.9587957602640858E-2</c:v>
                </c:pt>
                <c:pt idx="75">
                  <c:v>5.1670422544280586E-2</c:v>
                </c:pt>
                <c:pt idx="76">
                  <c:v>4.544603375027257E-2</c:v>
                </c:pt>
                <c:pt idx="77">
                  <c:v>4.0189841941638271E-2</c:v>
                </c:pt>
                <c:pt idx="78">
                  <c:v>3.5420145545794292E-2</c:v>
                </c:pt>
                <c:pt idx="79">
                  <c:v>3.088890301613853E-2</c:v>
                </c:pt>
                <c:pt idx="80">
                  <c:v>2.6722532046075519E-2</c:v>
                </c:pt>
                <c:pt idx="81">
                  <c:v>2.2558557996115985E-2</c:v>
                </c:pt>
                <c:pt idx="82">
                  <c:v>1.8637831652551611E-2</c:v>
                </c:pt>
                <c:pt idx="83">
                  <c:v>1.483633224208135E-2</c:v>
                </c:pt>
                <c:pt idx="84">
                  <c:v>1.1399704391203833E-2</c:v>
                </c:pt>
                <c:pt idx="85">
                  <c:v>8.5711958063142378E-3</c:v>
                </c:pt>
                <c:pt idx="86">
                  <c:v>6.1171464614312911E-3</c:v>
                </c:pt>
                <c:pt idx="87">
                  <c:v>4.0423501967619523E-3</c:v>
                </c:pt>
                <c:pt idx="88">
                  <c:v>2.1035593059110539E-3</c:v>
                </c:pt>
                <c:pt idx="89">
                  <c:v>7.4766402859331108E-4</c:v>
                </c:pt>
                <c:pt idx="90">
                  <c:v>3.7383201429665554E-4</c:v>
                </c:pt>
                <c:pt idx="91">
                  <c:v>9.9688537145774833E-4</c:v>
                </c:pt>
                <c:pt idx="92">
                  <c:v>2.1183814143477149E-3</c:v>
                </c:pt>
                <c:pt idx="93">
                  <c:v>3.489098800102119E-3</c:v>
                </c:pt>
                <c:pt idx="94">
                  <c:v>4.7352055144243045E-3</c:v>
                </c:pt>
                <c:pt idx="95">
                  <c:v>5.9813122287464887E-3</c:v>
                </c:pt>
                <c:pt idx="96">
                  <c:v>7.1028082716364568E-3</c:v>
                </c:pt>
                <c:pt idx="97">
                  <c:v>7.9750829716619866E-3</c:v>
                </c:pt>
                <c:pt idx="98">
                  <c:v>8.9719683431197343E-3</c:v>
                </c:pt>
                <c:pt idx="99">
                  <c:v>9.8442430431452659E-3</c:v>
                </c:pt>
                <c:pt idx="100">
                  <c:v>1.0716517743170794E-2</c:v>
                </c:pt>
                <c:pt idx="101">
                  <c:v>1.1588792443196322E-2</c:v>
                </c:pt>
                <c:pt idx="102">
                  <c:v>1.2585677814654072E-2</c:v>
                </c:pt>
                <c:pt idx="103">
                  <c:v>1.3457952514679603E-2</c:v>
                </c:pt>
                <c:pt idx="104">
                  <c:v>1.4454837886137349E-2</c:v>
                </c:pt>
                <c:pt idx="105">
                  <c:v>1.5451723257595097E-2</c:v>
                </c:pt>
                <c:pt idx="106">
                  <c:v>1.6649943583687127E-2</c:v>
                </c:pt>
                <c:pt idx="107">
                  <c:v>1.7641490698015891E-2</c:v>
                </c:pt>
                <c:pt idx="108">
                  <c:v>1.8489841678215792E-2</c:v>
                </c:pt>
                <c:pt idx="109">
                  <c:v>1.9295048096553118E-2</c:v>
                </c:pt>
                <c:pt idx="110">
                  <c:v>1.9682650713021218E-2</c:v>
                </c:pt>
                <c:pt idx="111">
                  <c:v>1.9287777968027341E-2</c:v>
                </c:pt>
                <c:pt idx="112">
                  <c:v>1.8072079139915868E-2</c:v>
                </c:pt>
                <c:pt idx="113">
                  <c:v>1.6270992102691836E-2</c:v>
                </c:pt>
                <c:pt idx="114">
                  <c:v>1.4249388415947984E-2</c:v>
                </c:pt>
                <c:pt idx="115">
                  <c:v>1.2181624175158383E-2</c:v>
                </c:pt>
                <c:pt idx="116">
                  <c:v>9.763909599261246E-3</c:v>
                </c:pt>
                <c:pt idx="117">
                  <c:v>6.7763471108164683E-3</c:v>
                </c:pt>
                <c:pt idx="118">
                  <c:v>3.3063846094932596E-3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4.1240677112831083E-3</c:v>
                </c:pt>
                <c:pt idx="135">
                  <c:v>8.5096378184911729E-3</c:v>
                </c:pt>
                <c:pt idx="136">
                  <c:v>1.3840292886763949E-2</c:v>
                </c:pt>
                <c:pt idx="137">
                  <c:v>1.9482166601054948E-2</c:v>
                </c:pt>
                <c:pt idx="138">
                  <c:v>2.38697685345759E-2</c:v>
                </c:pt>
                <c:pt idx="139">
                  <c:v>2.6376883468239781E-2</c:v>
                </c:pt>
                <c:pt idx="140">
                  <c:v>2.7719333336260241E-2</c:v>
                </c:pt>
                <c:pt idx="141">
                  <c:v>2.9464545149880075E-2</c:v>
                </c:pt>
                <c:pt idx="142">
                  <c:v>3.1493831679869487E-2</c:v>
                </c:pt>
                <c:pt idx="143">
                  <c:v>3.2307340013532124E-2</c:v>
                </c:pt>
                <c:pt idx="144">
                  <c:v>3.3329999468276861E-2</c:v>
                </c:pt>
                <c:pt idx="145">
                  <c:v>3.4735007363633746E-2</c:v>
                </c:pt>
                <c:pt idx="146">
                  <c:v>3.5367508545376229E-2</c:v>
                </c:pt>
                <c:pt idx="147">
                  <c:v>3.4867964997982864E-2</c:v>
                </c:pt>
                <c:pt idx="148">
                  <c:v>3.4199938603051115E-2</c:v>
                </c:pt>
                <c:pt idx="149">
                  <c:v>3.3794874979206704E-2</c:v>
                </c:pt>
                <c:pt idx="150">
                  <c:v>3.3238106948548229E-2</c:v>
                </c:pt>
                <c:pt idx="151">
                  <c:v>3.2000613608502503E-2</c:v>
                </c:pt>
                <c:pt idx="152">
                  <c:v>3.0504252897281332E-2</c:v>
                </c:pt>
                <c:pt idx="153">
                  <c:v>2.8864076979851598E-2</c:v>
                </c:pt>
                <c:pt idx="154">
                  <c:v>2.7432972815288646E-2</c:v>
                </c:pt>
                <c:pt idx="155">
                  <c:v>2.6668672775141112E-2</c:v>
                </c:pt>
                <c:pt idx="156">
                  <c:v>2.7739476989315288E-2</c:v>
                </c:pt>
                <c:pt idx="157">
                  <c:v>3.0547730805648366E-2</c:v>
                </c:pt>
                <c:pt idx="158">
                  <c:v>3.4600367123119279E-2</c:v>
                </c:pt>
                <c:pt idx="159">
                  <c:v>3.9544498982652644E-2</c:v>
                </c:pt>
                <c:pt idx="160">
                  <c:v>4.5919354039315317E-2</c:v>
                </c:pt>
                <c:pt idx="161">
                  <c:v>5.445529448437246E-2</c:v>
                </c:pt>
                <c:pt idx="162">
                  <c:v>6.3911493512733786E-2</c:v>
                </c:pt>
                <c:pt idx="163">
                  <c:v>7.2870990375811184E-2</c:v>
                </c:pt>
                <c:pt idx="164">
                  <c:v>8.1191208011555466E-2</c:v>
                </c:pt>
                <c:pt idx="165">
                  <c:v>8.8736141046148215E-2</c:v>
                </c:pt>
                <c:pt idx="166">
                  <c:v>9.5985094132069293E-2</c:v>
                </c:pt>
                <c:pt idx="167">
                  <c:v>0.1030716757230337</c:v>
                </c:pt>
                <c:pt idx="168">
                  <c:v>0.10996232893759278</c:v>
                </c:pt>
                <c:pt idx="169">
                  <c:v>0.1162184967650257</c:v>
                </c:pt>
                <c:pt idx="170">
                  <c:v>0.12124164761975842</c:v>
                </c:pt>
                <c:pt idx="171">
                  <c:v>0.12484783772590306</c:v>
                </c:pt>
                <c:pt idx="172">
                  <c:v>0.1273827632822245</c:v>
                </c:pt>
                <c:pt idx="173">
                  <c:v>0.12973614198276143</c:v>
                </c:pt>
                <c:pt idx="174">
                  <c:v>0.1318390822165928</c:v>
                </c:pt>
                <c:pt idx="175">
                  <c:v>0.13358194473103835</c:v>
                </c:pt>
                <c:pt idx="176">
                  <c:v>0.13439735790186927</c:v>
                </c:pt>
                <c:pt idx="177">
                  <c:v>0.1343764046930177</c:v>
                </c:pt>
                <c:pt idx="178">
                  <c:v>0.13327344047798495</c:v>
                </c:pt>
                <c:pt idx="179">
                  <c:v>0.13004116990798262</c:v>
                </c:pt>
                <c:pt idx="180">
                  <c:v>0.12369461755691268</c:v>
                </c:pt>
                <c:pt idx="181">
                  <c:v>0.11563814050076612</c:v>
                </c:pt>
                <c:pt idx="182">
                  <c:v>0.10754570964306742</c:v>
                </c:pt>
                <c:pt idx="183">
                  <c:v>0.10053351194352612</c:v>
                </c:pt>
                <c:pt idx="184">
                  <c:v>9.471598049502937E-2</c:v>
                </c:pt>
                <c:pt idx="185">
                  <c:v>8.9516155992934429E-2</c:v>
                </c:pt>
                <c:pt idx="186">
                  <c:v>8.4418779983209249E-2</c:v>
                </c:pt>
                <c:pt idx="187">
                  <c:v>7.9204573960493463E-2</c:v>
                </c:pt>
                <c:pt idx="188">
                  <c:v>7.2979026390541379E-2</c:v>
                </c:pt>
                <c:pt idx="189">
                  <c:v>6.6280745856340112E-2</c:v>
                </c:pt>
                <c:pt idx="190">
                  <c:v>5.977058386615406E-2</c:v>
                </c:pt>
                <c:pt idx="191">
                  <c:v>5.312441650214958E-2</c:v>
                </c:pt>
                <c:pt idx="192">
                  <c:v>4.6599872991342661E-2</c:v>
                </c:pt>
                <c:pt idx="193">
                  <c:v>4.0559427973222623E-2</c:v>
                </c:pt>
                <c:pt idx="194">
                  <c:v>3.5360762247071742E-2</c:v>
                </c:pt>
                <c:pt idx="195">
                  <c:v>3.1125499666087627E-2</c:v>
                </c:pt>
                <c:pt idx="196">
                  <c:v>2.6999876337783706E-2</c:v>
                </c:pt>
                <c:pt idx="197">
                  <c:v>2.2874253009479793E-2</c:v>
                </c:pt>
                <c:pt idx="198">
                  <c:v>1.8991877387571042E-2</c:v>
                </c:pt>
                <c:pt idx="199">
                  <c:v>1.5471976405151569E-2</c:v>
                </c:pt>
                <c:pt idx="200">
                  <c:v>1.2917875488002325E-2</c:v>
                </c:pt>
                <c:pt idx="201">
                  <c:v>1.1324780795916367E-2</c:v>
                </c:pt>
                <c:pt idx="202">
                  <c:v>9.846119196717561E-3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109632"/>
        <c:axId val="173111552"/>
      </c:scatterChart>
      <c:valAx>
        <c:axId val="1731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111552"/>
        <c:crosses val="autoZero"/>
        <c:crossBetween val="midCat"/>
      </c:valAx>
      <c:valAx>
        <c:axId val="17311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MCD  </a:t>
                </a:r>
                <a:r>
                  <a:rPr lang="en-AU"/>
                  <a:t>A/</a:t>
                </a:r>
                <a:r>
                  <a:rPr lang="en-AU">
                    <a:sym typeface="Symbol"/>
                  </a:rPr>
                  <a:t>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310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7399277345013"/>
          <c:y val="0.60397332300675544"/>
          <c:w val="0.30855893676420493"/>
          <c:h val="0.23715296243707243"/>
        </c:manualLayout>
      </c:layout>
      <c:overlay val="0"/>
      <c:spPr>
        <a:solidFill>
          <a:srgbClr val="4BACC6">
            <a:lumMod val="20000"/>
            <a:lumOff val="80000"/>
          </a:srgbClr>
        </a:solidFill>
      </c:sp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'Methylpheophorbide-a dioxane'!$A$16:$D$16</c:f>
          <c:strCache>
            <c:ptCount val="1"/>
            <c:pt idx="0">
              <c:v>Methylpheophorbide-a dioxane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LD</c:v>
          </c:tx>
          <c:marker>
            <c:symbol val="none"/>
          </c:marker>
          <c:xVal>
            <c:numRef>
              <c:f>'Methylpheophorbide-a dioxane'!$A$20:$A$222</c:f>
              <c:numCache>
                <c:formatCode>General</c:formatCode>
                <c:ptCount val="203"/>
                <c:pt idx="0">
                  <c:v>-542</c:v>
                </c:pt>
                <c:pt idx="1">
                  <c:v>-512</c:v>
                </c:pt>
                <c:pt idx="2">
                  <c:v>-482</c:v>
                </c:pt>
                <c:pt idx="3">
                  <c:v>-452</c:v>
                </c:pt>
                <c:pt idx="4">
                  <c:v>-422</c:v>
                </c:pt>
                <c:pt idx="5">
                  <c:v>-392</c:v>
                </c:pt>
                <c:pt idx="6">
                  <c:v>-362</c:v>
                </c:pt>
                <c:pt idx="7">
                  <c:v>-332</c:v>
                </c:pt>
                <c:pt idx="8">
                  <c:v>-302</c:v>
                </c:pt>
                <c:pt idx="9">
                  <c:v>-272</c:v>
                </c:pt>
                <c:pt idx="10">
                  <c:v>-242</c:v>
                </c:pt>
                <c:pt idx="11">
                  <c:v>-212</c:v>
                </c:pt>
                <c:pt idx="12">
                  <c:v>-182</c:v>
                </c:pt>
                <c:pt idx="13">
                  <c:v>-152</c:v>
                </c:pt>
                <c:pt idx="14">
                  <c:v>-122</c:v>
                </c:pt>
                <c:pt idx="15">
                  <c:v>-92</c:v>
                </c:pt>
                <c:pt idx="16">
                  <c:v>-62</c:v>
                </c:pt>
                <c:pt idx="17">
                  <c:v>-32</c:v>
                </c:pt>
                <c:pt idx="18">
                  <c:v>-2</c:v>
                </c:pt>
                <c:pt idx="19">
                  <c:v>28</c:v>
                </c:pt>
                <c:pt idx="20">
                  <c:v>58</c:v>
                </c:pt>
                <c:pt idx="21">
                  <c:v>88</c:v>
                </c:pt>
                <c:pt idx="22">
                  <c:v>118</c:v>
                </c:pt>
                <c:pt idx="23">
                  <c:v>148</c:v>
                </c:pt>
                <c:pt idx="24">
                  <c:v>178</c:v>
                </c:pt>
                <c:pt idx="25">
                  <c:v>208</c:v>
                </c:pt>
                <c:pt idx="26">
                  <c:v>238</c:v>
                </c:pt>
                <c:pt idx="27">
                  <c:v>268</c:v>
                </c:pt>
                <c:pt idx="28">
                  <c:v>298</c:v>
                </c:pt>
                <c:pt idx="29">
                  <c:v>328</c:v>
                </c:pt>
                <c:pt idx="30">
                  <c:v>358</c:v>
                </c:pt>
                <c:pt idx="31">
                  <c:v>388</c:v>
                </c:pt>
                <c:pt idx="32">
                  <c:v>418</c:v>
                </c:pt>
                <c:pt idx="33">
                  <c:v>448</c:v>
                </c:pt>
                <c:pt idx="34">
                  <c:v>478</c:v>
                </c:pt>
                <c:pt idx="35">
                  <c:v>508</c:v>
                </c:pt>
                <c:pt idx="36">
                  <c:v>538</c:v>
                </c:pt>
                <c:pt idx="37">
                  <c:v>568</c:v>
                </c:pt>
                <c:pt idx="38">
                  <c:v>598</c:v>
                </c:pt>
                <c:pt idx="39">
                  <c:v>628</c:v>
                </c:pt>
                <c:pt idx="40">
                  <c:v>658</c:v>
                </c:pt>
                <c:pt idx="41">
                  <c:v>688</c:v>
                </c:pt>
                <c:pt idx="42">
                  <c:v>718</c:v>
                </c:pt>
                <c:pt idx="43">
                  <c:v>748</c:v>
                </c:pt>
                <c:pt idx="44">
                  <c:v>778</c:v>
                </c:pt>
                <c:pt idx="45">
                  <c:v>808</c:v>
                </c:pt>
                <c:pt idx="46">
                  <c:v>838</c:v>
                </c:pt>
                <c:pt idx="47">
                  <c:v>868</c:v>
                </c:pt>
                <c:pt idx="48">
                  <c:v>898</c:v>
                </c:pt>
                <c:pt idx="49">
                  <c:v>928</c:v>
                </c:pt>
                <c:pt idx="50">
                  <c:v>958</c:v>
                </c:pt>
                <c:pt idx="51">
                  <c:v>988</c:v>
                </c:pt>
                <c:pt idx="52">
                  <c:v>1018</c:v>
                </c:pt>
                <c:pt idx="53">
                  <c:v>1048</c:v>
                </c:pt>
                <c:pt idx="54">
                  <c:v>1078</c:v>
                </c:pt>
                <c:pt idx="55">
                  <c:v>1108</c:v>
                </c:pt>
                <c:pt idx="56">
                  <c:v>1138</c:v>
                </c:pt>
                <c:pt idx="57">
                  <c:v>1168</c:v>
                </c:pt>
                <c:pt idx="58">
                  <c:v>1198</c:v>
                </c:pt>
                <c:pt idx="59">
                  <c:v>1228</c:v>
                </c:pt>
                <c:pt idx="60">
                  <c:v>1258</c:v>
                </c:pt>
                <c:pt idx="61">
                  <c:v>1288</c:v>
                </c:pt>
                <c:pt idx="62">
                  <c:v>1318</c:v>
                </c:pt>
                <c:pt idx="63">
                  <c:v>1348</c:v>
                </c:pt>
                <c:pt idx="64">
                  <c:v>1378</c:v>
                </c:pt>
                <c:pt idx="65">
                  <c:v>1408</c:v>
                </c:pt>
                <c:pt idx="66">
                  <c:v>1438</c:v>
                </c:pt>
                <c:pt idx="67">
                  <c:v>1468</c:v>
                </c:pt>
                <c:pt idx="68">
                  <c:v>1498</c:v>
                </c:pt>
                <c:pt idx="69">
                  <c:v>1528</c:v>
                </c:pt>
                <c:pt idx="70">
                  <c:v>1558</c:v>
                </c:pt>
                <c:pt idx="71">
                  <c:v>1588</c:v>
                </c:pt>
                <c:pt idx="72">
                  <c:v>1618</c:v>
                </c:pt>
                <c:pt idx="73">
                  <c:v>1648</c:v>
                </c:pt>
                <c:pt idx="74">
                  <c:v>1678</c:v>
                </c:pt>
                <c:pt idx="75">
                  <c:v>1708</c:v>
                </c:pt>
                <c:pt idx="76">
                  <c:v>1738</c:v>
                </c:pt>
                <c:pt idx="77">
                  <c:v>1768</c:v>
                </c:pt>
                <c:pt idx="78">
                  <c:v>1798</c:v>
                </c:pt>
                <c:pt idx="79">
                  <c:v>1828</c:v>
                </c:pt>
                <c:pt idx="80">
                  <c:v>1858</c:v>
                </c:pt>
                <c:pt idx="81">
                  <c:v>1888</c:v>
                </c:pt>
                <c:pt idx="82">
                  <c:v>1918</c:v>
                </c:pt>
                <c:pt idx="83">
                  <c:v>1948</c:v>
                </c:pt>
                <c:pt idx="84">
                  <c:v>1978</c:v>
                </c:pt>
                <c:pt idx="85">
                  <c:v>2008</c:v>
                </c:pt>
                <c:pt idx="86">
                  <c:v>2038</c:v>
                </c:pt>
                <c:pt idx="87">
                  <c:v>2068</c:v>
                </c:pt>
                <c:pt idx="88">
                  <c:v>2098</c:v>
                </c:pt>
                <c:pt idx="89">
                  <c:v>2128</c:v>
                </c:pt>
                <c:pt idx="90">
                  <c:v>2158</c:v>
                </c:pt>
                <c:pt idx="91">
                  <c:v>2188</c:v>
                </c:pt>
                <c:pt idx="92">
                  <c:v>2218</c:v>
                </c:pt>
                <c:pt idx="93">
                  <c:v>2248</c:v>
                </c:pt>
                <c:pt idx="94">
                  <c:v>2278</c:v>
                </c:pt>
                <c:pt idx="95">
                  <c:v>2308</c:v>
                </c:pt>
                <c:pt idx="96">
                  <c:v>2338</c:v>
                </c:pt>
                <c:pt idx="97">
                  <c:v>2368</c:v>
                </c:pt>
                <c:pt idx="98">
                  <c:v>2398</c:v>
                </c:pt>
                <c:pt idx="99">
                  <c:v>2428</c:v>
                </c:pt>
                <c:pt idx="100">
                  <c:v>2458</c:v>
                </c:pt>
                <c:pt idx="101">
                  <c:v>2488</c:v>
                </c:pt>
                <c:pt idx="102">
                  <c:v>2518</c:v>
                </c:pt>
                <c:pt idx="103">
                  <c:v>2548</c:v>
                </c:pt>
                <c:pt idx="104">
                  <c:v>2578</c:v>
                </c:pt>
                <c:pt idx="105">
                  <c:v>2608</c:v>
                </c:pt>
                <c:pt idx="106">
                  <c:v>2638</c:v>
                </c:pt>
                <c:pt idx="107">
                  <c:v>2668</c:v>
                </c:pt>
                <c:pt idx="108">
                  <c:v>2698</c:v>
                </c:pt>
                <c:pt idx="109">
                  <c:v>2728</c:v>
                </c:pt>
                <c:pt idx="110">
                  <c:v>2758</c:v>
                </c:pt>
                <c:pt idx="111">
                  <c:v>2788</c:v>
                </c:pt>
                <c:pt idx="112">
                  <c:v>2818</c:v>
                </c:pt>
                <c:pt idx="113">
                  <c:v>2848</c:v>
                </c:pt>
                <c:pt idx="114">
                  <c:v>2878</c:v>
                </c:pt>
                <c:pt idx="115">
                  <c:v>2908</c:v>
                </c:pt>
                <c:pt idx="116">
                  <c:v>2938</c:v>
                </c:pt>
                <c:pt idx="117">
                  <c:v>2968</c:v>
                </c:pt>
                <c:pt idx="118">
                  <c:v>2998</c:v>
                </c:pt>
                <c:pt idx="119">
                  <c:v>3028</c:v>
                </c:pt>
                <c:pt idx="120">
                  <c:v>3058</c:v>
                </c:pt>
                <c:pt idx="121">
                  <c:v>3088</c:v>
                </c:pt>
                <c:pt idx="122">
                  <c:v>3118</c:v>
                </c:pt>
                <c:pt idx="123">
                  <c:v>3148</c:v>
                </c:pt>
                <c:pt idx="124">
                  <c:v>3178</c:v>
                </c:pt>
                <c:pt idx="125">
                  <c:v>3208</c:v>
                </c:pt>
                <c:pt idx="126">
                  <c:v>3238</c:v>
                </c:pt>
                <c:pt idx="127">
                  <c:v>3268</c:v>
                </c:pt>
                <c:pt idx="128">
                  <c:v>3298</c:v>
                </c:pt>
                <c:pt idx="129">
                  <c:v>3328</c:v>
                </c:pt>
                <c:pt idx="130">
                  <c:v>3358</c:v>
                </c:pt>
                <c:pt idx="131">
                  <c:v>3388</c:v>
                </c:pt>
                <c:pt idx="132">
                  <c:v>3418</c:v>
                </c:pt>
                <c:pt idx="133">
                  <c:v>3448</c:v>
                </c:pt>
                <c:pt idx="134">
                  <c:v>3478</c:v>
                </c:pt>
                <c:pt idx="135">
                  <c:v>3508</c:v>
                </c:pt>
                <c:pt idx="136">
                  <c:v>3538</c:v>
                </c:pt>
                <c:pt idx="137">
                  <c:v>3568</c:v>
                </c:pt>
                <c:pt idx="138">
                  <c:v>3598</c:v>
                </c:pt>
                <c:pt idx="139">
                  <c:v>3628</c:v>
                </c:pt>
                <c:pt idx="140">
                  <c:v>3658</c:v>
                </c:pt>
                <c:pt idx="141">
                  <c:v>3688</c:v>
                </c:pt>
                <c:pt idx="142">
                  <c:v>3718</c:v>
                </c:pt>
                <c:pt idx="143">
                  <c:v>3748</c:v>
                </c:pt>
                <c:pt idx="144">
                  <c:v>3778</c:v>
                </c:pt>
                <c:pt idx="145">
                  <c:v>3808</c:v>
                </c:pt>
                <c:pt idx="146">
                  <c:v>3838</c:v>
                </c:pt>
                <c:pt idx="147">
                  <c:v>3868</c:v>
                </c:pt>
                <c:pt idx="148">
                  <c:v>3898</c:v>
                </c:pt>
                <c:pt idx="149">
                  <c:v>3928</c:v>
                </c:pt>
                <c:pt idx="150">
                  <c:v>3958</c:v>
                </c:pt>
                <c:pt idx="151">
                  <c:v>3988</c:v>
                </c:pt>
                <c:pt idx="152">
                  <c:v>4018</c:v>
                </c:pt>
                <c:pt idx="153">
                  <c:v>4048</c:v>
                </c:pt>
                <c:pt idx="154">
                  <c:v>4078</c:v>
                </c:pt>
                <c:pt idx="155">
                  <c:v>4108</c:v>
                </c:pt>
                <c:pt idx="156">
                  <c:v>4138</c:v>
                </c:pt>
                <c:pt idx="157">
                  <c:v>4168</c:v>
                </c:pt>
                <c:pt idx="158">
                  <c:v>4198</c:v>
                </c:pt>
                <c:pt idx="159">
                  <c:v>4228</c:v>
                </c:pt>
                <c:pt idx="160">
                  <c:v>4258</c:v>
                </c:pt>
                <c:pt idx="161">
                  <c:v>4288</c:v>
                </c:pt>
                <c:pt idx="162">
                  <c:v>4318</c:v>
                </c:pt>
                <c:pt idx="163">
                  <c:v>4348</c:v>
                </c:pt>
                <c:pt idx="164">
                  <c:v>4378</c:v>
                </c:pt>
                <c:pt idx="165">
                  <c:v>4408</c:v>
                </c:pt>
                <c:pt idx="166">
                  <c:v>4438</c:v>
                </c:pt>
                <c:pt idx="167">
                  <c:v>4468</c:v>
                </c:pt>
                <c:pt idx="168">
                  <c:v>4498</c:v>
                </c:pt>
                <c:pt idx="169">
                  <c:v>4528</c:v>
                </c:pt>
                <c:pt idx="170">
                  <c:v>4558</c:v>
                </c:pt>
                <c:pt idx="171">
                  <c:v>4588</c:v>
                </c:pt>
                <c:pt idx="172">
                  <c:v>4618</c:v>
                </c:pt>
                <c:pt idx="173">
                  <c:v>4648</c:v>
                </c:pt>
                <c:pt idx="174">
                  <c:v>4678</c:v>
                </c:pt>
                <c:pt idx="175">
                  <c:v>4708</c:v>
                </c:pt>
                <c:pt idx="176">
                  <c:v>4738</c:v>
                </c:pt>
                <c:pt idx="177">
                  <c:v>4768</c:v>
                </c:pt>
                <c:pt idx="178">
                  <c:v>4798</c:v>
                </c:pt>
                <c:pt idx="179">
                  <c:v>4828</c:v>
                </c:pt>
                <c:pt idx="180">
                  <c:v>4858</c:v>
                </c:pt>
                <c:pt idx="181">
                  <c:v>4888</c:v>
                </c:pt>
                <c:pt idx="182">
                  <c:v>4918</c:v>
                </c:pt>
                <c:pt idx="183">
                  <c:v>4948</c:v>
                </c:pt>
                <c:pt idx="184">
                  <c:v>4978</c:v>
                </c:pt>
                <c:pt idx="185">
                  <c:v>5008</c:v>
                </c:pt>
                <c:pt idx="186">
                  <c:v>5038</c:v>
                </c:pt>
                <c:pt idx="187">
                  <c:v>5068</c:v>
                </c:pt>
                <c:pt idx="188">
                  <c:v>5098</c:v>
                </c:pt>
                <c:pt idx="189">
                  <c:v>5128</c:v>
                </c:pt>
                <c:pt idx="190">
                  <c:v>5158</c:v>
                </c:pt>
                <c:pt idx="191">
                  <c:v>5188</c:v>
                </c:pt>
                <c:pt idx="192">
                  <c:v>5218</c:v>
                </c:pt>
                <c:pt idx="193">
                  <c:v>5248</c:v>
                </c:pt>
                <c:pt idx="194">
                  <c:v>5278</c:v>
                </c:pt>
                <c:pt idx="195">
                  <c:v>5308</c:v>
                </c:pt>
                <c:pt idx="196">
                  <c:v>5338</c:v>
                </c:pt>
                <c:pt idx="197">
                  <c:v>5368</c:v>
                </c:pt>
                <c:pt idx="198">
                  <c:v>5398</c:v>
                </c:pt>
                <c:pt idx="199">
                  <c:v>5428</c:v>
                </c:pt>
                <c:pt idx="200">
                  <c:v>5458</c:v>
                </c:pt>
                <c:pt idx="201">
                  <c:v>5488</c:v>
                </c:pt>
                <c:pt idx="202">
                  <c:v>5518</c:v>
                </c:pt>
              </c:numCache>
            </c:numRef>
          </c:xVal>
          <c:yVal>
            <c:numRef>
              <c:f>'Methylpheophorbide-a dioxane'!$J$20:$J$222</c:f>
              <c:numCache>
                <c:formatCode>0.000</c:formatCode>
                <c:ptCount val="20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0.99845877966511398</c:v>
                </c:pt>
                <c:pt idx="11">
                  <c:v>0.99674509060402516</c:v>
                </c:pt>
                <c:pt idx="12">
                  <c:v>0.99580685309696937</c:v>
                </c:pt>
                <c:pt idx="13">
                  <c:v>0.99408026883102729</c:v>
                </c:pt>
                <c:pt idx="14">
                  <c:v>0.99271553761635156</c:v>
                </c:pt>
                <c:pt idx="15">
                  <c:v>0.99213640727033015</c:v>
                </c:pt>
                <c:pt idx="16">
                  <c:v>0.99194684406540623</c:v>
                </c:pt>
                <c:pt idx="17">
                  <c:v>0.99200220424983665</c:v>
                </c:pt>
                <c:pt idx="18">
                  <c:v>0.9925502549405556</c:v>
                </c:pt>
                <c:pt idx="19">
                  <c:v>0.99392950756129084</c:v>
                </c:pt>
                <c:pt idx="20">
                  <c:v>0.99625700311909737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0.98470824218777275</c:v>
                </c:pt>
                <c:pt idx="50">
                  <c:v>0.94726277758446031</c:v>
                </c:pt>
                <c:pt idx="51">
                  <c:v>0.92158689319456144</c:v>
                </c:pt>
                <c:pt idx="52">
                  <c:v>0.90416682671289694</c:v>
                </c:pt>
                <c:pt idx="53">
                  <c:v>0.88717942131012495</c:v>
                </c:pt>
                <c:pt idx="54">
                  <c:v>0.87718035181941822</c:v>
                </c:pt>
                <c:pt idx="55">
                  <c:v>0.87702769161512273</c:v>
                </c:pt>
                <c:pt idx="56">
                  <c:v>0.87857742829820307</c:v>
                </c:pt>
                <c:pt idx="57">
                  <c:v>0.87996359671528557</c:v>
                </c:pt>
                <c:pt idx="58">
                  <c:v>0.88325525210875533</c:v>
                </c:pt>
                <c:pt idx="59">
                  <c:v>0.88726910427621364</c:v>
                </c:pt>
                <c:pt idx="60">
                  <c:v>0.8910014551268024</c:v>
                </c:pt>
                <c:pt idx="61">
                  <c:v>0.89565521645738044</c:v>
                </c:pt>
                <c:pt idx="62">
                  <c:v>0.90168011957287109</c:v>
                </c:pt>
                <c:pt idx="63">
                  <c:v>0.90754068758912221</c:v>
                </c:pt>
                <c:pt idx="64">
                  <c:v>0.91344987851827675</c:v>
                </c:pt>
                <c:pt idx="65">
                  <c:v>0.91991649989184798</c:v>
                </c:pt>
                <c:pt idx="66">
                  <c:v>0.92737796011954954</c:v>
                </c:pt>
                <c:pt idx="67">
                  <c:v>0.93546325520833862</c:v>
                </c:pt>
                <c:pt idx="68">
                  <c:v>0.94346941153503583</c:v>
                </c:pt>
                <c:pt idx="69">
                  <c:v>0.95022529515686083</c:v>
                </c:pt>
                <c:pt idx="70">
                  <c:v>0.95458669149349706</c:v>
                </c:pt>
                <c:pt idx="71">
                  <c:v>0.95718373823086944</c:v>
                </c:pt>
                <c:pt idx="72">
                  <c:v>0.95949964271507171</c:v>
                </c:pt>
                <c:pt idx="73">
                  <c:v>0.96178264914573974</c:v>
                </c:pt>
                <c:pt idx="74">
                  <c:v>0.96383184623227258</c:v>
                </c:pt>
                <c:pt idx="75">
                  <c:v>0.9651889870476299</c:v>
                </c:pt>
                <c:pt idx="76">
                  <c:v>0.96606031307730622</c:v>
                </c:pt>
                <c:pt idx="77">
                  <c:v>0.96660533983686214</c:v>
                </c:pt>
                <c:pt idx="78">
                  <c:v>0.96710371340146328</c:v>
                </c:pt>
                <c:pt idx="79">
                  <c:v>0.96732768646508516</c:v>
                </c:pt>
                <c:pt idx="80">
                  <c:v>0.9674145210971169</c:v>
                </c:pt>
                <c:pt idx="81">
                  <c:v>0.96774252582743869</c:v>
                </c:pt>
                <c:pt idx="82">
                  <c:v>0.96800662566570339</c:v>
                </c:pt>
                <c:pt idx="83">
                  <c:v>0.96795851656982113</c:v>
                </c:pt>
                <c:pt idx="84">
                  <c:v>0.96736708282259387</c:v>
                </c:pt>
                <c:pt idx="85">
                  <c:v>0.96525149842437818</c:v>
                </c:pt>
                <c:pt idx="86">
                  <c:v>0.9636027608626403</c:v>
                </c:pt>
                <c:pt idx="87">
                  <c:v>0.96605088633309966</c:v>
                </c:pt>
                <c:pt idx="88">
                  <c:v>0.98600619478978468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0.9942643579063033</c:v>
                </c:pt>
                <c:pt idx="107">
                  <c:v>0.98004017473572425</c:v>
                </c:pt>
                <c:pt idx="108">
                  <c:v>0.96530973198064263</c:v>
                </c:pt>
                <c:pt idx="109">
                  <c:v>0.94770644210701638</c:v>
                </c:pt>
                <c:pt idx="110">
                  <c:v>0.92625818487075584</c:v>
                </c:pt>
                <c:pt idx="111">
                  <c:v>0.89919410310828629</c:v>
                </c:pt>
                <c:pt idx="112">
                  <c:v>0.85933772480025805</c:v>
                </c:pt>
                <c:pt idx="113">
                  <c:v>0.78869353816009857</c:v>
                </c:pt>
                <c:pt idx="114">
                  <c:v>0.68163630961797428</c:v>
                </c:pt>
                <c:pt idx="115">
                  <c:v>0.5394877419302353</c:v>
                </c:pt>
                <c:pt idx="116">
                  <c:v>0.32805634786933435</c:v>
                </c:pt>
                <c:pt idx="117">
                  <c:v>7.0398306763227447E-3</c:v>
                </c:pt>
                <c:pt idx="118">
                  <c:v>-0.46396526149074857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-0.91797863132594948</c:v>
                </c:pt>
                <c:pt idx="135">
                  <c:v>-0.83874899667563851</c:v>
                </c:pt>
                <c:pt idx="136">
                  <c:v>-0.74814449086696766</c:v>
                </c:pt>
                <c:pt idx="137">
                  <c:v>-0.65486912320588853</c:v>
                </c:pt>
                <c:pt idx="138">
                  <c:v>-0.57620626055005686</c:v>
                </c:pt>
                <c:pt idx="139">
                  <c:v>-0.51727627198898096</c:v>
                </c:pt>
                <c:pt idx="140">
                  <c:v>-0.4690990261389012</c:v>
                </c:pt>
                <c:pt idx="141">
                  <c:v>-0.40515012852000765</c:v>
                </c:pt>
                <c:pt idx="142">
                  <c:v>-0.32603243220624845</c:v>
                </c:pt>
                <c:pt idx="143">
                  <c:v>-0.26134974890715079</c:v>
                </c:pt>
                <c:pt idx="144">
                  <c:v>-0.18078690652387164</c:v>
                </c:pt>
                <c:pt idx="145">
                  <c:v>-7.392605918975681E-2</c:v>
                </c:pt>
                <c:pt idx="146">
                  <c:v>2.0949909812079226E-2</c:v>
                </c:pt>
                <c:pt idx="147">
                  <c:v>8.666112822733596E-2</c:v>
                </c:pt>
                <c:pt idx="148">
                  <c:v>0.14594710697610402</c:v>
                </c:pt>
                <c:pt idx="149">
                  <c:v>0.21073079738447054</c:v>
                </c:pt>
                <c:pt idx="150">
                  <c:v>0.26414994322179142</c:v>
                </c:pt>
                <c:pt idx="151">
                  <c:v>0.29699373891035219</c:v>
                </c:pt>
                <c:pt idx="152">
                  <c:v>0.32322417978871176</c:v>
                </c:pt>
                <c:pt idx="153">
                  <c:v>0.34670970886254138</c:v>
                </c:pt>
                <c:pt idx="154">
                  <c:v>0.37164776531908816</c:v>
                </c:pt>
                <c:pt idx="155">
                  <c:v>0.40338336017179688</c:v>
                </c:pt>
                <c:pt idx="156">
                  <c:v>0.45496183503525078</c:v>
                </c:pt>
                <c:pt idx="157">
                  <c:v>0.5179280696771984</c:v>
                </c:pt>
                <c:pt idx="158">
                  <c:v>0.58215252959184371</c:v>
                </c:pt>
                <c:pt idx="159">
                  <c:v>0.64002274828304284</c:v>
                </c:pt>
                <c:pt idx="160">
                  <c:v>0.69426474009705097</c:v>
                </c:pt>
                <c:pt idx="161">
                  <c:v>0.74801383728979254</c:v>
                </c:pt>
                <c:pt idx="162">
                  <c:v>0.79018990607794137</c:v>
                </c:pt>
                <c:pt idx="163">
                  <c:v>0.81894035622976069</c:v>
                </c:pt>
                <c:pt idx="164">
                  <c:v>0.84056222722989504</c:v>
                </c:pt>
                <c:pt idx="165">
                  <c:v>0.85686330481769912</c:v>
                </c:pt>
                <c:pt idx="166">
                  <c:v>0.86961138054291875</c:v>
                </c:pt>
                <c:pt idx="167">
                  <c:v>0.87988561307818369</c:v>
                </c:pt>
                <c:pt idx="168">
                  <c:v>0.88758743638073156</c:v>
                </c:pt>
                <c:pt idx="169">
                  <c:v>0.89371135285211645</c:v>
                </c:pt>
                <c:pt idx="170">
                  <c:v>0.89846556324061466</c:v>
                </c:pt>
                <c:pt idx="171">
                  <c:v>0.90114470264151048</c:v>
                </c:pt>
                <c:pt idx="172">
                  <c:v>0.90185306585658997</c:v>
                </c:pt>
                <c:pt idx="173">
                  <c:v>0.90161073044009643</c:v>
                </c:pt>
                <c:pt idx="174">
                  <c:v>0.90118231719927611</c:v>
                </c:pt>
                <c:pt idx="175">
                  <c:v>0.90069933027137061</c:v>
                </c:pt>
                <c:pt idx="176">
                  <c:v>0.90050768069163967</c:v>
                </c:pt>
                <c:pt idx="177">
                  <c:v>0.90188705361338961</c:v>
                </c:pt>
                <c:pt idx="178">
                  <c:v>0.90475276442106489</c:v>
                </c:pt>
                <c:pt idx="179">
                  <c:v>0.90782398986020096</c:v>
                </c:pt>
                <c:pt idx="180">
                  <c:v>0.91077704012051575</c:v>
                </c:pt>
                <c:pt idx="181">
                  <c:v>0.91339275305466339</c:v>
                </c:pt>
                <c:pt idx="182">
                  <c:v>0.91576863273498665</c:v>
                </c:pt>
                <c:pt idx="183">
                  <c:v>0.91862287377901708</c:v>
                </c:pt>
                <c:pt idx="184">
                  <c:v>0.92185906029509934</c:v>
                </c:pt>
                <c:pt idx="185">
                  <c:v>0.92591606796350534</c:v>
                </c:pt>
                <c:pt idx="186">
                  <c:v>0.93008625920398746</c:v>
                </c:pt>
                <c:pt idx="187">
                  <c:v>0.93490502391157881</c:v>
                </c:pt>
                <c:pt idx="188">
                  <c:v>0.93925931454545719</c:v>
                </c:pt>
                <c:pt idx="189">
                  <c:v>0.94125053289669491</c:v>
                </c:pt>
                <c:pt idx="190">
                  <c:v>0.9419377707969967</c:v>
                </c:pt>
                <c:pt idx="191">
                  <c:v>0.942246789666219</c:v>
                </c:pt>
                <c:pt idx="192">
                  <c:v>0.94266879000299852</c:v>
                </c:pt>
                <c:pt idx="193">
                  <c:v>0.94321911488792054</c:v>
                </c:pt>
                <c:pt idx="194">
                  <c:v>0.94362969807135877</c:v>
                </c:pt>
                <c:pt idx="195">
                  <c:v>0.943828602323872</c:v>
                </c:pt>
                <c:pt idx="196">
                  <c:v>0.9432634019732189</c:v>
                </c:pt>
                <c:pt idx="197">
                  <c:v>0.94249484911545267</c:v>
                </c:pt>
                <c:pt idx="198">
                  <c:v>0.94152507975461286</c:v>
                </c:pt>
                <c:pt idx="199">
                  <c:v>0.94003955320946953</c:v>
                </c:pt>
                <c:pt idx="200">
                  <c:v>0.93768008648852452</c:v>
                </c:pt>
                <c:pt idx="201">
                  <c:v>0.93364484857063679</c:v>
                </c:pt>
                <c:pt idx="202">
                  <c:v>0.92719649080020017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132416"/>
        <c:axId val="172692224"/>
      </c:scatterChart>
      <c:valAx>
        <c:axId val="1731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sym typeface="Symbol"/>
                  </a:rPr>
                  <a:t></a:t>
                </a: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2692224"/>
        <c:crosses val="autoZero"/>
        <c:crossBetween val="midCat"/>
      </c:valAx>
      <c:valAx>
        <c:axId val="172692224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x</a:t>
                </a:r>
                <a:r>
                  <a:rPr lang="en-AU" baseline="0"/>
                  <a:t>                                LD                                  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0555555555555582E-2"/>
              <c:y val="0.1605089136585196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173132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22</xdr:row>
      <xdr:rowOff>123825</xdr:rowOff>
    </xdr:from>
    <xdr:to>
      <xdr:col>6</xdr:col>
      <xdr:colOff>180975</xdr:colOff>
      <xdr:row>38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22</xdr:row>
      <xdr:rowOff>161925</xdr:rowOff>
    </xdr:from>
    <xdr:to>
      <xdr:col>12</xdr:col>
      <xdr:colOff>257174</xdr:colOff>
      <xdr:row>38</xdr:row>
      <xdr:rowOff>19050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22</xdr:row>
      <xdr:rowOff>133350</xdr:rowOff>
    </xdr:from>
    <xdr:to>
      <xdr:col>18</xdr:col>
      <xdr:colOff>390525</xdr:colOff>
      <xdr:row>38</xdr:row>
      <xdr:rowOff>19050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23</xdr:row>
      <xdr:rowOff>9525</xdr:rowOff>
    </xdr:from>
    <xdr:to>
      <xdr:col>6</xdr:col>
      <xdr:colOff>19050</xdr:colOff>
      <xdr:row>38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447674</xdr:colOff>
      <xdr:row>22</xdr:row>
      <xdr:rowOff>85725</xdr:rowOff>
    </xdr:from>
    <xdr:to>
      <xdr:col>12</xdr:col>
      <xdr:colOff>380999</xdr:colOff>
      <xdr:row>37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123825</xdr:colOff>
      <xdr:row>22</xdr:row>
      <xdr:rowOff>47625</xdr:rowOff>
    </xdr:from>
    <xdr:to>
      <xdr:col>19</xdr:col>
      <xdr:colOff>47625</xdr:colOff>
      <xdr:row>37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114300</xdr:rowOff>
    </xdr:from>
    <xdr:to>
      <xdr:col>5</xdr:col>
      <xdr:colOff>552450</xdr:colOff>
      <xdr:row>38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22</xdr:row>
      <xdr:rowOff>161925</xdr:rowOff>
    </xdr:from>
    <xdr:to>
      <xdr:col>12</xdr:col>
      <xdr:colOff>257174</xdr:colOff>
      <xdr:row>38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22</xdr:row>
      <xdr:rowOff>133350</xdr:rowOff>
    </xdr:from>
    <xdr:to>
      <xdr:col>18</xdr:col>
      <xdr:colOff>390525</xdr:colOff>
      <xdr:row>38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114300</xdr:rowOff>
    </xdr:from>
    <xdr:to>
      <xdr:col>5</xdr:col>
      <xdr:colOff>552450</xdr:colOff>
      <xdr:row>45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323849</xdr:colOff>
      <xdr:row>29</xdr:row>
      <xdr:rowOff>161925</xdr:rowOff>
    </xdr:from>
    <xdr:to>
      <xdr:col>12</xdr:col>
      <xdr:colOff>257174</xdr:colOff>
      <xdr:row>45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466725</xdr:colOff>
      <xdr:row>29</xdr:row>
      <xdr:rowOff>133350</xdr:rowOff>
    </xdr:from>
    <xdr:to>
      <xdr:col>18</xdr:col>
      <xdr:colOff>390525</xdr:colOff>
      <xdr:row>45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2"/>
  <sheetViews>
    <sheetView topLeftCell="A4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K1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SUM(B20:B252)</f>
        <v>29.306900000000002</v>
      </c>
      <c r="C12" s="2">
        <f>SUM(C20:C252)</f>
        <v>-15.787299999999993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0.5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MAX(B20:B252)</f>
        <v>0.99299999999999999</v>
      </c>
      <c r="C13" s="2">
        <f>MAX(C20:C252)</f>
        <v>0.9869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3867.4563626792688</v>
      </c>
    </row>
    <row r="14" spans="1:21" s="3" customFormat="1" x14ac:dyDescent="0.25">
      <c r="A14" s="2" t="s">
        <v>30</v>
      </c>
      <c r="B14" s="2">
        <f>MIN(B20:B252)</f>
        <v>4.5999999999999999E-3</v>
      </c>
      <c r="C14" s="2">
        <f>MIN(C20:C252)</f>
        <v>-0.93189999999999995</v>
      </c>
      <c r="F14" s="5"/>
      <c r="G14" s="2" t="s">
        <v>7</v>
      </c>
      <c r="H14" s="2"/>
      <c r="I14" s="15"/>
      <c r="J14" s="15">
        <f>MIN(G20:G252)</f>
        <v>-6.2998805256869774</v>
      </c>
      <c r="K14" s="2" t="s">
        <v>19</v>
      </c>
      <c r="L14" s="15">
        <f>J14*M13</f>
        <v>-6.2998805256869774</v>
      </c>
      <c r="M14" s="2" t="s">
        <v>25</v>
      </c>
      <c r="N14" s="2">
        <f>L14*D17</f>
        <v>-1.6631684587813621E-3</v>
      </c>
      <c r="Q14" s="4" t="s">
        <v>34</v>
      </c>
      <c r="R14" s="18">
        <f>SUM(R20:R252)/SUM(L20:L252)</f>
        <v>4105.6782543132404</v>
      </c>
      <c r="S14" s="18">
        <f>SUM(S20:S252)/SUM(M20:M252)</f>
        <v>238.22189163397184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MAX(G20:G252)</f>
        <v>1.0185375901132854</v>
      </c>
      <c r="K15" s="2"/>
      <c r="L15" s="2"/>
      <c r="M15" s="2" t="s">
        <v>24</v>
      </c>
      <c r="N15" s="2">
        <f>J15*D17</f>
        <v>2.6889392378990734E-4</v>
      </c>
      <c r="P15" s="10"/>
      <c r="Q15"/>
      <c r="S15" s="17"/>
    </row>
    <row r="16" spans="1:21" x14ac:dyDescent="0.25">
      <c r="A16" s="32" t="s">
        <v>60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0.21278183436194642</v>
      </c>
      <c r="K16" s="2"/>
      <c r="L16" s="19" t="s">
        <v>61</v>
      </c>
      <c r="M16" s="2"/>
      <c r="N16" s="30">
        <f>-L14/J15*J16/(1-J16)</f>
        <v>1.6718399275249463</v>
      </c>
      <c r="P16" s="10"/>
      <c r="Q16"/>
    </row>
    <row r="17" spans="1:19" x14ac:dyDescent="0.25">
      <c r="A17" s="12" t="s">
        <v>18</v>
      </c>
      <c r="B17" s="11"/>
      <c r="C17" s="11"/>
      <c r="D17" s="11">
        <v>2.6400000000000002E-4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6">
        <v>-633</v>
      </c>
      <c r="B20" s="26">
        <v>1.43E-2</v>
      </c>
      <c r="C20" s="26">
        <v>-4.1000000000000003E-3</v>
      </c>
      <c r="D20" s="1"/>
      <c r="E20" s="1">
        <f t="shared" ref="E20:E83" si="0">C20/B20</f>
        <v>-0.28671328671328672</v>
      </c>
      <c r="F20" s="1">
        <f t="shared" ref="F20:F83" si="1">IF(AND(B20/$B$13&gt;$O$12,OR(C20/$C$13&gt;$M$12,C20/$C$14&gt;$M$12)),1,0)</f>
        <v>0</v>
      </c>
      <c r="G20" s="1">
        <f>E20*F20</f>
        <v>0</v>
      </c>
      <c r="H20" s="1"/>
      <c r="I20" s="24">
        <f t="shared" ref="I20:I83" si="2">MIN(1,MAX(0,(E20-$J$15)/($L$14-$J$15)))</f>
        <v>0.17835150385963483</v>
      </c>
      <c r="J20" s="24">
        <f>1-2*I20</f>
        <v>0.64329699228073034</v>
      </c>
      <c r="K20" s="1"/>
      <c r="L20" s="1">
        <f t="shared" ref="L20:L83" si="3">B20*I20</f>
        <v>2.550426505192778E-3</v>
      </c>
      <c r="M20" s="1">
        <f t="shared" ref="M20:M83" si="4">B20*(1-I20)</f>
        <v>1.1749573494807222E-2</v>
      </c>
      <c r="N20" s="1">
        <f t="shared" ref="N20:N83" si="5">L20*$L$14</f>
        <v>-1.6067382272259879E-2</v>
      </c>
      <c r="O20" s="1">
        <f t="shared" ref="O20:O83" si="6">M20*$J$15</f>
        <v>1.196738227225988E-2</v>
      </c>
      <c r="P20" s="24">
        <f>(N20+O20-C20)/MAX($C$13,-$C$14)</f>
        <v>8.7887500049488664E-19</v>
      </c>
      <c r="Q20" s="1"/>
      <c r="R20" s="27">
        <f t="shared" ref="R20:R83" si="7">A20*L20</f>
        <v>-1.6144199777870285</v>
      </c>
      <c r="S20" s="27">
        <f t="shared" ref="S20:S83" si="8">A20*M20</f>
        <v>-7.4374800222129718</v>
      </c>
    </row>
    <row r="21" spans="1:19" x14ac:dyDescent="0.25">
      <c r="A21" s="26">
        <v>-603</v>
      </c>
      <c r="B21" s="26">
        <v>2.1000000000000001E-2</v>
      </c>
      <c r="C21" s="26">
        <v>5.0000000000000001E-4</v>
      </c>
      <c r="D21" s="1"/>
      <c r="E21" s="1">
        <f t="shared" si="0"/>
        <v>2.3809523809523808E-2</v>
      </c>
      <c r="F21" s="1">
        <f t="shared" si="1"/>
        <v>0</v>
      </c>
      <c r="G21" s="1">
        <f>E21*F21</f>
        <v>0</v>
      </c>
      <c r="H21" s="1"/>
      <c r="I21" s="24">
        <f t="shared" si="2"/>
        <v>0.13592118550266635</v>
      </c>
      <c r="J21" s="24">
        <f t="shared" ref="J21:J84" si="9">1-2*I21</f>
        <v>0.72815762899466729</v>
      </c>
      <c r="K21" s="1"/>
      <c r="L21" s="1">
        <f t="shared" si="3"/>
        <v>2.8543448955559935E-3</v>
      </c>
      <c r="M21" s="1">
        <f t="shared" si="4"/>
        <v>1.8145655104444009E-2</v>
      </c>
      <c r="N21" s="1">
        <f t="shared" si="5"/>
        <v>-1.7982031821107233E-2</v>
      </c>
      <c r="O21" s="1">
        <f t="shared" si="6"/>
        <v>1.8482031821107237E-2</v>
      </c>
      <c r="P21" s="24">
        <f t="shared" ref="P21:P84" si="10">(N21+O21-C21)/MAX($C$13,-$C$14)</f>
        <v>3.9549375022269896E-18</v>
      </c>
      <c r="Q21" s="1"/>
      <c r="R21" s="27">
        <f t="shared" si="7"/>
        <v>-1.721169972020264</v>
      </c>
      <c r="S21" s="27">
        <f t="shared" si="8"/>
        <v>-10.941830027979737</v>
      </c>
    </row>
    <row r="22" spans="1:19" x14ac:dyDescent="0.25">
      <c r="A22" s="26">
        <v>-573</v>
      </c>
      <c r="B22" s="26">
        <v>3.09E-2</v>
      </c>
      <c r="C22" s="26">
        <v>1.0699999999999999E-2</v>
      </c>
      <c r="D22" s="1"/>
      <c r="E22" s="1">
        <f t="shared" si="0"/>
        <v>0.34627831715210355</v>
      </c>
      <c r="F22" s="1">
        <f t="shared" si="1"/>
        <v>0</v>
      </c>
      <c r="G22" s="1">
        <f t="shared" ref="G22:G84" si="11">E22*F22</f>
        <v>0</v>
      </c>
      <c r="H22" s="1"/>
      <c r="I22" s="24">
        <f t="shared" si="2"/>
        <v>9.1858549528591779E-2</v>
      </c>
      <c r="J22" s="24">
        <f t="shared" si="9"/>
        <v>0.81628290094281641</v>
      </c>
      <c r="K22" s="1"/>
      <c r="L22" s="1">
        <f t="shared" si="3"/>
        <v>2.8384291804334858E-3</v>
      </c>
      <c r="M22" s="1">
        <f t="shared" si="4"/>
        <v>2.8061570819566516E-2</v>
      </c>
      <c r="N22" s="1">
        <f t="shared" si="5"/>
        <v>-1.7881764717354566E-2</v>
      </c>
      <c r="O22" s="1">
        <f t="shared" si="6"/>
        <v>2.8581764717354571E-2</v>
      </c>
      <c r="P22" s="24">
        <f t="shared" si="10"/>
        <v>5.2732500029693195E-18</v>
      </c>
      <c r="Q22" s="1"/>
      <c r="R22" s="27">
        <f t="shared" si="7"/>
        <v>-1.6264199203883873</v>
      </c>
      <c r="S22" s="27">
        <f t="shared" si="8"/>
        <v>-16.079280079611614</v>
      </c>
    </row>
    <row r="23" spans="1:19" x14ac:dyDescent="0.25">
      <c r="A23" s="26">
        <v>-543</v>
      </c>
      <c r="B23" s="26">
        <v>4.5100000000000001E-2</v>
      </c>
      <c r="C23" s="26">
        <v>2.58E-2</v>
      </c>
      <c r="D23" s="1"/>
      <c r="E23" s="1">
        <f t="shared" si="0"/>
        <v>0.57206208425720617</v>
      </c>
      <c r="F23" s="1">
        <f t="shared" si="1"/>
        <v>0</v>
      </c>
      <c r="G23" s="1">
        <f t="shared" si="11"/>
        <v>0</v>
      </c>
      <c r="H23" s="1"/>
      <c r="I23" s="24">
        <f t="shared" si="2"/>
        <v>6.1007105468892368E-2</v>
      </c>
      <c r="J23" s="24">
        <f t="shared" si="9"/>
        <v>0.87798578906221525</v>
      </c>
      <c r="K23" s="1"/>
      <c r="L23" s="1">
        <f t="shared" si="3"/>
        <v>2.7514204566470458E-3</v>
      </c>
      <c r="M23" s="1">
        <f t="shared" si="4"/>
        <v>4.2348579543352957E-2</v>
      </c>
      <c r="N23" s="1">
        <f t="shared" si="5"/>
        <v>-1.7333620152807493E-2</v>
      </c>
      <c r="O23" s="1">
        <f t="shared" si="6"/>
        <v>4.3133620152807493E-2</v>
      </c>
      <c r="P23" s="24">
        <f t="shared" si="10"/>
        <v>0</v>
      </c>
      <c r="Q23" s="1"/>
      <c r="R23" s="27">
        <f t="shared" si="7"/>
        <v>-1.4940213079593458</v>
      </c>
      <c r="S23" s="27">
        <f t="shared" si="8"/>
        <v>-22.995278692040657</v>
      </c>
    </row>
    <row r="24" spans="1:19" x14ac:dyDescent="0.25">
      <c r="A24" s="26">
        <v>-513</v>
      </c>
      <c r="B24" s="26">
        <v>6.5299999999999997E-2</v>
      </c>
      <c r="C24" s="26">
        <v>4.4600000000000001E-2</v>
      </c>
      <c r="D24" s="1"/>
      <c r="E24" s="1">
        <f t="shared" si="0"/>
        <v>0.68300153139356823</v>
      </c>
      <c r="F24" s="1">
        <f t="shared" si="1"/>
        <v>0</v>
      </c>
      <c r="G24" s="1">
        <f t="shared" si="11"/>
        <v>0</v>
      </c>
      <c r="H24" s="1"/>
      <c r="I24" s="24">
        <f t="shared" si="2"/>
        <v>4.5848167378590196E-2</v>
      </c>
      <c r="J24" s="24">
        <f t="shared" si="9"/>
        <v>0.90830366524281958</v>
      </c>
      <c r="K24" s="1"/>
      <c r="L24" s="1">
        <f t="shared" si="3"/>
        <v>2.9938853298219397E-3</v>
      </c>
      <c r="M24" s="1">
        <f t="shared" si="4"/>
        <v>6.2306114670178055E-2</v>
      </c>
      <c r="N24" s="1">
        <f t="shared" si="5"/>
        <v>-1.886111988548517E-2</v>
      </c>
      <c r="O24" s="1">
        <f t="shared" si="6"/>
        <v>6.3461119885485168E-2</v>
      </c>
      <c r="P24" s="24">
        <f t="shared" si="10"/>
        <v>0</v>
      </c>
      <c r="Q24" s="1"/>
      <c r="R24" s="27">
        <f t="shared" si="7"/>
        <v>-1.535863174198655</v>
      </c>
      <c r="S24" s="27">
        <f t="shared" si="8"/>
        <v>-31.963036825801343</v>
      </c>
    </row>
    <row r="25" spans="1:19" x14ac:dyDescent="0.25">
      <c r="A25" s="26">
        <v>-483</v>
      </c>
      <c r="B25" s="26">
        <v>9.3899999999999997E-2</v>
      </c>
      <c r="C25" s="26">
        <v>6.9000000000000006E-2</v>
      </c>
      <c r="D25" s="1"/>
      <c r="E25" s="1">
        <f t="shared" si="0"/>
        <v>0.73482428115015985</v>
      </c>
      <c r="F25" s="1">
        <f t="shared" si="1"/>
        <v>0</v>
      </c>
      <c r="G25" s="1">
        <f t="shared" si="11"/>
        <v>0</v>
      </c>
      <c r="H25" s="1"/>
      <c r="I25" s="24">
        <f t="shared" si="2"/>
        <v>3.8767026490410042E-2</v>
      </c>
      <c r="J25" s="24">
        <f t="shared" si="9"/>
        <v>0.92246594701917994</v>
      </c>
      <c r="K25" s="1"/>
      <c r="L25" s="1">
        <f t="shared" si="3"/>
        <v>3.6402237874495029E-3</v>
      </c>
      <c r="M25" s="1">
        <f t="shared" si="4"/>
        <v>9.0259776212550491E-2</v>
      </c>
      <c r="N25" s="1">
        <f t="shared" si="5"/>
        <v>-2.2932974947695615E-2</v>
      </c>
      <c r="O25" s="1">
        <f t="shared" si="6"/>
        <v>9.1932974947695617E-2</v>
      </c>
      <c r="P25" s="24">
        <f t="shared" si="10"/>
        <v>0</v>
      </c>
      <c r="Q25" s="1"/>
      <c r="R25" s="27">
        <f t="shared" si="7"/>
        <v>-1.7582280893381099</v>
      </c>
      <c r="S25" s="27">
        <f t="shared" si="8"/>
        <v>-43.595471910661885</v>
      </c>
    </row>
    <row r="26" spans="1:19" x14ac:dyDescent="0.25">
      <c r="A26" s="26">
        <v>-453</v>
      </c>
      <c r="B26" s="26">
        <v>0.13320000000000001</v>
      </c>
      <c r="C26" s="26">
        <v>0.1027</v>
      </c>
      <c r="D26" s="1"/>
      <c r="E26" s="1">
        <f t="shared" si="0"/>
        <v>0.77102102102102099</v>
      </c>
      <c r="F26" s="1">
        <f t="shared" si="1"/>
        <v>0</v>
      </c>
      <c r="G26" s="1">
        <f t="shared" si="11"/>
        <v>0</v>
      </c>
      <c r="H26" s="1"/>
      <c r="I26" s="24">
        <f t="shared" si="2"/>
        <v>3.3821047824239905E-2</v>
      </c>
      <c r="J26" s="24">
        <f t="shared" si="9"/>
        <v>0.93235790435152022</v>
      </c>
      <c r="K26" s="1"/>
      <c r="L26" s="1">
        <f t="shared" si="3"/>
        <v>4.5049635701887554E-3</v>
      </c>
      <c r="M26" s="1">
        <f t="shared" si="4"/>
        <v>0.12869503642981125</v>
      </c>
      <c r="N26" s="1">
        <f t="shared" si="5"/>
        <v>-2.838073226476142E-2</v>
      </c>
      <c r="O26" s="1">
        <f t="shared" si="6"/>
        <v>0.13108073226476141</v>
      </c>
      <c r="P26" s="24">
        <f t="shared" si="10"/>
        <v>-1.4062000007918186E-17</v>
      </c>
      <c r="Q26" s="1"/>
      <c r="R26" s="27">
        <f t="shared" si="7"/>
        <v>-2.0407484972955063</v>
      </c>
      <c r="S26" s="27">
        <f t="shared" si="8"/>
        <v>-58.298851502704501</v>
      </c>
    </row>
    <row r="27" spans="1:19" x14ac:dyDescent="0.25">
      <c r="A27" s="26">
        <v>-423</v>
      </c>
      <c r="B27" s="26">
        <v>0.18640000000000001</v>
      </c>
      <c r="C27" s="26">
        <v>0.14680000000000001</v>
      </c>
      <c r="D27" s="1"/>
      <c r="E27" s="1">
        <f t="shared" si="0"/>
        <v>0.78755364806866957</v>
      </c>
      <c r="F27" s="1">
        <f t="shared" si="1"/>
        <v>0</v>
      </c>
      <c r="G27" s="1">
        <f t="shared" si="11"/>
        <v>0</v>
      </c>
      <c r="H27" s="1"/>
      <c r="I27" s="24">
        <f t="shared" si="2"/>
        <v>3.1562004027335888E-2</v>
      </c>
      <c r="J27" s="24">
        <f t="shared" si="9"/>
        <v>0.93687599194532822</v>
      </c>
      <c r="K27" s="1"/>
      <c r="L27" s="1">
        <f t="shared" si="3"/>
        <v>5.8831575506954102E-3</v>
      </c>
      <c r="M27" s="1">
        <f t="shared" si="4"/>
        <v>0.1805168424493046</v>
      </c>
      <c r="N27" s="1">
        <f t="shared" si="5"/>
        <v>-3.7063189683174312E-2</v>
      </c>
      <c r="O27" s="1">
        <f t="shared" si="6"/>
        <v>0.18386318968317433</v>
      </c>
      <c r="P27" s="24">
        <f t="shared" si="10"/>
        <v>0</v>
      </c>
      <c r="Q27" s="1"/>
      <c r="R27" s="27">
        <f t="shared" si="7"/>
        <v>-2.4885756439441584</v>
      </c>
      <c r="S27" s="27">
        <f t="shared" si="8"/>
        <v>-76.358624356055842</v>
      </c>
    </row>
    <row r="28" spans="1:19" x14ac:dyDescent="0.25">
      <c r="A28" s="26">
        <v>-393</v>
      </c>
      <c r="B28" s="26">
        <v>0.25559999999999999</v>
      </c>
      <c r="C28" s="26">
        <v>0.2039</v>
      </c>
      <c r="D28" s="1"/>
      <c r="E28" s="1">
        <f t="shared" si="0"/>
        <v>0.79773082942097029</v>
      </c>
      <c r="F28" s="1">
        <f t="shared" si="1"/>
        <v>0</v>
      </c>
      <c r="G28" s="1">
        <f t="shared" si="11"/>
        <v>0</v>
      </c>
      <c r="H28" s="1"/>
      <c r="I28" s="24">
        <f t="shared" si="2"/>
        <v>3.0171378185621749E-2</v>
      </c>
      <c r="J28" s="24">
        <f t="shared" si="9"/>
        <v>0.93965724362875647</v>
      </c>
      <c r="K28" s="1"/>
      <c r="L28" s="1">
        <f t="shared" si="3"/>
        <v>7.7118042642449185E-3</v>
      </c>
      <c r="M28" s="1">
        <f t="shared" si="4"/>
        <v>0.24788819573575507</v>
      </c>
      <c r="N28" s="1">
        <f t="shared" si="5"/>
        <v>-4.8583445502226354E-2</v>
      </c>
      <c r="O28" s="1">
        <f t="shared" si="6"/>
        <v>0.25248344550222634</v>
      </c>
      <c r="P28" s="24">
        <f t="shared" si="10"/>
        <v>0</v>
      </c>
      <c r="Q28" s="1"/>
      <c r="R28" s="27">
        <f t="shared" si="7"/>
        <v>-3.0307390758482531</v>
      </c>
      <c r="S28" s="27">
        <f t="shared" si="8"/>
        <v>-97.420060924151741</v>
      </c>
    </row>
    <row r="29" spans="1:19" x14ac:dyDescent="0.25">
      <c r="A29" s="26">
        <v>-363</v>
      </c>
      <c r="B29" s="26">
        <v>0.33900000000000002</v>
      </c>
      <c r="C29" s="26">
        <v>0.27539999999999998</v>
      </c>
      <c r="D29" s="1"/>
      <c r="E29" s="1">
        <f t="shared" si="0"/>
        <v>0.81238938053097332</v>
      </c>
      <c r="F29" s="1">
        <f t="shared" si="1"/>
        <v>0</v>
      </c>
      <c r="G29" s="1">
        <f t="shared" si="11"/>
        <v>0</v>
      </c>
      <c r="H29" s="1"/>
      <c r="I29" s="24">
        <f t="shared" si="2"/>
        <v>2.8168411030963611E-2</v>
      </c>
      <c r="J29" s="24">
        <f t="shared" si="9"/>
        <v>0.94366317793807275</v>
      </c>
      <c r="K29" s="1"/>
      <c r="L29" s="1">
        <f t="shared" si="3"/>
        <v>9.5490913394966643E-3</v>
      </c>
      <c r="M29" s="1">
        <f t="shared" si="4"/>
        <v>0.32945090866050336</v>
      </c>
      <c r="N29" s="1">
        <f t="shared" si="5"/>
        <v>-6.0158134567701207E-2</v>
      </c>
      <c r="O29" s="1">
        <f t="shared" si="6"/>
        <v>0.33555813456770117</v>
      </c>
      <c r="P29" s="24">
        <f t="shared" si="10"/>
        <v>0</v>
      </c>
      <c r="Q29" s="1"/>
      <c r="R29" s="27">
        <f t="shared" si="7"/>
        <v>-3.466320156237289</v>
      </c>
      <c r="S29" s="27">
        <f t="shared" si="8"/>
        <v>-119.59067984376271</v>
      </c>
    </row>
    <row r="30" spans="1:19" x14ac:dyDescent="0.25">
      <c r="A30" s="26">
        <v>-333</v>
      </c>
      <c r="B30" s="26">
        <v>0.43219999999999997</v>
      </c>
      <c r="C30" s="26">
        <v>0.3538</v>
      </c>
      <c r="D30" s="1"/>
      <c r="E30" s="1">
        <f t="shared" si="0"/>
        <v>0.81860249884312819</v>
      </c>
      <c r="F30" s="1">
        <f t="shared" si="1"/>
        <v>0</v>
      </c>
      <c r="G30" s="1">
        <f t="shared" si="11"/>
        <v>0</v>
      </c>
      <c r="H30" s="1"/>
      <c r="I30" s="24">
        <f t="shared" si="2"/>
        <v>2.7319440910120021E-2</v>
      </c>
      <c r="J30" s="24">
        <f t="shared" si="9"/>
        <v>0.94536111817975998</v>
      </c>
      <c r="K30" s="1"/>
      <c r="L30" s="1">
        <f t="shared" si="3"/>
        <v>1.1807462361353873E-2</v>
      </c>
      <c r="M30" s="1">
        <f t="shared" si="4"/>
        <v>0.42039253763864609</v>
      </c>
      <c r="N30" s="1">
        <f t="shared" si="5"/>
        <v>-7.4385602188075245E-2</v>
      </c>
      <c r="O30" s="1">
        <f t="shared" si="6"/>
        <v>0.42818560218807522</v>
      </c>
      <c r="P30" s="24">
        <f t="shared" si="10"/>
        <v>0</v>
      </c>
      <c r="Q30" s="1"/>
      <c r="R30" s="27">
        <f t="shared" si="7"/>
        <v>-3.9318849663308399</v>
      </c>
      <c r="S30" s="27">
        <f t="shared" si="8"/>
        <v>-139.99071503366915</v>
      </c>
    </row>
    <row r="31" spans="1:19" x14ac:dyDescent="0.25">
      <c r="A31" s="26">
        <v>-303</v>
      </c>
      <c r="B31" s="26">
        <v>0.53039999999999998</v>
      </c>
      <c r="C31" s="26">
        <v>0.43590000000000001</v>
      </c>
      <c r="D31" s="1"/>
      <c r="E31" s="1">
        <f t="shared" si="0"/>
        <v>0.82183257918552044</v>
      </c>
      <c r="F31" s="1">
        <f t="shared" si="1"/>
        <v>0</v>
      </c>
      <c r="G31" s="1">
        <f t="shared" si="11"/>
        <v>0</v>
      </c>
      <c r="H31" s="1"/>
      <c r="I31" s="24">
        <f t="shared" si="2"/>
        <v>2.6878077723256101E-2</v>
      </c>
      <c r="J31" s="24">
        <f t="shared" si="9"/>
        <v>0.94624384455348776</v>
      </c>
      <c r="K31" s="1"/>
      <c r="L31" s="1">
        <f t="shared" si="3"/>
        <v>1.4256132424415036E-2</v>
      </c>
      <c r="M31" s="1">
        <f t="shared" si="4"/>
        <v>0.51614386757558495</v>
      </c>
      <c r="N31" s="1">
        <f t="shared" si="5"/>
        <v>-8.9811931032186959E-2</v>
      </c>
      <c r="O31" s="1">
        <f t="shared" si="6"/>
        <v>0.52571193103218694</v>
      </c>
      <c r="P31" s="24">
        <f t="shared" si="10"/>
        <v>-5.6248000031672745E-17</v>
      </c>
      <c r="Q31" s="1"/>
      <c r="R31" s="27">
        <f t="shared" si="7"/>
        <v>-4.3196081245977558</v>
      </c>
      <c r="S31" s="27">
        <f t="shared" si="8"/>
        <v>-156.39159187540224</v>
      </c>
    </row>
    <row r="32" spans="1:19" x14ac:dyDescent="0.25">
      <c r="A32" s="26">
        <v>-273</v>
      </c>
      <c r="B32" s="26">
        <v>0.62760000000000005</v>
      </c>
      <c r="C32" s="26">
        <v>0.52490000000000003</v>
      </c>
      <c r="D32" s="1"/>
      <c r="E32" s="1">
        <f t="shared" si="0"/>
        <v>0.83636073932441046</v>
      </c>
      <c r="F32" s="1">
        <f t="shared" si="1"/>
        <v>1</v>
      </c>
      <c r="G32" s="1">
        <f t="shared" si="11"/>
        <v>0.83636073932441046</v>
      </c>
      <c r="H32" s="1"/>
      <c r="I32" s="24">
        <f t="shared" si="2"/>
        <v>2.4892927393087873E-2</v>
      </c>
      <c r="J32" s="24">
        <f t="shared" si="9"/>
        <v>0.9502141452138243</v>
      </c>
      <c r="K32" s="1"/>
      <c r="L32" s="1">
        <f t="shared" si="3"/>
        <v>1.5622801231901951E-2</v>
      </c>
      <c r="M32" s="1">
        <f t="shared" si="4"/>
        <v>0.61197719876809809</v>
      </c>
      <c r="N32" s="1">
        <f t="shared" si="5"/>
        <v>-9.8421781237537628E-2</v>
      </c>
      <c r="O32" s="1">
        <f t="shared" si="6"/>
        <v>0.62332178123753768</v>
      </c>
      <c r="P32" s="24">
        <f t="shared" si="10"/>
        <v>0</v>
      </c>
      <c r="Q32" s="1"/>
      <c r="R32" s="27">
        <f t="shared" si="7"/>
        <v>-4.2650247363092326</v>
      </c>
      <c r="S32" s="27">
        <f t="shared" si="8"/>
        <v>-167.06977526369079</v>
      </c>
    </row>
    <row r="33" spans="1:19" x14ac:dyDescent="0.25">
      <c r="A33" s="26">
        <v>-243</v>
      </c>
      <c r="B33" s="26">
        <v>0.71719999999999995</v>
      </c>
      <c r="C33" s="26">
        <v>0.61670000000000003</v>
      </c>
      <c r="D33" s="1"/>
      <c r="E33" s="1">
        <f t="shared" si="0"/>
        <v>0.85987172336865603</v>
      </c>
      <c r="F33" s="1">
        <f t="shared" si="1"/>
        <v>1</v>
      </c>
      <c r="G33" s="1">
        <f t="shared" si="11"/>
        <v>0.85987172336865603</v>
      </c>
      <c r="H33" s="1"/>
      <c r="I33" s="24">
        <f t="shared" si="2"/>
        <v>2.168035007484392E-2</v>
      </c>
      <c r="J33" s="24">
        <f t="shared" si="9"/>
        <v>0.95663929985031215</v>
      </c>
      <c r="K33" s="1"/>
      <c r="L33" s="1">
        <f t="shared" si="3"/>
        <v>1.5549147073678058E-2</v>
      </c>
      <c r="M33" s="1">
        <f t="shared" si="4"/>
        <v>0.7016508529263219</v>
      </c>
      <c r="N33" s="1">
        <f t="shared" si="5"/>
        <v>-9.7957768840507053E-2</v>
      </c>
      <c r="O33" s="1">
        <f t="shared" si="6"/>
        <v>0.71465776884050713</v>
      </c>
      <c r="P33" s="24">
        <f t="shared" si="10"/>
        <v>0</v>
      </c>
      <c r="Q33" s="1"/>
      <c r="R33" s="27">
        <f t="shared" si="7"/>
        <v>-3.778442738903768</v>
      </c>
      <c r="S33" s="27">
        <f t="shared" si="8"/>
        <v>-170.50115726109621</v>
      </c>
    </row>
    <row r="34" spans="1:19" x14ac:dyDescent="0.25">
      <c r="A34" s="26">
        <v>-213</v>
      </c>
      <c r="B34" s="26">
        <v>0.79730000000000001</v>
      </c>
      <c r="C34" s="26">
        <v>0.71160000000000001</v>
      </c>
      <c r="D34" s="1"/>
      <c r="E34" s="1">
        <f t="shared" si="0"/>
        <v>0.8925122287721059</v>
      </c>
      <c r="F34" s="1">
        <f t="shared" si="1"/>
        <v>1</v>
      </c>
      <c r="G34" s="1">
        <f t="shared" si="11"/>
        <v>0.8925122287721059</v>
      </c>
      <c r="H34" s="1"/>
      <c r="I34" s="24">
        <f t="shared" si="2"/>
        <v>1.7220300800946886E-2</v>
      </c>
      <c r="J34" s="24">
        <f t="shared" si="9"/>
        <v>0.96555939839810623</v>
      </c>
      <c r="K34" s="1"/>
      <c r="L34" s="1">
        <f t="shared" si="3"/>
        <v>1.3729745828594953E-2</v>
      </c>
      <c r="M34" s="1">
        <f t="shared" si="4"/>
        <v>0.78357025417140513</v>
      </c>
      <c r="N34" s="1">
        <f t="shared" si="5"/>
        <v>-8.6495758368197354E-2</v>
      </c>
      <c r="O34" s="1">
        <f t="shared" si="6"/>
        <v>0.79809575836819746</v>
      </c>
      <c r="P34" s="24">
        <f t="shared" si="10"/>
        <v>1.1249600006334549E-16</v>
      </c>
      <c r="Q34" s="1"/>
      <c r="R34" s="27">
        <f t="shared" si="7"/>
        <v>-2.9244358614907249</v>
      </c>
      <c r="S34" s="27">
        <f t="shared" si="8"/>
        <v>-166.90046413850931</v>
      </c>
    </row>
    <row r="35" spans="1:19" x14ac:dyDescent="0.25">
      <c r="A35" s="26">
        <v>-183</v>
      </c>
      <c r="B35" s="26">
        <v>0.86829999999999996</v>
      </c>
      <c r="C35" s="26">
        <v>0.81079999999999997</v>
      </c>
      <c r="D35" s="1"/>
      <c r="E35" s="1">
        <f t="shared" si="0"/>
        <v>0.93377864793274212</v>
      </c>
      <c r="F35" s="1">
        <f t="shared" si="1"/>
        <v>1</v>
      </c>
      <c r="G35" s="1">
        <f t="shared" si="11"/>
        <v>0.93377864793274212</v>
      </c>
      <c r="H35" s="1"/>
      <c r="I35" s="24">
        <f t="shared" si="2"/>
        <v>1.1581593295079852E-2</v>
      </c>
      <c r="J35" s="24">
        <f t="shared" si="9"/>
        <v>0.9768368134098403</v>
      </c>
      <c r="K35" s="1"/>
      <c r="L35" s="1">
        <f t="shared" si="3"/>
        <v>1.0056297458117836E-2</v>
      </c>
      <c r="M35" s="1">
        <f t="shared" si="4"/>
        <v>0.85824370254188209</v>
      </c>
      <c r="N35" s="1">
        <f t="shared" si="5"/>
        <v>-6.3353472516912007E-2</v>
      </c>
      <c r="O35" s="1">
        <f t="shared" si="6"/>
        <v>0.87415347251691189</v>
      </c>
      <c r="P35" s="24">
        <f t="shared" si="10"/>
        <v>-1.1249600006334549E-16</v>
      </c>
      <c r="Q35" s="1"/>
      <c r="R35" s="27">
        <f t="shared" si="7"/>
        <v>-1.8403024348355639</v>
      </c>
      <c r="S35" s="27">
        <f t="shared" si="8"/>
        <v>-157.05859756516443</v>
      </c>
    </row>
    <row r="36" spans="1:19" x14ac:dyDescent="0.25">
      <c r="A36" s="26">
        <v>-153</v>
      </c>
      <c r="B36" s="26">
        <v>0.92669999999999997</v>
      </c>
      <c r="C36" s="26">
        <v>0.90269999999999995</v>
      </c>
      <c r="D36" s="1"/>
      <c r="E36" s="1">
        <f t="shared" si="0"/>
        <v>0.97410165101974744</v>
      </c>
      <c r="F36" s="1">
        <f t="shared" si="1"/>
        <v>1</v>
      </c>
      <c r="G36" s="1">
        <f t="shared" si="11"/>
        <v>0.97410165101974744</v>
      </c>
      <c r="H36" s="1"/>
      <c r="I36" s="24">
        <f t="shared" si="2"/>
        <v>6.0717956244672553E-3</v>
      </c>
      <c r="J36" s="24">
        <f t="shared" si="9"/>
        <v>0.98785640875106551</v>
      </c>
      <c r="K36" s="1"/>
      <c r="L36" s="1">
        <f t="shared" si="3"/>
        <v>5.6267330051938055E-3</v>
      </c>
      <c r="M36" s="1">
        <f t="shared" si="4"/>
        <v>0.92107326699480618</v>
      </c>
      <c r="N36" s="1">
        <f t="shared" si="5"/>
        <v>-3.5447745682660618E-2</v>
      </c>
      <c r="O36" s="1">
        <f t="shared" si="6"/>
        <v>0.93814774568266057</v>
      </c>
      <c r="P36" s="24">
        <f t="shared" si="10"/>
        <v>0</v>
      </c>
      <c r="Q36" s="1"/>
      <c r="R36" s="27">
        <f t="shared" si="7"/>
        <v>-0.86089014979465228</v>
      </c>
      <c r="S36" s="27">
        <f t="shared" si="8"/>
        <v>-140.92420985020536</v>
      </c>
    </row>
    <row r="37" spans="1:19" x14ac:dyDescent="0.25">
      <c r="A37" s="26">
        <v>-123</v>
      </c>
      <c r="B37" s="26">
        <v>0.96750000000000003</v>
      </c>
      <c r="C37" s="26">
        <v>0.96679999999999999</v>
      </c>
      <c r="D37" s="1"/>
      <c r="E37" s="1">
        <f t="shared" si="0"/>
        <v>0.99927648578811368</v>
      </c>
      <c r="F37" s="1">
        <f t="shared" si="1"/>
        <v>1</v>
      </c>
      <c r="G37" s="1">
        <f t="shared" si="11"/>
        <v>0.99927648578811368</v>
      </c>
      <c r="H37" s="1"/>
      <c r="I37" s="24">
        <f t="shared" si="2"/>
        <v>2.6318671631493018E-3</v>
      </c>
      <c r="J37" s="24">
        <f t="shared" si="9"/>
        <v>0.99473626567370144</v>
      </c>
      <c r="K37" s="1"/>
      <c r="L37" s="1">
        <f t="shared" si="3"/>
        <v>2.5463314803469495E-3</v>
      </c>
      <c r="M37" s="1">
        <f t="shared" si="4"/>
        <v>0.96495366851965303</v>
      </c>
      <c r="N37" s="1">
        <f t="shared" si="5"/>
        <v>-1.6041584104981438E-2</v>
      </c>
      <c r="O37" s="1">
        <f t="shared" si="6"/>
        <v>0.98284158410498135</v>
      </c>
      <c r="P37" s="24">
        <f t="shared" si="10"/>
        <v>-1.1249600006334549E-16</v>
      </c>
      <c r="Q37" s="1"/>
      <c r="R37" s="27">
        <f t="shared" si="7"/>
        <v>-0.31319877208267477</v>
      </c>
      <c r="S37" s="27">
        <f t="shared" si="8"/>
        <v>-118.68930122791733</v>
      </c>
    </row>
    <row r="38" spans="1:19" x14ac:dyDescent="0.25">
      <c r="A38" s="26">
        <v>-93</v>
      </c>
      <c r="B38" s="26">
        <v>0.98919999999999997</v>
      </c>
      <c r="C38" s="26">
        <v>0.9869</v>
      </c>
      <c r="D38" s="1"/>
      <c r="E38" s="1">
        <f t="shared" si="0"/>
        <v>0.99767488879902955</v>
      </c>
      <c r="F38" s="1">
        <f t="shared" si="1"/>
        <v>1</v>
      </c>
      <c r="G38" s="1">
        <f t="shared" si="11"/>
        <v>0.99767488879902955</v>
      </c>
      <c r="H38" s="1"/>
      <c r="I38" s="24">
        <f t="shared" si="2"/>
        <v>2.8507118593311619E-3</v>
      </c>
      <c r="J38" s="24">
        <f t="shared" si="9"/>
        <v>0.99429857628133766</v>
      </c>
      <c r="K38" s="1"/>
      <c r="L38" s="1">
        <f t="shared" si="3"/>
        <v>2.8199241712503851E-3</v>
      </c>
      <c r="M38" s="1">
        <f t="shared" si="4"/>
        <v>0.98638007582874954</v>
      </c>
      <c r="N38" s="1">
        <f t="shared" si="5"/>
        <v>-1.776518537037429E-2</v>
      </c>
      <c r="O38" s="1">
        <f t="shared" si="6"/>
        <v>1.0046651853703743</v>
      </c>
      <c r="P38" s="24">
        <f t="shared" si="10"/>
        <v>0</v>
      </c>
      <c r="Q38" s="1"/>
      <c r="R38" s="27">
        <f t="shared" si="7"/>
        <v>-0.26225294792628584</v>
      </c>
      <c r="S38" s="27">
        <f t="shared" si="8"/>
        <v>-91.733347052073711</v>
      </c>
    </row>
    <row r="39" spans="1:19" x14ac:dyDescent="0.25">
      <c r="A39" s="26">
        <v>-63</v>
      </c>
      <c r="B39" s="26">
        <v>0.99299999999999999</v>
      </c>
      <c r="C39" s="26">
        <v>0.96650000000000003</v>
      </c>
      <c r="D39" s="1"/>
      <c r="E39" s="1">
        <f t="shared" si="0"/>
        <v>0.97331319234642499</v>
      </c>
      <c r="F39" s="1">
        <f t="shared" si="1"/>
        <v>1</v>
      </c>
      <c r="G39" s="1">
        <f t="shared" si="11"/>
        <v>0.97331319234642499</v>
      </c>
      <c r="H39" s="1"/>
      <c r="I39" s="24">
        <f t="shared" si="2"/>
        <v>6.1795318402514E-3</v>
      </c>
      <c r="J39" s="24">
        <f t="shared" si="9"/>
        <v>0.98764093631949723</v>
      </c>
      <c r="K39" s="1"/>
      <c r="L39" s="1">
        <f t="shared" si="3"/>
        <v>6.1362751173696401E-3</v>
      </c>
      <c r="M39" s="1">
        <f t="shared" si="4"/>
        <v>0.9868637248826303</v>
      </c>
      <c r="N39" s="1">
        <f t="shared" si="5"/>
        <v>-3.8657800112174567E-2</v>
      </c>
      <c r="O39" s="1">
        <f t="shared" si="6"/>
        <v>1.0051578001121746</v>
      </c>
      <c r="P39" s="24">
        <f t="shared" si="10"/>
        <v>0</v>
      </c>
      <c r="Q39" s="1"/>
      <c r="R39" s="27">
        <f t="shared" si="7"/>
        <v>-0.38658533239428733</v>
      </c>
      <c r="S39" s="27">
        <f t="shared" si="8"/>
        <v>-62.172414667605707</v>
      </c>
    </row>
    <row r="40" spans="1:19" x14ac:dyDescent="0.25">
      <c r="A40" s="26">
        <v>-33</v>
      </c>
      <c r="B40" s="26">
        <v>0.97989999999999999</v>
      </c>
      <c r="C40" s="26">
        <v>0.92859999999999998</v>
      </c>
      <c r="D40" s="1"/>
      <c r="E40" s="1">
        <f t="shared" si="0"/>
        <v>0.94764771915501578</v>
      </c>
      <c r="F40" s="1">
        <f t="shared" si="1"/>
        <v>1</v>
      </c>
      <c r="G40" s="1">
        <f t="shared" si="11"/>
        <v>0.94764771915501578</v>
      </c>
      <c r="H40" s="1"/>
      <c r="I40" s="24">
        <f t="shared" si="2"/>
        <v>9.686501896526015E-3</v>
      </c>
      <c r="J40" s="24">
        <f t="shared" si="9"/>
        <v>0.98062699620694793</v>
      </c>
      <c r="K40" s="1"/>
      <c r="L40" s="1">
        <f t="shared" si="3"/>
        <v>9.4918032084058412E-3</v>
      </c>
      <c r="M40" s="1">
        <f t="shared" si="4"/>
        <v>0.97040819679159418</v>
      </c>
      <c r="N40" s="1">
        <f t="shared" si="5"/>
        <v>-5.9797226186289132E-2</v>
      </c>
      <c r="O40" s="1">
        <f t="shared" si="6"/>
        <v>0.98839722618628911</v>
      </c>
      <c r="P40" s="24">
        <f t="shared" si="10"/>
        <v>0</v>
      </c>
      <c r="Q40" s="1"/>
      <c r="R40" s="27">
        <f t="shared" si="7"/>
        <v>-0.31322950587739273</v>
      </c>
      <c r="S40" s="27">
        <f t="shared" si="8"/>
        <v>-32.023470494122606</v>
      </c>
    </row>
    <row r="41" spans="1:19" x14ac:dyDescent="0.25">
      <c r="A41" s="26">
        <v>-3</v>
      </c>
      <c r="B41" s="26">
        <v>0.95130000000000003</v>
      </c>
      <c r="C41" s="26">
        <v>0.88429999999999997</v>
      </c>
      <c r="D41" s="1"/>
      <c r="E41" s="1">
        <f t="shared" si="0"/>
        <v>0.92957006202039305</v>
      </c>
      <c r="F41" s="1">
        <f t="shared" si="1"/>
        <v>1</v>
      </c>
      <c r="G41" s="1">
        <f t="shared" si="11"/>
        <v>0.92957006202039305</v>
      </c>
      <c r="H41" s="1"/>
      <c r="I41" s="24">
        <f t="shared" si="2"/>
        <v>1.2156661000389398E-2</v>
      </c>
      <c r="J41" s="24">
        <f t="shared" si="9"/>
        <v>0.97568667799922115</v>
      </c>
      <c r="K41" s="1"/>
      <c r="L41" s="1">
        <f t="shared" si="3"/>
        <v>1.1564631609670434E-2</v>
      </c>
      <c r="M41" s="1">
        <f t="shared" si="4"/>
        <v>0.93973536839032967</v>
      </c>
      <c r="N41" s="1">
        <f t="shared" si="5"/>
        <v>-7.2855797464506808E-2</v>
      </c>
      <c r="O41" s="1">
        <f t="shared" si="6"/>
        <v>0.95715579746450685</v>
      </c>
      <c r="P41" s="24">
        <f t="shared" si="10"/>
        <v>1.1249600006334549E-16</v>
      </c>
      <c r="Q41" s="1"/>
      <c r="R41" s="27">
        <f t="shared" si="7"/>
        <v>-3.4693894829011307E-2</v>
      </c>
      <c r="S41" s="27">
        <f t="shared" si="8"/>
        <v>-2.8192061051709891</v>
      </c>
    </row>
    <row r="42" spans="1:19" x14ac:dyDescent="0.25">
      <c r="A42" s="26">
        <v>27</v>
      </c>
      <c r="B42" s="26">
        <v>0.90900000000000003</v>
      </c>
      <c r="C42" s="26">
        <v>0.8407</v>
      </c>
      <c r="D42" s="1"/>
      <c r="E42" s="1">
        <f t="shared" si="0"/>
        <v>0.92486248624862488</v>
      </c>
      <c r="F42" s="1">
        <f t="shared" si="1"/>
        <v>1</v>
      </c>
      <c r="G42" s="1">
        <f t="shared" si="11"/>
        <v>0.92486248624862488</v>
      </c>
      <c r="H42" s="1"/>
      <c r="I42" s="24">
        <f t="shared" si="2"/>
        <v>1.2799911453872596E-2</v>
      </c>
      <c r="J42" s="24">
        <f t="shared" si="9"/>
        <v>0.97440017709225479</v>
      </c>
      <c r="K42" s="1"/>
      <c r="L42" s="1">
        <f t="shared" si="3"/>
        <v>1.163511951157019E-2</v>
      </c>
      <c r="M42" s="1">
        <f t="shared" si="4"/>
        <v>0.89736488048842988</v>
      </c>
      <c r="N42" s="1">
        <f t="shared" si="5"/>
        <v>-7.3299862824981618E-2</v>
      </c>
      <c r="O42" s="1">
        <f t="shared" si="6"/>
        <v>0.91399986282498169</v>
      </c>
      <c r="P42" s="24">
        <f t="shared" si="10"/>
        <v>1.1249600006334549E-16</v>
      </c>
      <c r="Q42" s="1"/>
      <c r="R42" s="27">
        <f t="shared" si="7"/>
        <v>0.31414822681239513</v>
      </c>
      <c r="S42" s="27">
        <f t="shared" si="8"/>
        <v>24.228851773187607</v>
      </c>
    </row>
    <row r="43" spans="1:19" x14ac:dyDescent="0.25">
      <c r="A43" s="26">
        <v>57</v>
      </c>
      <c r="B43" s="26">
        <v>0.85609999999999997</v>
      </c>
      <c r="C43" s="26">
        <v>0.80830000000000002</v>
      </c>
      <c r="D43" s="1"/>
      <c r="E43" s="1">
        <f t="shared" si="0"/>
        <v>0.94416540123817316</v>
      </c>
      <c r="F43" s="1">
        <f t="shared" si="1"/>
        <v>1</v>
      </c>
      <c r="G43" s="1">
        <f t="shared" si="11"/>
        <v>0.94416540123817316</v>
      </c>
      <c r="H43" s="1"/>
      <c r="I43" s="24">
        <f t="shared" si="2"/>
        <v>1.0162331216707161E-2</v>
      </c>
      <c r="J43" s="24">
        <f t="shared" si="9"/>
        <v>0.97967533756658565</v>
      </c>
      <c r="K43" s="1"/>
      <c r="L43" s="1">
        <f t="shared" si="3"/>
        <v>8.6999717546230003E-3</v>
      </c>
      <c r="M43" s="1">
        <f t="shared" si="4"/>
        <v>0.84740002824537697</v>
      </c>
      <c r="N43" s="1">
        <f t="shared" si="5"/>
        <v>-5.4808782630976202E-2</v>
      </c>
      <c r="O43" s="1">
        <f t="shared" si="6"/>
        <v>0.86310878263097623</v>
      </c>
      <c r="P43" s="24">
        <f t="shared" si="10"/>
        <v>0</v>
      </c>
      <c r="Q43" s="1"/>
      <c r="R43" s="27">
        <f t="shared" si="7"/>
        <v>0.49589839001351099</v>
      </c>
      <c r="S43" s="27">
        <f t="shared" si="8"/>
        <v>48.301801609986484</v>
      </c>
    </row>
    <row r="44" spans="1:19" x14ac:dyDescent="0.25">
      <c r="A44" s="26">
        <v>87</v>
      </c>
      <c r="B44" s="26">
        <v>0.79710000000000003</v>
      </c>
      <c r="C44" s="26">
        <v>0.77480000000000004</v>
      </c>
      <c r="D44" s="1"/>
      <c r="E44" s="1">
        <f t="shared" si="0"/>
        <v>0.97202358549742818</v>
      </c>
      <c r="F44" s="1">
        <f t="shared" si="1"/>
        <v>1</v>
      </c>
      <c r="G44" s="1">
        <f t="shared" si="11"/>
        <v>0.97202358549742818</v>
      </c>
      <c r="H44" s="1"/>
      <c r="I44" s="24">
        <f t="shared" si="2"/>
        <v>6.3557457198892128E-3</v>
      </c>
      <c r="J44" s="24">
        <f t="shared" si="9"/>
        <v>0.98728850856022154</v>
      </c>
      <c r="K44" s="1"/>
      <c r="L44" s="1">
        <f t="shared" si="3"/>
        <v>5.0661649133236916E-3</v>
      </c>
      <c r="M44" s="1">
        <f t="shared" si="4"/>
        <v>0.79203383508667635</v>
      </c>
      <c r="N44" s="1">
        <f t="shared" si="5"/>
        <v>-3.1916233677366582E-2</v>
      </c>
      <c r="O44" s="1">
        <f t="shared" si="6"/>
        <v>0.80671623367736667</v>
      </c>
      <c r="P44" s="24">
        <f t="shared" si="10"/>
        <v>0</v>
      </c>
      <c r="Q44" s="1"/>
      <c r="R44" s="27">
        <f t="shared" si="7"/>
        <v>0.44075634745916115</v>
      </c>
      <c r="S44" s="27">
        <f t="shared" si="8"/>
        <v>68.906943652540846</v>
      </c>
    </row>
    <row r="45" spans="1:19" x14ac:dyDescent="0.25">
      <c r="A45" s="26">
        <v>117</v>
      </c>
      <c r="B45" s="26">
        <v>0.73529999999999995</v>
      </c>
      <c r="C45" s="26">
        <v>0.72529999999999994</v>
      </c>
      <c r="D45" s="1"/>
      <c r="E45" s="1">
        <f t="shared" si="0"/>
        <v>0.98640010879912965</v>
      </c>
      <c r="F45" s="1">
        <f t="shared" si="1"/>
        <v>1</v>
      </c>
      <c r="G45" s="1">
        <f t="shared" si="11"/>
        <v>0.98640010879912965</v>
      </c>
      <c r="H45" s="1"/>
      <c r="I45" s="24">
        <f t="shared" si="2"/>
        <v>4.3913152822973849E-3</v>
      </c>
      <c r="J45" s="24">
        <f t="shared" si="9"/>
        <v>0.99121736943540528</v>
      </c>
      <c r="K45" s="1"/>
      <c r="L45" s="1">
        <f t="shared" si="3"/>
        <v>3.228934127073267E-3</v>
      </c>
      <c r="M45" s="1">
        <f t="shared" si="4"/>
        <v>0.7320710658729267</v>
      </c>
      <c r="N45" s="1">
        <f t="shared" si="5"/>
        <v>-2.0341899225874954E-2</v>
      </c>
      <c r="O45" s="1">
        <f t="shared" si="6"/>
        <v>0.74564189922587498</v>
      </c>
      <c r="P45" s="24">
        <f t="shared" si="10"/>
        <v>1.1249600006334549E-16</v>
      </c>
      <c r="Q45" s="1"/>
      <c r="R45" s="27">
        <f t="shared" si="7"/>
        <v>0.37778529286757223</v>
      </c>
      <c r="S45" s="27">
        <f t="shared" si="8"/>
        <v>85.652314707132419</v>
      </c>
    </row>
    <row r="46" spans="1:19" x14ac:dyDescent="0.25">
      <c r="A46" s="26">
        <v>147</v>
      </c>
      <c r="B46" s="26">
        <v>0.67169999999999996</v>
      </c>
      <c r="C46" s="26">
        <v>0.66300000000000003</v>
      </c>
      <c r="D46" s="1"/>
      <c r="E46" s="1">
        <f t="shared" si="0"/>
        <v>0.98704778919160352</v>
      </c>
      <c r="F46" s="1">
        <f t="shared" si="1"/>
        <v>1</v>
      </c>
      <c r="G46" s="1">
        <f t="shared" si="11"/>
        <v>0.98704778919160352</v>
      </c>
      <c r="H46" s="1"/>
      <c r="I46" s="24">
        <f t="shared" si="2"/>
        <v>4.3028152291130018E-3</v>
      </c>
      <c r="J46" s="24">
        <f t="shared" si="9"/>
        <v>0.99139436954177396</v>
      </c>
      <c r="K46" s="1"/>
      <c r="L46" s="1">
        <f t="shared" si="3"/>
        <v>2.8902009893952032E-3</v>
      </c>
      <c r="M46" s="1">
        <f t="shared" si="4"/>
        <v>0.66880979901060478</v>
      </c>
      <c r="N46" s="1">
        <f t="shared" si="5"/>
        <v>-1.8207920928412075E-2</v>
      </c>
      <c r="O46" s="1">
        <f t="shared" si="6"/>
        <v>0.68120792092841209</v>
      </c>
      <c r="P46" s="24">
        <f t="shared" si="10"/>
        <v>0</v>
      </c>
      <c r="Q46" s="1"/>
      <c r="R46" s="27">
        <f t="shared" si="7"/>
        <v>0.42485954544109489</v>
      </c>
      <c r="S46" s="27">
        <f t="shared" si="8"/>
        <v>98.315040454558897</v>
      </c>
    </row>
    <row r="47" spans="1:19" x14ac:dyDescent="0.25">
      <c r="A47" s="26">
        <v>177</v>
      </c>
      <c r="B47" s="26">
        <v>0.60819999999999996</v>
      </c>
      <c r="C47" s="26">
        <v>0.60089999999999999</v>
      </c>
      <c r="D47" s="1"/>
      <c r="E47" s="1">
        <f t="shared" si="0"/>
        <v>0.98799736928641901</v>
      </c>
      <c r="F47" s="1">
        <f t="shared" si="1"/>
        <v>1</v>
      </c>
      <c r="G47" s="1">
        <f t="shared" si="11"/>
        <v>0.98799736928641901</v>
      </c>
      <c r="H47" s="1"/>
      <c r="I47" s="24">
        <f t="shared" si="2"/>
        <v>4.1730631324453657E-3</v>
      </c>
      <c r="J47" s="24">
        <f t="shared" si="9"/>
        <v>0.99165387373510927</v>
      </c>
      <c r="K47" s="1"/>
      <c r="L47" s="1">
        <f t="shared" si="3"/>
        <v>2.5380569971532713E-3</v>
      </c>
      <c r="M47" s="1">
        <f t="shared" si="4"/>
        <v>0.6056619430028467</v>
      </c>
      <c r="N47" s="1">
        <f t="shared" si="5"/>
        <v>-1.5989455849449462E-2</v>
      </c>
      <c r="O47" s="1">
        <f t="shared" si="6"/>
        <v>0.61688945584944943</v>
      </c>
      <c r="P47" s="24">
        <f t="shared" si="10"/>
        <v>0</v>
      </c>
      <c r="Q47" s="1"/>
      <c r="R47" s="27">
        <f t="shared" si="7"/>
        <v>0.449236088496129</v>
      </c>
      <c r="S47" s="27">
        <f t="shared" si="8"/>
        <v>107.20216391150386</v>
      </c>
    </row>
    <row r="48" spans="1:19" x14ac:dyDescent="0.25">
      <c r="A48" s="26">
        <v>207</v>
      </c>
      <c r="B48" s="26">
        <v>0.54600000000000004</v>
      </c>
      <c r="C48" s="26">
        <v>0.54610000000000003</v>
      </c>
      <c r="D48" s="1"/>
      <c r="E48" s="1">
        <f t="shared" si="0"/>
        <v>1.0001831501831502</v>
      </c>
      <c r="F48" s="1">
        <f t="shared" si="1"/>
        <v>1</v>
      </c>
      <c r="G48" s="1">
        <f t="shared" si="11"/>
        <v>1.0001831501831502</v>
      </c>
      <c r="H48" s="1"/>
      <c r="I48" s="24">
        <f t="shared" si="2"/>
        <v>2.507979134248761E-3</v>
      </c>
      <c r="J48" s="24">
        <f t="shared" si="9"/>
        <v>0.99498404173150246</v>
      </c>
      <c r="K48" s="1"/>
      <c r="L48" s="1">
        <f t="shared" si="3"/>
        <v>1.3693566072998237E-3</v>
      </c>
      <c r="M48" s="1">
        <f t="shared" si="4"/>
        <v>0.54463064339270029</v>
      </c>
      <c r="N48" s="1">
        <f t="shared" si="5"/>
        <v>-8.6267830230489489E-3</v>
      </c>
      <c r="O48" s="1">
        <f t="shared" si="6"/>
        <v>0.55472678302304901</v>
      </c>
      <c r="P48" s="24">
        <f t="shared" si="10"/>
        <v>0</v>
      </c>
      <c r="Q48" s="1"/>
      <c r="R48" s="27">
        <f t="shared" si="7"/>
        <v>0.28345681771106351</v>
      </c>
      <c r="S48" s="27">
        <f t="shared" si="8"/>
        <v>112.73854318228896</v>
      </c>
    </row>
    <row r="49" spans="1:19" x14ac:dyDescent="0.25">
      <c r="A49" s="26">
        <v>237</v>
      </c>
      <c r="B49" s="26">
        <v>0.48549999999999999</v>
      </c>
      <c r="C49" s="26">
        <v>0.4945</v>
      </c>
      <c r="D49" s="1"/>
      <c r="E49" s="1">
        <f t="shared" si="0"/>
        <v>1.0185375901132854</v>
      </c>
      <c r="F49" s="1">
        <f t="shared" si="1"/>
        <v>1</v>
      </c>
      <c r="G49" s="1">
        <f t="shared" si="11"/>
        <v>1.0185375901132854</v>
      </c>
      <c r="H49" s="1"/>
      <c r="I49" s="24">
        <f t="shared" si="2"/>
        <v>0</v>
      </c>
      <c r="J49" s="24">
        <f t="shared" si="9"/>
        <v>1</v>
      </c>
      <c r="K49" s="1"/>
      <c r="L49" s="1">
        <f t="shared" si="3"/>
        <v>0</v>
      </c>
      <c r="M49" s="1">
        <f t="shared" si="4"/>
        <v>0.48549999999999999</v>
      </c>
      <c r="N49" s="1">
        <f t="shared" si="5"/>
        <v>0</v>
      </c>
      <c r="O49" s="1">
        <f t="shared" si="6"/>
        <v>0.49450000000000005</v>
      </c>
      <c r="P49" s="24">
        <f t="shared" si="10"/>
        <v>5.6248000031672745E-17</v>
      </c>
      <c r="Q49" s="1"/>
      <c r="R49" s="27">
        <f t="shared" si="7"/>
        <v>0</v>
      </c>
      <c r="S49" s="27">
        <f t="shared" si="8"/>
        <v>115.06349999999999</v>
      </c>
    </row>
    <row r="50" spans="1:19" x14ac:dyDescent="0.25">
      <c r="A50" s="26">
        <v>267</v>
      </c>
      <c r="B50" s="26">
        <v>0.42949999999999999</v>
      </c>
      <c r="C50" s="26">
        <v>0.4456</v>
      </c>
      <c r="D50" s="1"/>
      <c r="E50" s="1">
        <f t="shared" si="0"/>
        <v>1.0374854481955762</v>
      </c>
      <c r="F50" s="1">
        <f t="shared" si="1"/>
        <v>0</v>
      </c>
      <c r="G50" s="1">
        <f t="shared" si="11"/>
        <v>0</v>
      </c>
      <c r="H50" s="1"/>
      <c r="I50" s="24">
        <f t="shared" si="2"/>
        <v>0</v>
      </c>
      <c r="J50" s="24">
        <f t="shared" si="9"/>
        <v>1</v>
      </c>
      <c r="K50" s="1"/>
      <c r="L50" s="1">
        <f t="shared" si="3"/>
        <v>0</v>
      </c>
      <c r="M50" s="1">
        <f t="shared" si="4"/>
        <v>0.42949999999999999</v>
      </c>
      <c r="N50" s="1">
        <f t="shared" si="5"/>
        <v>0</v>
      </c>
      <c r="O50" s="1">
        <f t="shared" si="6"/>
        <v>0.43746189495365606</v>
      </c>
      <c r="P50" s="24">
        <f t="shared" si="10"/>
        <v>-8.2461293407071999E-3</v>
      </c>
      <c r="Q50" s="1"/>
      <c r="R50" s="27">
        <f t="shared" si="7"/>
        <v>0</v>
      </c>
      <c r="S50" s="27">
        <f t="shared" si="8"/>
        <v>114.6765</v>
      </c>
    </row>
    <row r="51" spans="1:19" x14ac:dyDescent="0.25">
      <c r="A51" s="26">
        <v>297</v>
      </c>
      <c r="B51" s="26">
        <v>0.38019999999999998</v>
      </c>
      <c r="C51" s="26">
        <v>0.40100000000000002</v>
      </c>
      <c r="D51" s="1"/>
      <c r="E51" s="1">
        <f t="shared" si="0"/>
        <v>1.0547080483955813</v>
      </c>
      <c r="F51" s="1">
        <f t="shared" si="1"/>
        <v>0</v>
      </c>
      <c r="G51" s="1">
        <f t="shared" si="11"/>
        <v>0</v>
      </c>
      <c r="H51" s="1"/>
      <c r="I51" s="24">
        <f t="shared" si="2"/>
        <v>0</v>
      </c>
      <c r="J51" s="24">
        <f t="shared" si="9"/>
        <v>1</v>
      </c>
      <c r="K51" s="1"/>
      <c r="L51" s="1">
        <f t="shared" si="3"/>
        <v>0</v>
      </c>
      <c r="M51" s="1">
        <f t="shared" si="4"/>
        <v>0.38019999999999998</v>
      </c>
      <c r="N51" s="1">
        <f t="shared" si="5"/>
        <v>0</v>
      </c>
      <c r="O51" s="1">
        <f t="shared" si="6"/>
        <v>0.38724799176107111</v>
      </c>
      <c r="P51" s="24">
        <f t="shared" si="10"/>
        <v>-1.3934550855131133E-2</v>
      </c>
      <c r="Q51" s="1"/>
      <c r="R51" s="27">
        <f t="shared" si="7"/>
        <v>0</v>
      </c>
      <c r="S51" s="27">
        <f t="shared" si="8"/>
        <v>112.9194</v>
      </c>
    </row>
    <row r="52" spans="1:19" x14ac:dyDescent="0.25">
      <c r="A52" s="26">
        <v>327</v>
      </c>
      <c r="B52" s="26">
        <v>0.33779999999999999</v>
      </c>
      <c r="C52" s="26">
        <v>0.35639999999999999</v>
      </c>
      <c r="D52" s="1"/>
      <c r="E52" s="1">
        <f t="shared" si="0"/>
        <v>1.0550621669626998</v>
      </c>
      <c r="F52" s="1">
        <f t="shared" si="1"/>
        <v>0</v>
      </c>
      <c r="G52" s="1">
        <f t="shared" si="11"/>
        <v>0</v>
      </c>
      <c r="H52" s="1"/>
      <c r="I52" s="24">
        <f t="shared" si="2"/>
        <v>0</v>
      </c>
      <c r="J52" s="24">
        <f t="shared" si="9"/>
        <v>1</v>
      </c>
      <c r="K52" s="1"/>
      <c r="L52" s="1">
        <f t="shared" si="3"/>
        <v>0</v>
      </c>
      <c r="M52" s="1">
        <f t="shared" si="4"/>
        <v>0.33779999999999999</v>
      </c>
      <c r="N52" s="1">
        <f t="shared" si="5"/>
        <v>0</v>
      </c>
      <c r="O52" s="1">
        <f t="shared" si="6"/>
        <v>0.34406199794026776</v>
      </c>
      <c r="P52" s="24">
        <f t="shared" si="10"/>
        <v>-1.250177531637677E-2</v>
      </c>
      <c r="Q52" s="1"/>
      <c r="R52" s="27">
        <f t="shared" si="7"/>
        <v>0</v>
      </c>
      <c r="S52" s="27">
        <f t="shared" si="8"/>
        <v>110.4606</v>
      </c>
    </row>
    <row r="53" spans="1:19" x14ac:dyDescent="0.25">
      <c r="A53" s="26">
        <v>357</v>
      </c>
      <c r="B53" s="26">
        <v>0.30159999999999998</v>
      </c>
      <c r="C53" s="26">
        <v>0.31390000000000001</v>
      </c>
      <c r="D53" s="1"/>
      <c r="E53" s="1">
        <f t="shared" si="0"/>
        <v>1.0407824933687004</v>
      </c>
      <c r="F53" s="1">
        <f t="shared" si="1"/>
        <v>0</v>
      </c>
      <c r="G53" s="1">
        <f t="shared" si="11"/>
        <v>0</v>
      </c>
      <c r="H53" s="1"/>
      <c r="I53" s="24">
        <f t="shared" si="2"/>
        <v>0</v>
      </c>
      <c r="J53" s="24">
        <f t="shared" si="9"/>
        <v>1</v>
      </c>
      <c r="K53" s="1"/>
      <c r="L53" s="1">
        <f t="shared" si="3"/>
        <v>0</v>
      </c>
      <c r="M53" s="1">
        <f t="shared" si="4"/>
        <v>0.30159999999999998</v>
      </c>
      <c r="N53" s="1">
        <f t="shared" si="5"/>
        <v>0</v>
      </c>
      <c r="O53" s="1">
        <f t="shared" si="6"/>
        <v>0.30719093717816687</v>
      </c>
      <c r="P53" s="24">
        <f t="shared" si="10"/>
        <v>-6.7981181698582886E-3</v>
      </c>
      <c r="Q53" s="1"/>
      <c r="R53" s="27">
        <f t="shared" si="7"/>
        <v>0</v>
      </c>
      <c r="S53" s="27">
        <f t="shared" si="8"/>
        <v>107.6712</v>
      </c>
    </row>
    <row r="54" spans="1:19" x14ac:dyDescent="0.25">
      <c r="A54" s="26">
        <v>387</v>
      </c>
      <c r="B54" s="26">
        <v>0.27100000000000002</v>
      </c>
      <c r="C54" s="26">
        <v>0.28320000000000001</v>
      </c>
      <c r="D54" s="1"/>
      <c r="E54" s="1">
        <f t="shared" si="0"/>
        <v>1.0450184501845019</v>
      </c>
      <c r="F54" s="1">
        <f t="shared" si="1"/>
        <v>0</v>
      </c>
      <c r="G54" s="1">
        <f t="shared" si="11"/>
        <v>0</v>
      </c>
      <c r="H54" s="1"/>
      <c r="I54" s="24">
        <f t="shared" si="2"/>
        <v>0</v>
      </c>
      <c r="J54" s="24">
        <f t="shared" si="9"/>
        <v>1</v>
      </c>
      <c r="K54" s="1"/>
      <c r="L54" s="1">
        <f t="shared" si="3"/>
        <v>0</v>
      </c>
      <c r="M54" s="1">
        <f t="shared" si="4"/>
        <v>0.27100000000000002</v>
      </c>
      <c r="N54" s="1">
        <f t="shared" si="5"/>
        <v>0</v>
      </c>
      <c r="O54" s="1">
        <f t="shared" si="6"/>
        <v>0.27602368692070034</v>
      </c>
      <c r="P54" s="24">
        <f t="shared" si="10"/>
        <v>-7.2715706548785774E-3</v>
      </c>
      <c r="Q54" s="1"/>
      <c r="R54" s="27">
        <f t="shared" si="7"/>
        <v>0</v>
      </c>
      <c r="S54" s="27">
        <f t="shared" si="8"/>
        <v>104.87700000000001</v>
      </c>
    </row>
    <row r="55" spans="1:19" x14ac:dyDescent="0.25">
      <c r="A55" s="26">
        <v>417</v>
      </c>
      <c r="B55" s="26">
        <v>0.2445</v>
      </c>
      <c r="C55" s="26">
        <v>0.25990000000000002</v>
      </c>
      <c r="D55" s="1"/>
      <c r="E55" s="1">
        <f t="shared" si="0"/>
        <v>1.0629856850715746</v>
      </c>
      <c r="F55" s="1">
        <f t="shared" si="1"/>
        <v>0</v>
      </c>
      <c r="G55" s="1">
        <f t="shared" si="11"/>
        <v>0</v>
      </c>
      <c r="H55" s="1"/>
      <c r="I55" s="24">
        <f t="shared" si="2"/>
        <v>0</v>
      </c>
      <c r="J55" s="24">
        <f t="shared" si="9"/>
        <v>1</v>
      </c>
      <c r="K55" s="1"/>
      <c r="L55" s="1">
        <f t="shared" si="3"/>
        <v>0</v>
      </c>
      <c r="M55" s="1">
        <f t="shared" si="4"/>
        <v>0.2445</v>
      </c>
      <c r="N55" s="1">
        <f t="shared" si="5"/>
        <v>0</v>
      </c>
      <c r="O55" s="1">
        <f t="shared" si="6"/>
        <v>0.24903244078269826</v>
      </c>
      <c r="P55" s="24">
        <f t="shared" si="10"/>
        <v>-1.1011813980445597E-2</v>
      </c>
      <c r="Q55" s="1"/>
      <c r="R55" s="27">
        <f t="shared" si="7"/>
        <v>0</v>
      </c>
      <c r="S55" s="27">
        <f t="shared" si="8"/>
        <v>101.95649999999999</v>
      </c>
    </row>
    <row r="56" spans="1:19" x14ac:dyDescent="0.25">
      <c r="A56" s="26">
        <v>447</v>
      </c>
      <c r="B56" s="26">
        <v>0.22070000000000001</v>
      </c>
      <c r="C56" s="26">
        <v>0.23369999999999999</v>
      </c>
      <c r="D56" s="1"/>
      <c r="E56" s="1">
        <f t="shared" si="0"/>
        <v>1.0589034888989577</v>
      </c>
      <c r="F56" s="1">
        <f t="shared" si="1"/>
        <v>0</v>
      </c>
      <c r="G56" s="1">
        <f t="shared" si="11"/>
        <v>0</v>
      </c>
      <c r="H56" s="1"/>
      <c r="I56" s="24">
        <f t="shared" si="2"/>
        <v>0</v>
      </c>
      <c r="J56" s="24">
        <f t="shared" si="9"/>
        <v>1</v>
      </c>
      <c r="K56" s="1"/>
      <c r="L56" s="1">
        <f t="shared" si="3"/>
        <v>0</v>
      </c>
      <c r="M56" s="1">
        <f t="shared" si="4"/>
        <v>0.22070000000000001</v>
      </c>
      <c r="N56" s="1">
        <f t="shared" si="5"/>
        <v>0</v>
      </c>
      <c r="O56" s="1">
        <f t="shared" si="6"/>
        <v>0.22479124613800208</v>
      </c>
      <c r="P56" s="24">
        <f t="shared" si="10"/>
        <v>-9.0270076623750212E-3</v>
      </c>
      <c r="Q56" s="1"/>
      <c r="R56" s="27">
        <f t="shared" si="7"/>
        <v>0</v>
      </c>
      <c r="S56" s="27">
        <f t="shared" si="8"/>
        <v>98.652900000000002</v>
      </c>
    </row>
    <row r="57" spans="1:19" x14ac:dyDescent="0.25">
      <c r="A57" s="26">
        <v>477</v>
      </c>
      <c r="B57" s="26">
        <v>0.19919999999999999</v>
      </c>
      <c r="C57" s="26">
        <v>0.20680000000000001</v>
      </c>
      <c r="D57" s="1"/>
      <c r="E57" s="1">
        <f t="shared" si="0"/>
        <v>1.0381526104417671</v>
      </c>
      <c r="F57" s="1">
        <f t="shared" si="1"/>
        <v>0</v>
      </c>
      <c r="G57" s="1">
        <f t="shared" si="11"/>
        <v>0</v>
      </c>
      <c r="H57" s="1"/>
      <c r="I57" s="24">
        <f t="shared" si="2"/>
        <v>0</v>
      </c>
      <c r="J57" s="24">
        <f t="shared" si="9"/>
        <v>1</v>
      </c>
      <c r="K57" s="1"/>
      <c r="L57" s="1">
        <f t="shared" si="3"/>
        <v>0</v>
      </c>
      <c r="M57" s="1">
        <f t="shared" si="4"/>
        <v>0.19919999999999999</v>
      </c>
      <c r="N57" s="1">
        <f t="shared" si="5"/>
        <v>0</v>
      </c>
      <c r="O57" s="1">
        <f t="shared" si="6"/>
        <v>0.20289268795056645</v>
      </c>
      <c r="P57" s="24">
        <f t="shared" si="10"/>
        <v>-3.959177271692739E-3</v>
      </c>
      <c r="Q57" s="1"/>
      <c r="R57" s="27">
        <f t="shared" si="7"/>
        <v>0</v>
      </c>
      <c r="S57" s="27">
        <f t="shared" si="8"/>
        <v>95.0184</v>
      </c>
    </row>
    <row r="58" spans="1:19" x14ac:dyDescent="0.25">
      <c r="A58" s="26">
        <v>507</v>
      </c>
      <c r="B58" s="26">
        <v>0.17979999999999999</v>
      </c>
      <c r="C58" s="26">
        <v>0.18770000000000001</v>
      </c>
      <c r="D58" s="1"/>
      <c r="E58" s="1">
        <f t="shared" si="0"/>
        <v>1.0439377085650725</v>
      </c>
      <c r="F58" s="1">
        <f t="shared" si="1"/>
        <v>0</v>
      </c>
      <c r="G58" s="1">
        <f t="shared" si="11"/>
        <v>0</v>
      </c>
      <c r="H58" s="1"/>
      <c r="I58" s="24">
        <f t="shared" si="2"/>
        <v>0</v>
      </c>
      <c r="J58" s="24">
        <f t="shared" si="9"/>
        <v>1</v>
      </c>
      <c r="K58" s="1"/>
      <c r="L58" s="1">
        <f t="shared" si="3"/>
        <v>0</v>
      </c>
      <c r="M58" s="1">
        <f t="shared" si="4"/>
        <v>0.17979999999999999</v>
      </c>
      <c r="N58" s="1">
        <f t="shared" si="5"/>
        <v>0</v>
      </c>
      <c r="O58" s="1">
        <f t="shared" si="6"/>
        <v>0.18313305870236871</v>
      </c>
      <c r="P58" s="24">
        <f t="shared" si="10"/>
        <v>-4.62756236460766E-3</v>
      </c>
      <c r="Q58" s="1"/>
      <c r="R58" s="27">
        <f t="shared" si="7"/>
        <v>0</v>
      </c>
      <c r="S58" s="27">
        <f t="shared" si="8"/>
        <v>91.158599999999993</v>
      </c>
    </row>
    <row r="59" spans="1:19" x14ac:dyDescent="0.25">
      <c r="A59" s="26">
        <v>537</v>
      </c>
      <c r="B59" s="26">
        <v>0.16300000000000001</v>
      </c>
      <c r="C59" s="26">
        <v>0.1709</v>
      </c>
      <c r="D59" s="1"/>
      <c r="E59" s="1">
        <f t="shared" si="0"/>
        <v>1.0484662576687116</v>
      </c>
      <c r="F59" s="1">
        <f t="shared" si="1"/>
        <v>0</v>
      </c>
      <c r="G59" s="1">
        <f t="shared" si="11"/>
        <v>0</v>
      </c>
      <c r="H59" s="1"/>
      <c r="I59" s="24">
        <f t="shared" si="2"/>
        <v>0</v>
      </c>
      <c r="J59" s="24">
        <f t="shared" si="9"/>
        <v>1</v>
      </c>
      <c r="K59" s="1"/>
      <c r="L59" s="1">
        <f t="shared" si="3"/>
        <v>0</v>
      </c>
      <c r="M59" s="1">
        <f t="shared" si="4"/>
        <v>0.16300000000000001</v>
      </c>
      <c r="N59" s="1">
        <f t="shared" si="5"/>
        <v>0</v>
      </c>
      <c r="O59" s="1">
        <f t="shared" si="6"/>
        <v>0.16602162718846553</v>
      </c>
      <c r="P59" s="24">
        <f t="shared" si="10"/>
        <v>-4.943127785524846E-3</v>
      </c>
      <c r="Q59" s="1"/>
      <c r="R59" s="27">
        <f t="shared" si="7"/>
        <v>0</v>
      </c>
      <c r="S59" s="27">
        <f t="shared" si="8"/>
        <v>87.531000000000006</v>
      </c>
    </row>
    <row r="60" spans="1:19" x14ac:dyDescent="0.25">
      <c r="A60" s="26">
        <v>567</v>
      </c>
      <c r="B60" s="26">
        <v>0.14899999999999999</v>
      </c>
      <c r="C60" s="26">
        <v>0.1585</v>
      </c>
      <c r="D60" s="1"/>
      <c r="E60" s="1">
        <f t="shared" si="0"/>
        <v>1.063758389261745</v>
      </c>
      <c r="F60" s="1">
        <f t="shared" si="1"/>
        <v>0</v>
      </c>
      <c r="G60" s="1">
        <f t="shared" si="11"/>
        <v>0</v>
      </c>
      <c r="H60" s="1"/>
      <c r="I60" s="24">
        <f t="shared" si="2"/>
        <v>0</v>
      </c>
      <c r="J60" s="24">
        <f t="shared" si="9"/>
        <v>1</v>
      </c>
      <c r="K60" s="1"/>
      <c r="L60" s="1">
        <f t="shared" si="3"/>
        <v>0</v>
      </c>
      <c r="M60" s="1">
        <f t="shared" si="4"/>
        <v>0.14899999999999999</v>
      </c>
      <c r="N60" s="1">
        <f t="shared" si="5"/>
        <v>0</v>
      </c>
      <c r="O60" s="1">
        <f t="shared" si="6"/>
        <v>0.1517621009268795</v>
      </c>
      <c r="P60" s="24">
        <f t="shared" si="10"/>
        <v>-6.8273371903136097E-3</v>
      </c>
      <c r="Q60" s="1"/>
      <c r="R60" s="27">
        <f t="shared" si="7"/>
        <v>0</v>
      </c>
      <c r="S60" s="27">
        <f t="shared" si="8"/>
        <v>84.48299999999999</v>
      </c>
    </row>
    <row r="61" spans="1:19" x14ac:dyDescent="0.25">
      <c r="A61" s="26">
        <v>597</v>
      </c>
      <c r="B61" s="26">
        <v>0.13750000000000001</v>
      </c>
      <c r="C61" s="26">
        <v>0.1525</v>
      </c>
      <c r="D61" s="1"/>
      <c r="E61" s="1">
        <f t="shared" si="0"/>
        <v>1.1090909090909089</v>
      </c>
      <c r="F61" s="1">
        <f t="shared" si="1"/>
        <v>0</v>
      </c>
      <c r="G61" s="1">
        <f t="shared" si="11"/>
        <v>0</v>
      </c>
      <c r="H61" s="1"/>
      <c r="I61" s="24">
        <f t="shared" si="2"/>
        <v>0</v>
      </c>
      <c r="J61" s="24">
        <f t="shared" si="9"/>
        <v>1</v>
      </c>
      <c r="K61" s="1"/>
      <c r="L61" s="1">
        <f t="shared" si="3"/>
        <v>0</v>
      </c>
      <c r="M61" s="1">
        <f t="shared" si="4"/>
        <v>0.13750000000000001</v>
      </c>
      <c r="N61" s="1">
        <f t="shared" si="5"/>
        <v>0</v>
      </c>
      <c r="O61" s="1">
        <f t="shared" si="6"/>
        <v>0.14004891864057675</v>
      </c>
      <c r="P61" s="24">
        <f t="shared" si="10"/>
        <v>-1.2616355618019296E-2</v>
      </c>
      <c r="Q61" s="1"/>
      <c r="R61" s="27">
        <f t="shared" si="7"/>
        <v>0</v>
      </c>
      <c r="S61" s="27">
        <f t="shared" si="8"/>
        <v>82.087500000000006</v>
      </c>
    </row>
    <row r="62" spans="1:19" x14ac:dyDescent="0.25">
      <c r="A62" s="26">
        <v>627</v>
      </c>
      <c r="B62" s="26">
        <v>0.1278</v>
      </c>
      <c r="C62" s="26">
        <v>0.14849999999999999</v>
      </c>
      <c r="D62" s="1"/>
      <c r="E62" s="1">
        <f t="shared" si="0"/>
        <v>1.1619718309859155</v>
      </c>
      <c r="F62" s="1">
        <f t="shared" si="1"/>
        <v>0</v>
      </c>
      <c r="G62" s="1">
        <f t="shared" si="11"/>
        <v>0</v>
      </c>
      <c r="H62" s="1"/>
      <c r="I62" s="24">
        <f t="shared" si="2"/>
        <v>0</v>
      </c>
      <c r="J62" s="24">
        <f t="shared" si="9"/>
        <v>1</v>
      </c>
      <c r="K62" s="1"/>
      <c r="L62" s="1">
        <f t="shared" si="3"/>
        <v>0</v>
      </c>
      <c r="M62" s="1">
        <f t="shared" si="4"/>
        <v>0.1278</v>
      </c>
      <c r="N62" s="1">
        <f t="shared" si="5"/>
        <v>0</v>
      </c>
      <c r="O62" s="1">
        <f t="shared" si="6"/>
        <v>0.13016910401647785</v>
      </c>
      <c r="P62" s="24">
        <f t="shared" si="10"/>
        <v>-1.8574218242498875E-2</v>
      </c>
      <c r="Q62" s="1"/>
      <c r="R62" s="27">
        <f t="shared" si="7"/>
        <v>0</v>
      </c>
      <c r="S62" s="27">
        <f t="shared" si="8"/>
        <v>80.130600000000001</v>
      </c>
    </row>
    <row r="63" spans="1:19" x14ac:dyDescent="0.25">
      <c r="A63" s="26">
        <v>657</v>
      </c>
      <c r="B63" s="26">
        <v>0.12</v>
      </c>
      <c r="C63" s="26">
        <v>0.14180000000000001</v>
      </c>
      <c r="D63" s="1"/>
      <c r="E63" s="1">
        <f t="shared" si="0"/>
        <v>1.1816666666666669</v>
      </c>
      <c r="F63" s="1">
        <f t="shared" si="1"/>
        <v>0</v>
      </c>
      <c r="G63" s="1">
        <f t="shared" si="11"/>
        <v>0</v>
      </c>
      <c r="H63" s="1"/>
      <c r="I63" s="24">
        <f t="shared" si="2"/>
        <v>0</v>
      </c>
      <c r="J63" s="24">
        <f t="shared" si="9"/>
        <v>1</v>
      </c>
      <c r="K63" s="1"/>
      <c r="L63" s="1">
        <f t="shared" si="3"/>
        <v>0</v>
      </c>
      <c r="M63" s="1">
        <f t="shared" si="4"/>
        <v>0.12</v>
      </c>
      <c r="N63" s="1">
        <f t="shared" si="5"/>
        <v>0</v>
      </c>
      <c r="O63" s="1">
        <f t="shared" si="6"/>
        <v>0.12222451081359424</v>
      </c>
      <c r="P63" s="24">
        <f t="shared" si="10"/>
        <v>-1.9835332036078394E-2</v>
      </c>
      <c r="Q63" s="1"/>
      <c r="R63" s="27">
        <f t="shared" si="7"/>
        <v>0</v>
      </c>
      <c r="S63" s="27">
        <f t="shared" si="8"/>
        <v>78.84</v>
      </c>
    </row>
    <row r="64" spans="1:19" x14ac:dyDescent="0.25">
      <c r="A64" s="26">
        <v>687</v>
      </c>
      <c r="B64" s="26">
        <v>0.1139</v>
      </c>
      <c r="C64" s="26">
        <v>0.13120000000000001</v>
      </c>
      <c r="D64" s="1"/>
      <c r="E64" s="1">
        <f t="shared" si="0"/>
        <v>1.1518876207199298</v>
      </c>
      <c r="F64" s="1">
        <f t="shared" si="1"/>
        <v>0</v>
      </c>
      <c r="G64" s="1">
        <f t="shared" si="11"/>
        <v>0</v>
      </c>
      <c r="H64" s="1"/>
      <c r="I64" s="24">
        <f t="shared" si="2"/>
        <v>0</v>
      </c>
      <c r="J64" s="24">
        <f t="shared" si="9"/>
        <v>1</v>
      </c>
      <c r="K64" s="1"/>
      <c r="L64" s="1">
        <f t="shared" si="3"/>
        <v>0</v>
      </c>
      <c r="M64" s="1">
        <f t="shared" si="4"/>
        <v>0.1139</v>
      </c>
      <c r="N64" s="1">
        <f t="shared" si="5"/>
        <v>0</v>
      </c>
      <c r="O64" s="1">
        <f t="shared" si="6"/>
        <v>0.11601143151390321</v>
      </c>
      <c r="P64" s="24">
        <f t="shared" si="10"/>
        <v>-1.539017984202736E-2</v>
      </c>
      <c r="Q64" s="1"/>
      <c r="R64" s="27">
        <f t="shared" si="7"/>
        <v>0</v>
      </c>
      <c r="S64" s="27">
        <f t="shared" si="8"/>
        <v>78.249300000000005</v>
      </c>
    </row>
    <row r="65" spans="1:19" x14ac:dyDescent="0.25">
      <c r="A65" s="26">
        <v>717</v>
      </c>
      <c r="B65" s="26">
        <v>0.10879999999999999</v>
      </c>
      <c r="C65" s="26">
        <v>0.1197</v>
      </c>
      <c r="D65" s="1"/>
      <c r="E65" s="1">
        <f t="shared" si="0"/>
        <v>1.1001838235294119</v>
      </c>
      <c r="F65" s="1">
        <f t="shared" si="1"/>
        <v>0</v>
      </c>
      <c r="G65" s="1">
        <f t="shared" si="11"/>
        <v>0</v>
      </c>
      <c r="H65" s="1"/>
      <c r="I65" s="24">
        <f t="shared" si="2"/>
        <v>0</v>
      </c>
      <c r="J65" s="24">
        <f t="shared" si="9"/>
        <v>1</v>
      </c>
      <c r="K65" s="1"/>
      <c r="L65" s="1">
        <f t="shared" si="3"/>
        <v>0</v>
      </c>
      <c r="M65" s="1">
        <f t="shared" si="4"/>
        <v>0.10879999999999999</v>
      </c>
      <c r="N65" s="1">
        <f t="shared" si="5"/>
        <v>0</v>
      </c>
      <c r="O65" s="1">
        <f t="shared" si="6"/>
        <v>0.11081688980432544</v>
      </c>
      <c r="P65" s="24">
        <f t="shared" si="10"/>
        <v>-9.0010236048987322E-3</v>
      </c>
      <c r="Q65" s="1"/>
      <c r="R65" s="27">
        <f t="shared" si="7"/>
        <v>0</v>
      </c>
      <c r="S65" s="27">
        <f t="shared" si="8"/>
        <v>78.009599999999992</v>
      </c>
    </row>
    <row r="66" spans="1:19" x14ac:dyDescent="0.25">
      <c r="A66" s="26">
        <v>747</v>
      </c>
      <c r="B66" s="26">
        <v>0.1047</v>
      </c>
      <c r="C66" s="26">
        <v>0.1101</v>
      </c>
      <c r="D66" s="1"/>
      <c r="E66" s="1">
        <f t="shared" si="0"/>
        <v>1.0515759312320918</v>
      </c>
      <c r="F66" s="1">
        <f t="shared" si="1"/>
        <v>0</v>
      </c>
      <c r="G66" s="1">
        <f t="shared" si="11"/>
        <v>0</v>
      </c>
      <c r="H66" s="1"/>
      <c r="I66" s="24">
        <f t="shared" si="2"/>
        <v>0</v>
      </c>
      <c r="J66" s="24">
        <f t="shared" si="9"/>
        <v>1</v>
      </c>
      <c r="K66" s="1"/>
      <c r="L66" s="1">
        <f t="shared" si="3"/>
        <v>0</v>
      </c>
      <c r="M66" s="1">
        <f t="shared" si="4"/>
        <v>0.1047</v>
      </c>
      <c r="N66" s="1">
        <f t="shared" si="5"/>
        <v>0</v>
      </c>
      <c r="O66" s="1">
        <f t="shared" si="6"/>
        <v>0.10664088568486098</v>
      </c>
      <c r="P66" s="24">
        <f t="shared" si="10"/>
        <v>-3.5050302109018395E-3</v>
      </c>
      <c r="Q66" s="1"/>
      <c r="R66" s="27">
        <f t="shared" si="7"/>
        <v>0</v>
      </c>
      <c r="S66" s="27">
        <f t="shared" si="8"/>
        <v>78.210899999999995</v>
      </c>
    </row>
    <row r="67" spans="1:19" x14ac:dyDescent="0.25">
      <c r="A67" s="26">
        <v>777</v>
      </c>
      <c r="B67" s="26">
        <v>0.10199999999999999</v>
      </c>
      <c r="C67" s="26">
        <v>0.1024</v>
      </c>
      <c r="D67" s="1"/>
      <c r="E67" s="1">
        <f t="shared" si="0"/>
        <v>1.0039215686274512</v>
      </c>
      <c r="F67" s="1">
        <f t="shared" si="1"/>
        <v>0</v>
      </c>
      <c r="G67" s="1">
        <f t="shared" si="11"/>
        <v>0</v>
      </c>
      <c r="H67" s="1"/>
      <c r="I67" s="24">
        <f t="shared" si="2"/>
        <v>1.9971558408611004E-3</v>
      </c>
      <c r="J67" s="24">
        <f t="shared" si="9"/>
        <v>0.99600568831827785</v>
      </c>
      <c r="K67" s="1"/>
      <c r="L67" s="1">
        <f t="shared" si="3"/>
        <v>2.0370989576783222E-4</v>
      </c>
      <c r="M67" s="1">
        <f t="shared" si="4"/>
        <v>0.10179629010423216</v>
      </c>
      <c r="N67" s="1">
        <f t="shared" si="5"/>
        <v>-1.2833480052374903E-3</v>
      </c>
      <c r="O67" s="1">
        <f t="shared" si="6"/>
        <v>0.1036833480052375</v>
      </c>
      <c r="P67" s="24">
        <f t="shared" si="10"/>
        <v>0</v>
      </c>
      <c r="Q67" s="1"/>
      <c r="R67" s="27">
        <f t="shared" si="7"/>
        <v>0.15828258901160563</v>
      </c>
      <c r="S67" s="27">
        <f t="shared" si="8"/>
        <v>79.095717410988385</v>
      </c>
    </row>
    <row r="68" spans="1:19" x14ac:dyDescent="0.25">
      <c r="A68" s="26">
        <v>807</v>
      </c>
      <c r="B68" s="26">
        <v>0.1</v>
      </c>
      <c r="C68" s="26">
        <v>9.5500000000000002E-2</v>
      </c>
      <c r="D68" s="1"/>
      <c r="E68" s="1">
        <f t="shared" si="0"/>
        <v>0.95499999999999996</v>
      </c>
      <c r="F68" s="1">
        <f t="shared" si="1"/>
        <v>0</v>
      </c>
      <c r="G68" s="1">
        <f t="shared" si="11"/>
        <v>0</v>
      </c>
      <c r="H68" s="1"/>
      <c r="I68" s="24">
        <f t="shared" si="2"/>
        <v>8.6818748406994554E-3</v>
      </c>
      <c r="J68" s="24">
        <f t="shared" si="9"/>
        <v>0.98263625031860113</v>
      </c>
      <c r="K68" s="1"/>
      <c r="L68" s="1">
        <f t="shared" si="3"/>
        <v>8.6818748406994556E-4</v>
      </c>
      <c r="M68" s="1">
        <f t="shared" si="4"/>
        <v>9.9131812515930062E-2</v>
      </c>
      <c r="N68" s="1">
        <f t="shared" si="5"/>
        <v>-5.4694774235374234E-3</v>
      </c>
      <c r="O68" s="1">
        <f t="shared" si="6"/>
        <v>0.10096947742353743</v>
      </c>
      <c r="P68" s="24">
        <f t="shared" si="10"/>
        <v>0</v>
      </c>
      <c r="Q68" s="1"/>
      <c r="R68" s="27">
        <f t="shared" si="7"/>
        <v>0.70062729964444603</v>
      </c>
      <c r="S68" s="27">
        <f t="shared" si="8"/>
        <v>79.999372700355565</v>
      </c>
    </row>
    <row r="69" spans="1:19" x14ac:dyDescent="0.25">
      <c r="A69" s="26">
        <v>837</v>
      </c>
      <c r="B69" s="26">
        <v>9.8299999999999998E-2</v>
      </c>
      <c r="C69" s="26">
        <v>8.6099999999999996E-2</v>
      </c>
      <c r="D69" s="1"/>
      <c r="E69" s="1">
        <f t="shared" si="0"/>
        <v>0.87589013224821965</v>
      </c>
      <c r="F69" s="1">
        <f t="shared" si="1"/>
        <v>0</v>
      </c>
      <c r="G69" s="1">
        <f t="shared" si="11"/>
        <v>0</v>
      </c>
      <c r="H69" s="1"/>
      <c r="I69" s="24">
        <f t="shared" si="2"/>
        <v>1.9491569845824168E-2</v>
      </c>
      <c r="J69" s="24">
        <f t="shared" si="9"/>
        <v>0.96101686030835165</v>
      </c>
      <c r="K69" s="1"/>
      <c r="L69" s="1">
        <f t="shared" si="3"/>
        <v>1.9160213158445156E-3</v>
      </c>
      <c r="M69" s="1">
        <f t="shared" si="4"/>
        <v>9.6383978684155491E-2</v>
      </c>
      <c r="N69" s="1">
        <f t="shared" si="5"/>
        <v>-1.2070705374490001E-2</v>
      </c>
      <c r="O69" s="1">
        <f t="shared" si="6"/>
        <v>9.8170705374490005E-2</v>
      </c>
      <c r="P69" s="24">
        <f t="shared" si="10"/>
        <v>1.4062000007918186E-17</v>
      </c>
      <c r="Q69" s="1"/>
      <c r="R69" s="27">
        <f t="shared" si="7"/>
        <v>1.6037098413618596</v>
      </c>
      <c r="S69" s="27">
        <f t="shared" si="8"/>
        <v>80.673390158638142</v>
      </c>
    </row>
    <row r="70" spans="1:19" x14ac:dyDescent="0.25">
      <c r="A70" s="26">
        <v>867</v>
      </c>
      <c r="B70" s="26">
        <v>9.7000000000000003E-2</v>
      </c>
      <c r="C70" s="26">
        <v>7.4399999999999994E-2</v>
      </c>
      <c r="D70" s="1"/>
      <c r="E70" s="1">
        <f t="shared" si="0"/>
        <v>0.76701030927835046</v>
      </c>
      <c r="F70" s="1">
        <f t="shared" si="1"/>
        <v>0</v>
      </c>
      <c r="G70" s="1">
        <f t="shared" si="11"/>
        <v>0</v>
      </c>
      <c r="H70" s="1"/>
      <c r="I70" s="24">
        <f t="shared" si="2"/>
        <v>3.4369077696161474E-2</v>
      </c>
      <c r="J70" s="24">
        <f t="shared" si="9"/>
        <v>0.93126184460767703</v>
      </c>
      <c r="K70" s="1"/>
      <c r="L70" s="1">
        <f t="shared" si="3"/>
        <v>3.3338005365276631E-3</v>
      </c>
      <c r="M70" s="1">
        <f t="shared" si="4"/>
        <v>9.3666199463472335E-2</v>
      </c>
      <c r="N70" s="1">
        <f t="shared" si="5"/>
        <v>-2.1002545076595422E-2</v>
      </c>
      <c r="O70" s="1">
        <f t="shared" si="6"/>
        <v>9.5402545076595416E-2</v>
      </c>
      <c r="P70" s="24">
        <f t="shared" si="10"/>
        <v>0</v>
      </c>
      <c r="Q70" s="1"/>
      <c r="R70" s="27">
        <f t="shared" si="7"/>
        <v>2.8904050651694839</v>
      </c>
      <c r="S70" s="27">
        <f t="shared" si="8"/>
        <v>81.208594934830515</v>
      </c>
    </row>
    <row r="71" spans="1:19" x14ac:dyDescent="0.25">
      <c r="A71" s="26">
        <v>897</v>
      </c>
      <c r="B71" s="26">
        <v>9.6199999999999994E-2</v>
      </c>
      <c r="C71" s="26">
        <v>6.2100000000000002E-2</v>
      </c>
      <c r="D71" s="1"/>
      <c r="E71" s="1">
        <f t="shared" si="0"/>
        <v>0.64553014553014565</v>
      </c>
      <c r="F71" s="1">
        <f t="shared" si="1"/>
        <v>0</v>
      </c>
      <c r="G71" s="1">
        <f t="shared" si="11"/>
        <v>0</v>
      </c>
      <c r="H71" s="1"/>
      <c r="I71" s="24">
        <f t="shared" si="2"/>
        <v>5.0968315649775039E-2</v>
      </c>
      <c r="J71" s="24">
        <f t="shared" si="9"/>
        <v>0.89806336870044989</v>
      </c>
      <c r="K71" s="1"/>
      <c r="L71" s="1">
        <f t="shared" si="3"/>
        <v>4.9031519655083587E-3</v>
      </c>
      <c r="M71" s="1">
        <f t="shared" si="4"/>
        <v>9.1296848034491646E-2</v>
      </c>
      <c r="N71" s="1">
        <f t="shared" si="5"/>
        <v>-3.0889271581989935E-2</v>
      </c>
      <c r="O71" s="1">
        <f t="shared" si="6"/>
        <v>9.2989271581989955E-2</v>
      </c>
      <c r="P71" s="24">
        <f t="shared" si="10"/>
        <v>1.4062000007918186E-17</v>
      </c>
      <c r="Q71" s="1"/>
      <c r="R71" s="27">
        <f t="shared" si="7"/>
        <v>4.3981273130609981</v>
      </c>
      <c r="S71" s="27">
        <f t="shared" si="8"/>
        <v>81.893272686939</v>
      </c>
    </row>
    <row r="72" spans="1:19" x14ac:dyDescent="0.25">
      <c r="A72" s="26">
        <v>927</v>
      </c>
      <c r="B72" s="26">
        <v>9.5399999999999999E-2</v>
      </c>
      <c r="C72" s="26">
        <v>5.04E-2</v>
      </c>
      <c r="D72" s="1"/>
      <c r="E72" s="1">
        <f t="shared" si="0"/>
        <v>0.52830188679245282</v>
      </c>
      <c r="F72" s="1">
        <f t="shared" si="1"/>
        <v>0</v>
      </c>
      <c r="G72" s="1">
        <f t="shared" si="11"/>
        <v>0</v>
      </c>
      <c r="H72" s="1"/>
      <c r="I72" s="24">
        <f t="shared" si="2"/>
        <v>6.6986566709331244E-2</v>
      </c>
      <c r="J72" s="24">
        <f t="shared" si="9"/>
        <v>0.86602686658133754</v>
      </c>
      <c r="K72" s="1"/>
      <c r="L72" s="1">
        <f t="shared" si="3"/>
        <v>6.3905184640702002E-3</v>
      </c>
      <c r="M72" s="1">
        <f t="shared" si="4"/>
        <v>8.9009481535929802E-2</v>
      </c>
      <c r="N72" s="1">
        <f t="shared" si="5"/>
        <v>-4.0259502820838906E-2</v>
      </c>
      <c r="O72" s="1">
        <f t="shared" si="6"/>
        <v>9.0659502820838914E-2</v>
      </c>
      <c r="P72" s="24">
        <f t="shared" si="10"/>
        <v>7.0310000039590932E-18</v>
      </c>
      <c r="Q72" s="1"/>
      <c r="R72" s="27">
        <f t="shared" si="7"/>
        <v>5.9240106161930752</v>
      </c>
      <c r="S72" s="27">
        <f t="shared" si="8"/>
        <v>82.511789383806928</v>
      </c>
    </row>
    <row r="73" spans="1:19" x14ac:dyDescent="0.25">
      <c r="A73" s="26">
        <v>957</v>
      </c>
      <c r="B73" s="26">
        <v>9.4700000000000006E-2</v>
      </c>
      <c r="C73" s="26">
        <v>3.8300000000000001E-2</v>
      </c>
      <c r="D73" s="1"/>
      <c r="E73" s="1">
        <f t="shared" si="0"/>
        <v>0.40443505807814151</v>
      </c>
      <c r="F73" s="1">
        <f t="shared" si="1"/>
        <v>0</v>
      </c>
      <c r="G73" s="1">
        <f t="shared" si="11"/>
        <v>0</v>
      </c>
      <c r="H73" s="1"/>
      <c r="I73" s="24">
        <f t="shared" si="2"/>
        <v>8.3911922264910427E-2</v>
      </c>
      <c r="J73" s="24">
        <f t="shared" si="9"/>
        <v>0.8321761554701792</v>
      </c>
      <c r="K73" s="1"/>
      <c r="L73" s="1">
        <f t="shared" si="3"/>
        <v>7.9464590384870186E-3</v>
      </c>
      <c r="M73" s="1">
        <f t="shared" si="4"/>
        <v>8.6753540961512984E-2</v>
      </c>
      <c r="N73" s="1">
        <f t="shared" si="5"/>
        <v>-5.0061742544733633E-2</v>
      </c>
      <c r="O73" s="1">
        <f t="shared" si="6"/>
        <v>8.8361742544733626E-2</v>
      </c>
      <c r="P73" s="24">
        <f t="shared" si="10"/>
        <v>-7.0310000039590932E-18</v>
      </c>
      <c r="Q73" s="1"/>
      <c r="R73" s="27">
        <f t="shared" si="7"/>
        <v>7.6047612998320764</v>
      </c>
      <c r="S73" s="27">
        <f t="shared" si="8"/>
        <v>83.02313870016792</v>
      </c>
    </row>
    <row r="74" spans="1:19" x14ac:dyDescent="0.25">
      <c r="A74" s="26">
        <v>987</v>
      </c>
      <c r="B74" s="26">
        <v>9.4E-2</v>
      </c>
      <c r="C74" s="26">
        <v>2.41E-2</v>
      </c>
      <c r="D74" s="1"/>
      <c r="E74" s="1">
        <f t="shared" si="0"/>
        <v>0.25638297872340426</v>
      </c>
      <c r="F74" s="1">
        <f t="shared" si="1"/>
        <v>0</v>
      </c>
      <c r="G74" s="1">
        <f t="shared" si="11"/>
        <v>0</v>
      </c>
      <c r="H74" s="1"/>
      <c r="I74" s="24">
        <f t="shared" si="2"/>
        <v>0.10414198797201958</v>
      </c>
      <c r="J74" s="24">
        <f t="shared" si="9"/>
        <v>0.79171602405596087</v>
      </c>
      <c r="K74" s="1"/>
      <c r="L74" s="1">
        <f t="shared" si="3"/>
        <v>9.7893468693698409E-3</v>
      </c>
      <c r="M74" s="1">
        <f t="shared" si="4"/>
        <v>8.4210653130630156E-2</v>
      </c>
      <c r="N74" s="1">
        <f t="shared" si="5"/>
        <v>-6.1671715701537837E-2</v>
      </c>
      <c r="O74" s="1">
        <f t="shared" si="6"/>
        <v>8.5771715701537826E-2</v>
      </c>
      <c r="P74" s="24">
        <f t="shared" si="10"/>
        <v>-1.0546500005938639E-17</v>
      </c>
      <c r="Q74" s="1"/>
      <c r="R74" s="27">
        <f t="shared" si="7"/>
        <v>9.6620853600680334</v>
      </c>
      <c r="S74" s="27">
        <f t="shared" si="8"/>
        <v>83.115914639931958</v>
      </c>
    </row>
    <row r="75" spans="1:19" x14ac:dyDescent="0.25">
      <c r="A75" s="26">
        <v>1017</v>
      </c>
      <c r="B75" s="26">
        <v>9.3399999999999997E-2</v>
      </c>
      <c r="C75" s="26">
        <v>1.0999999999999999E-2</v>
      </c>
      <c r="D75" s="1"/>
      <c r="E75" s="1">
        <f t="shared" si="0"/>
        <v>0.11777301927194861</v>
      </c>
      <c r="F75" s="1">
        <f t="shared" si="1"/>
        <v>0</v>
      </c>
      <c r="G75" s="1">
        <f t="shared" si="11"/>
        <v>0</v>
      </c>
      <c r="H75" s="1"/>
      <c r="I75" s="24">
        <f t="shared" si="2"/>
        <v>0.12308186777366695</v>
      </c>
      <c r="J75" s="24">
        <f t="shared" si="9"/>
        <v>0.75383626445266616</v>
      </c>
      <c r="K75" s="1"/>
      <c r="L75" s="1">
        <f t="shared" si="3"/>
        <v>1.1495846450060493E-2</v>
      </c>
      <c r="M75" s="1">
        <f t="shared" si="4"/>
        <v>8.1904153549939504E-2</v>
      </c>
      <c r="N75" s="1">
        <f t="shared" si="5"/>
        <v>-7.2422459177023876E-2</v>
      </c>
      <c r="O75" s="1">
        <f t="shared" si="6"/>
        <v>8.3422459177023872E-2</v>
      </c>
      <c r="P75" s="24">
        <f t="shared" si="10"/>
        <v>-3.5155000019795466E-18</v>
      </c>
      <c r="Q75" s="1"/>
      <c r="R75" s="27">
        <f t="shared" si="7"/>
        <v>11.691275839711521</v>
      </c>
      <c r="S75" s="27">
        <f t="shared" si="8"/>
        <v>83.29652416028847</v>
      </c>
    </row>
    <row r="76" spans="1:19" x14ac:dyDescent="0.25">
      <c r="A76" s="26">
        <v>1047</v>
      </c>
      <c r="B76" s="26">
        <v>9.2799999999999994E-2</v>
      </c>
      <c r="C76" s="26">
        <v>8.0000000000000004E-4</v>
      </c>
      <c r="D76" s="1"/>
      <c r="E76" s="1">
        <f t="shared" si="0"/>
        <v>8.6206896551724154E-3</v>
      </c>
      <c r="F76" s="1">
        <f t="shared" si="1"/>
        <v>0</v>
      </c>
      <c r="G76" s="1">
        <f t="shared" si="11"/>
        <v>0</v>
      </c>
      <c r="H76" s="1"/>
      <c r="I76" s="24">
        <f t="shared" si="2"/>
        <v>0.13799661135481317</v>
      </c>
      <c r="J76" s="24">
        <f t="shared" si="9"/>
        <v>0.72400677729037366</v>
      </c>
      <c r="K76" s="1"/>
      <c r="L76" s="1">
        <f t="shared" si="3"/>
        <v>1.2806085533726662E-2</v>
      </c>
      <c r="M76" s="1">
        <f t="shared" si="4"/>
        <v>7.9993914466273325E-2</v>
      </c>
      <c r="N76" s="1">
        <f t="shared" si="5"/>
        <v>-8.067680886420632E-2</v>
      </c>
      <c r="O76" s="1">
        <f t="shared" si="6"/>
        <v>8.1476808864206315E-2</v>
      </c>
      <c r="P76" s="24">
        <f t="shared" si="10"/>
        <v>-4.9436718777837366E-18</v>
      </c>
      <c r="Q76" s="1"/>
      <c r="R76" s="27">
        <f t="shared" si="7"/>
        <v>13.407971553811816</v>
      </c>
      <c r="S76" s="27">
        <f t="shared" si="8"/>
        <v>83.753628446188173</v>
      </c>
    </row>
    <row r="77" spans="1:19" x14ac:dyDescent="0.25">
      <c r="A77" s="26">
        <v>1077</v>
      </c>
      <c r="B77" s="26">
        <v>9.2200000000000004E-2</v>
      </c>
      <c r="C77" s="26">
        <v>-2.9999999999999997E-4</v>
      </c>
      <c r="D77" s="1"/>
      <c r="E77" s="1">
        <f t="shared" si="0"/>
        <v>-3.2537960954446849E-3</v>
      </c>
      <c r="F77" s="1">
        <f t="shared" si="1"/>
        <v>0</v>
      </c>
      <c r="G77" s="1">
        <f t="shared" si="11"/>
        <v>0</v>
      </c>
      <c r="H77" s="1"/>
      <c r="I77" s="24">
        <f t="shared" si="2"/>
        <v>0.13961915950151996</v>
      </c>
      <c r="J77" s="24">
        <f t="shared" si="9"/>
        <v>0.72076168099696014</v>
      </c>
      <c r="K77" s="1"/>
      <c r="L77" s="1">
        <f t="shared" si="3"/>
        <v>1.287288650604014E-2</v>
      </c>
      <c r="M77" s="1">
        <f t="shared" si="4"/>
        <v>7.9327113493959864E-2</v>
      </c>
      <c r="N77" s="1">
        <f t="shared" si="5"/>
        <v>-8.1097647008780957E-2</v>
      </c>
      <c r="O77" s="1">
        <f t="shared" si="6"/>
        <v>8.0797647008780962E-2</v>
      </c>
      <c r="P77" s="24">
        <f t="shared" si="10"/>
        <v>5.3281796905002496E-18</v>
      </c>
      <c r="Q77" s="1"/>
      <c r="R77" s="27">
        <f t="shared" si="7"/>
        <v>13.864098767005231</v>
      </c>
      <c r="S77" s="27">
        <f t="shared" si="8"/>
        <v>85.435301232994775</v>
      </c>
    </row>
    <row r="78" spans="1:19" x14ac:dyDescent="0.25">
      <c r="A78" s="26">
        <v>1107</v>
      </c>
      <c r="B78" s="26">
        <v>9.1600000000000001E-2</v>
      </c>
      <c r="C78" s="26">
        <v>5.7999999999999996E-3</v>
      </c>
      <c r="D78" s="1"/>
      <c r="E78" s="1">
        <f t="shared" si="0"/>
        <v>6.3318777292576414E-2</v>
      </c>
      <c r="F78" s="1">
        <f t="shared" si="1"/>
        <v>0</v>
      </c>
      <c r="G78" s="1">
        <f t="shared" si="11"/>
        <v>0</v>
      </c>
      <c r="H78" s="1"/>
      <c r="I78" s="24">
        <f t="shared" si="2"/>
        <v>0.13052257983981783</v>
      </c>
      <c r="J78" s="24">
        <f t="shared" si="9"/>
        <v>0.73895484032036429</v>
      </c>
      <c r="K78" s="1"/>
      <c r="L78" s="1">
        <f t="shared" si="3"/>
        <v>1.1955868313327313E-2</v>
      </c>
      <c r="M78" s="1">
        <f t="shared" si="4"/>
        <v>7.9644131686672684E-2</v>
      </c>
      <c r="N78" s="1">
        <f t="shared" si="5"/>
        <v>-7.5320541954808751E-2</v>
      </c>
      <c r="O78" s="1">
        <f t="shared" si="6"/>
        <v>8.112054195480875E-2</v>
      </c>
      <c r="P78" s="24">
        <f t="shared" si="10"/>
        <v>0</v>
      </c>
      <c r="Q78" s="1"/>
      <c r="R78" s="27">
        <f t="shared" si="7"/>
        <v>13.235146222853336</v>
      </c>
      <c r="S78" s="27">
        <f t="shared" si="8"/>
        <v>88.166053777146658</v>
      </c>
    </row>
    <row r="79" spans="1:19" x14ac:dyDescent="0.25">
      <c r="A79" s="26">
        <v>1137</v>
      </c>
      <c r="B79" s="26">
        <v>9.0999999999999998E-2</v>
      </c>
      <c r="C79" s="26">
        <v>7.7999999999999996E-3</v>
      </c>
      <c r="D79" s="1"/>
      <c r="E79" s="1">
        <f t="shared" si="0"/>
        <v>8.5714285714285715E-2</v>
      </c>
      <c r="F79" s="1">
        <f t="shared" si="1"/>
        <v>0</v>
      </c>
      <c r="G79" s="1">
        <f t="shared" si="11"/>
        <v>0</v>
      </c>
      <c r="H79" s="1"/>
      <c r="I79" s="24">
        <f t="shared" si="2"/>
        <v>0.12746242284040316</v>
      </c>
      <c r="J79" s="24">
        <f t="shared" si="9"/>
        <v>0.74507515431919369</v>
      </c>
      <c r="K79" s="1"/>
      <c r="L79" s="1">
        <f t="shared" si="3"/>
        <v>1.1599080478476687E-2</v>
      </c>
      <c r="M79" s="1">
        <f t="shared" si="4"/>
        <v>7.9400919521523311E-2</v>
      </c>
      <c r="N79" s="1">
        <f t="shared" si="5"/>
        <v>-7.3072821222231271E-2</v>
      </c>
      <c r="O79" s="1">
        <f t="shared" si="6"/>
        <v>8.0872821222231273E-2</v>
      </c>
      <c r="P79" s="24">
        <f t="shared" si="10"/>
        <v>1.7577500009897733E-18</v>
      </c>
      <c r="Q79" s="1"/>
      <c r="R79" s="27">
        <f t="shared" si="7"/>
        <v>13.188154504027992</v>
      </c>
      <c r="S79" s="27">
        <f t="shared" si="8"/>
        <v>90.278845495972007</v>
      </c>
    </row>
    <row r="80" spans="1:19" x14ac:dyDescent="0.25">
      <c r="A80" s="26">
        <v>1167</v>
      </c>
      <c r="B80" s="26">
        <v>9.0399999999999994E-2</v>
      </c>
      <c r="C80" s="26">
        <v>4.4999999999999997E-3</v>
      </c>
      <c r="D80" s="1"/>
      <c r="E80" s="1">
        <f t="shared" si="0"/>
        <v>4.9778761061946904E-2</v>
      </c>
      <c r="F80" s="1">
        <f t="shared" si="1"/>
        <v>0</v>
      </c>
      <c r="G80" s="1">
        <f t="shared" si="11"/>
        <v>0</v>
      </c>
      <c r="H80" s="1"/>
      <c r="I80" s="24">
        <f t="shared" si="2"/>
        <v>0.13237270865404846</v>
      </c>
      <c r="J80" s="24">
        <f t="shared" si="9"/>
        <v>0.73525458269190302</v>
      </c>
      <c r="K80" s="1"/>
      <c r="L80" s="1">
        <f t="shared" si="3"/>
        <v>1.196649286232598E-2</v>
      </c>
      <c r="M80" s="1">
        <f t="shared" si="4"/>
        <v>7.8433507137674011E-2</v>
      </c>
      <c r="N80" s="1">
        <f t="shared" si="5"/>
        <v>-7.5387475344139657E-2</v>
      </c>
      <c r="O80" s="1">
        <f t="shared" si="6"/>
        <v>7.9887475344139661E-2</v>
      </c>
      <c r="P80" s="24">
        <f t="shared" si="10"/>
        <v>4.3943750024744326E-18</v>
      </c>
      <c r="Q80" s="1"/>
      <c r="R80" s="27">
        <f t="shared" si="7"/>
        <v>13.964897170334419</v>
      </c>
      <c r="S80" s="27">
        <f t="shared" si="8"/>
        <v>91.531902829665569</v>
      </c>
    </row>
    <row r="81" spans="1:19" x14ac:dyDescent="0.25">
      <c r="A81" s="26">
        <v>1197</v>
      </c>
      <c r="B81" s="26">
        <v>8.9499999999999996E-2</v>
      </c>
      <c r="C81" s="26">
        <v>1.8E-3</v>
      </c>
      <c r="D81" s="1"/>
      <c r="E81" s="1">
        <f t="shared" si="0"/>
        <v>2.0111731843575419E-2</v>
      </c>
      <c r="F81" s="1">
        <f t="shared" si="1"/>
        <v>0</v>
      </c>
      <c r="G81" s="1">
        <f t="shared" si="11"/>
        <v>0</v>
      </c>
      <c r="H81" s="1"/>
      <c r="I81" s="24">
        <f t="shared" si="2"/>
        <v>0.13642645753105251</v>
      </c>
      <c r="J81" s="24">
        <f t="shared" si="9"/>
        <v>0.72714708493789493</v>
      </c>
      <c r="K81" s="1"/>
      <c r="L81" s="1">
        <f t="shared" si="3"/>
        <v>1.2210167949029198E-2</v>
      </c>
      <c r="M81" s="1">
        <f t="shared" si="4"/>
        <v>7.72898320509708E-2</v>
      </c>
      <c r="N81" s="1">
        <f t="shared" si="5"/>
        <v>-7.6922599277456344E-2</v>
      </c>
      <c r="O81" s="1">
        <f t="shared" si="6"/>
        <v>7.8722599277456368E-2</v>
      </c>
      <c r="P81" s="24">
        <f t="shared" si="10"/>
        <v>2.4169062513609381E-17</v>
      </c>
      <c r="Q81" s="1"/>
      <c r="R81" s="27">
        <f t="shared" si="7"/>
        <v>14.61557103498795</v>
      </c>
      <c r="S81" s="27">
        <f t="shared" si="8"/>
        <v>92.515928965012051</v>
      </c>
    </row>
    <row r="82" spans="1:19" x14ac:dyDescent="0.25">
      <c r="A82" s="26">
        <v>1227</v>
      </c>
      <c r="B82" s="26">
        <v>8.7999999999999995E-2</v>
      </c>
      <c r="C82" s="26">
        <v>1E-4</v>
      </c>
      <c r="D82" s="1"/>
      <c r="E82" s="1">
        <f t="shared" si="0"/>
        <v>1.1363636363636365E-3</v>
      </c>
      <c r="F82" s="1">
        <f t="shared" si="1"/>
        <v>0</v>
      </c>
      <c r="G82" s="1">
        <f t="shared" si="11"/>
        <v>0</v>
      </c>
      <c r="H82" s="1"/>
      <c r="I82" s="24">
        <f t="shared" si="2"/>
        <v>0.13901928126795332</v>
      </c>
      <c r="J82" s="24">
        <f t="shared" si="9"/>
        <v>0.72196143746409336</v>
      </c>
      <c r="K82" s="1"/>
      <c r="L82" s="1">
        <f t="shared" si="3"/>
        <v>1.2233696751579891E-2</v>
      </c>
      <c r="M82" s="1">
        <f t="shared" si="4"/>
        <v>7.5766303248420097E-2</v>
      </c>
      <c r="N82" s="1">
        <f t="shared" si="5"/>
        <v>-7.707082792243819E-2</v>
      </c>
      <c r="O82" s="1">
        <f t="shared" si="6"/>
        <v>7.7170827922438193E-2</v>
      </c>
      <c r="P82" s="24">
        <f t="shared" si="10"/>
        <v>2.897541017256579E-18</v>
      </c>
      <c r="Q82" s="1"/>
      <c r="R82" s="27">
        <f t="shared" si="7"/>
        <v>15.010745914188526</v>
      </c>
      <c r="S82" s="27">
        <f t="shared" si="8"/>
        <v>92.965254085811466</v>
      </c>
    </row>
    <row r="83" spans="1:19" x14ac:dyDescent="0.25">
      <c r="A83" s="26">
        <v>1257</v>
      </c>
      <c r="B83" s="26">
        <v>8.5900000000000004E-2</v>
      </c>
      <c r="C83" s="26">
        <v>-1.6999999999999999E-3</v>
      </c>
      <c r="D83" s="1"/>
      <c r="E83" s="1">
        <f t="shared" si="0"/>
        <v>-1.9790454016298017E-2</v>
      </c>
      <c r="F83" s="1">
        <f t="shared" si="1"/>
        <v>0</v>
      </c>
      <c r="G83" s="1">
        <f t="shared" si="11"/>
        <v>0</v>
      </c>
      <c r="H83" s="1"/>
      <c r="I83" s="24">
        <f t="shared" si="2"/>
        <v>0.14187875408318934</v>
      </c>
      <c r="J83" s="24">
        <f t="shared" si="9"/>
        <v>0.71624249183362132</v>
      </c>
      <c r="K83" s="1"/>
      <c r="L83" s="1">
        <f t="shared" si="3"/>
        <v>1.2187384975745966E-2</v>
      </c>
      <c r="M83" s="1">
        <f t="shared" si="4"/>
        <v>7.3712615024254038E-2</v>
      </c>
      <c r="N83" s="1">
        <f t="shared" si="5"/>
        <v>-7.6779069267752062E-2</v>
      </c>
      <c r="O83" s="1">
        <f t="shared" si="6"/>
        <v>7.5079069267752055E-2</v>
      </c>
      <c r="P83" s="24">
        <f t="shared" si="10"/>
        <v>-7.2507187540828135E-18</v>
      </c>
      <c r="Q83" s="1"/>
      <c r="R83" s="27">
        <f t="shared" si="7"/>
        <v>15.319542914512679</v>
      </c>
      <c r="S83" s="27">
        <f t="shared" si="8"/>
        <v>92.656757085487328</v>
      </c>
    </row>
    <row r="84" spans="1:19" x14ac:dyDescent="0.25">
      <c r="A84" s="26">
        <v>1287</v>
      </c>
      <c r="B84" s="26">
        <v>8.3500000000000005E-2</v>
      </c>
      <c r="C84" s="26">
        <v>-2.3999999999999998E-3</v>
      </c>
      <c r="D84" s="1"/>
      <c r="E84" s="1">
        <f t="shared" ref="E84:E147" si="12">C84/B84</f>
        <v>-2.8742514970059876E-2</v>
      </c>
      <c r="F84" s="1">
        <f t="shared" ref="F84:F147" si="13">IF(AND(B84/$B$13&gt;$O$12,OR(C84/$C$13&gt;$M$12,C84/$C$14&gt;$M$12)),1,0)</f>
        <v>0</v>
      </c>
      <c r="G84" s="1">
        <f t="shared" si="11"/>
        <v>0</v>
      </c>
      <c r="H84" s="1"/>
      <c r="I84" s="24">
        <f t="shared" ref="I84:I147" si="14">MIN(1,MAX(0,(E84-$J$15)/($L$14-$J$15)))</f>
        <v>0.14310197757385526</v>
      </c>
      <c r="J84" s="24">
        <f t="shared" si="9"/>
        <v>0.71379604485228954</v>
      </c>
      <c r="K84" s="1"/>
      <c r="L84" s="1">
        <f t="shared" ref="L84:L147" si="15">B84*I84</f>
        <v>1.1949015127416914E-2</v>
      </c>
      <c r="M84" s="1">
        <f t="shared" ref="M84:M147" si="16">B84*(1-I84)</f>
        <v>7.1550984872583087E-2</v>
      </c>
      <c r="N84" s="1">
        <f t="shared" ref="N84:N147" si="17">L84*$L$14</f>
        <v>-7.527736770235291E-2</v>
      </c>
      <c r="O84" s="1">
        <f t="shared" ref="O84:O147" si="18">M84*$J$15</f>
        <v>7.287736770235291E-2</v>
      </c>
      <c r="P84" s="24">
        <f t="shared" si="10"/>
        <v>4.3943750024744332E-19</v>
      </c>
      <c r="Q84" s="1"/>
      <c r="R84" s="27">
        <f t="shared" ref="R84:R147" si="19">A84*L84</f>
        <v>15.378382468985569</v>
      </c>
      <c r="S84" s="27">
        <f t="shared" ref="S84:S147" si="20">A84*M84</f>
        <v>92.086117531014438</v>
      </c>
    </row>
    <row r="85" spans="1:19" x14ac:dyDescent="0.25">
      <c r="A85" s="26">
        <v>1317</v>
      </c>
      <c r="B85" s="26">
        <v>8.0699999999999994E-2</v>
      </c>
      <c r="C85" s="26">
        <v>-8.0000000000000004E-4</v>
      </c>
      <c r="D85" s="1"/>
      <c r="E85" s="1">
        <f t="shared" si="12"/>
        <v>-9.913258983890956E-3</v>
      </c>
      <c r="F85" s="1">
        <f t="shared" si="13"/>
        <v>0</v>
      </c>
      <c r="G85" s="1">
        <f t="shared" ref="G85:G148" si="21">E85*F85</f>
        <v>0</v>
      </c>
      <c r="H85" s="1"/>
      <c r="I85" s="24">
        <f t="shared" si="14"/>
        <v>0.1405291188374137</v>
      </c>
      <c r="J85" s="24">
        <f t="shared" ref="J85:J148" si="22">1-2*I85</f>
        <v>0.7189417623251726</v>
      </c>
      <c r="K85" s="1"/>
      <c r="L85" s="1">
        <f t="shared" si="15"/>
        <v>1.1340699890179285E-2</v>
      </c>
      <c r="M85" s="1">
        <f t="shared" si="16"/>
        <v>6.9359300109820707E-2</v>
      </c>
      <c r="N85" s="1">
        <f t="shared" si="17"/>
        <v>-7.1445054385800927E-2</v>
      </c>
      <c r="O85" s="1">
        <f t="shared" si="18"/>
        <v>7.0645054385800918E-2</v>
      </c>
      <c r="P85" s="24">
        <f t="shared" ref="P85:P148" si="23">(N85+O85-C85)/MAX($C$13,-$C$14)</f>
        <v>-9.1183281301344474E-18</v>
      </c>
      <c r="Q85" s="1"/>
      <c r="R85" s="27">
        <f t="shared" si="19"/>
        <v>14.93570175536612</v>
      </c>
      <c r="S85" s="27">
        <f t="shared" si="20"/>
        <v>91.346198244633868</v>
      </c>
    </row>
    <row r="86" spans="1:19" x14ac:dyDescent="0.25">
      <c r="A86" s="26">
        <v>1347</v>
      </c>
      <c r="B86" s="26">
        <v>7.7499999999999999E-2</v>
      </c>
      <c r="C86" s="26">
        <v>1.9E-3</v>
      </c>
      <c r="D86" s="1"/>
      <c r="E86" s="1">
        <f t="shared" si="12"/>
        <v>2.4516129032258065E-2</v>
      </c>
      <c r="F86" s="1">
        <f t="shared" si="13"/>
        <v>0</v>
      </c>
      <c r="G86" s="1">
        <f t="shared" si="21"/>
        <v>0</v>
      </c>
      <c r="H86" s="1"/>
      <c r="I86" s="24">
        <f t="shared" si="14"/>
        <v>0.13582463386930058</v>
      </c>
      <c r="J86" s="24">
        <f t="shared" si="22"/>
        <v>0.7283507322613989</v>
      </c>
      <c r="K86" s="1"/>
      <c r="L86" s="1">
        <f t="shared" si="15"/>
        <v>1.0526409124870795E-2</v>
      </c>
      <c r="M86" s="1">
        <f t="shared" si="16"/>
        <v>6.6973590875129205E-2</v>
      </c>
      <c r="N86" s="1">
        <f t="shared" si="17"/>
        <v>-6.6315119851187224E-2</v>
      </c>
      <c r="O86" s="1">
        <f t="shared" si="18"/>
        <v>6.8215119851187223E-2</v>
      </c>
      <c r="P86" s="24">
        <f t="shared" si="23"/>
        <v>-1.0985937506186082E-18</v>
      </c>
      <c r="Q86" s="1"/>
      <c r="R86" s="27">
        <f t="shared" si="19"/>
        <v>14.17907309120096</v>
      </c>
      <c r="S86" s="27">
        <f t="shared" si="20"/>
        <v>90.213426908799036</v>
      </c>
    </row>
    <row r="87" spans="1:19" x14ac:dyDescent="0.25">
      <c r="A87" s="26">
        <v>1377</v>
      </c>
      <c r="B87" s="26">
        <v>7.3999999999999996E-2</v>
      </c>
      <c r="C87" s="26">
        <v>2.5000000000000001E-3</v>
      </c>
      <c r="D87" s="1"/>
      <c r="E87" s="1">
        <f t="shared" si="12"/>
        <v>3.3783783783783786E-2</v>
      </c>
      <c r="F87" s="1">
        <f t="shared" si="13"/>
        <v>0</v>
      </c>
      <c r="G87" s="1">
        <f t="shared" si="21"/>
        <v>0</v>
      </c>
      <c r="H87" s="1"/>
      <c r="I87" s="24">
        <f t="shared" si="14"/>
        <v>0.1345582871527175</v>
      </c>
      <c r="J87" s="24">
        <f t="shared" si="22"/>
        <v>0.73088342569456499</v>
      </c>
      <c r="K87" s="1"/>
      <c r="L87" s="1">
        <f t="shared" si="15"/>
        <v>9.9573132493010943E-3</v>
      </c>
      <c r="M87" s="1">
        <f t="shared" si="16"/>
        <v>6.4042686750698893E-2</v>
      </c>
      <c r="N87" s="1">
        <f t="shared" si="17"/>
        <v>-6.2729883827436883E-2</v>
      </c>
      <c r="O87" s="1">
        <f t="shared" si="18"/>
        <v>6.5229883827436885E-2</v>
      </c>
      <c r="P87" s="24">
        <f t="shared" si="23"/>
        <v>2.1971875012372163E-18</v>
      </c>
      <c r="Q87" s="1"/>
      <c r="R87" s="27">
        <f t="shared" si="19"/>
        <v>13.711220344287607</v>
      </c>
      <c r="S87" s="27">
        <f t="shared" si="20"/>
        <v>88.186779655712371</v>
      </c>
    </row>
    <row r="88" spans="1:19" x14ac:dyDescent="0.25">
      <c r="A88" s="26">
        <v>1407</v>
      </c>
      <c r="B88" s="26">
        <v>7.0300000000000001E-2</v>
      </c>
      <c r="C88" s="26">
        <v>1.1999999999999999E-3</v>
      </c>
      <c r="D88" s="1"/>
      <c r="E88" s="1">
        <f t="shared" si="12"/>
        <v>1.7069701280227594E-2</v>
      </c>
      <c r="F88" s="1">
        <f t="shared" si="13"/>
        <v>0</v>
      </c>
      <c r="G88" s="1">
        <f t="shared" si="21"/>
        <v>0</v>
      </c>
      <c r="H88" s="1"/>
      <c r="I88" s="24">
        <f t="shared" si="14"/>
        <v>0.13684212530449935</v>
      </c>
      <c r="J88" s="24">
        <f t="shared" si="22"/>
        <v>0.7263157493910013</v>
      </c>
      <c r="K88" s="1"/>
      <c r="L88" s="1">
        <f t="shared" si="15"/>
        <v>9.6200014089063042E-3</v>
      </c>
      <c r="M88" s="1">
        <f t="shared" si="16"/>
        <v>6.0679998591093694E-2</v>
      </c>
      <c r="N88" s="1">
        <f t="shared" si="17"/>
        <v>-6.0604859533050108E-2</v>
      </c>
      <c r="O88" s="1">
        <f t="shared" si="18"/>
        <v>6.1804859533050122E-2</v>
      </c>
      <c r="P88" s="24">
        <f t="shared" si="23"/>
        <v>1.3842281257794463E-17</v>
      </c>
      <c r="Q88" s="1"/>
      <c r="R88" s="27">
        <f t="shared" si="19"/>
        <v>13.53534198233117</v>
      </c>
      <c r="S88" s="27">
        <f t="shared" si="20"/>
        <v>85.376758017668834</v>
      </c>
    </row>
    <row r="89" spans="1:19" x14ac:dyDescent="0.25">
      <c r="A89" s="26">
        <v>1437</v>
      </c>
      <c r="B89" s="26">
        <v>6.6400000000000001E-2</v>
      </c>
      <c r="C89" s="26">
        <v>1E-4</v>
      </c>
      <c r="D89" s="1"/>
      <c r="E89" s="1">
        <f t="shared" si="12"/>
        <v>1.5060240963855422E-3</v>
      </c>
      <c r="F89" s="1">
        <f t="shared" si="13"/>
        <v>0</v>
      </c>
      <c r="G89" s="1">
        <f t="shared" si="21"/>
        <v>0</v>
      </c>
      <c r="H89" s="1"/>
      <c r="I89" s="24">
        <f t="shared" si="14"/>
        <v>0.13896877028946414</v>
      </c>
      <c r="J89" s="24">
        <f t="shared" si="22"/>
        <v>0.72206245942107172</v>
      </c>
      <c r="K89" s="1"/>
      <c r="L89" s="1">
        <f t="shared" si="15"/>
        <v>9.2275263472204189E-3</v>
      </c>
      <c r="M89" s="1">
        <f t="shared" si="16"/>
        <v>5.7172473652779575E-2</v>
      </c>
      <c r="N89" s="1">
        <f t="shared" si="17"/>
        <v>-5.8132313535117407E-2</v>
      </c>
      <c r="O89" s="1">
        <f t="shared" si="18"/>
        <v>5.823231353511741E-2</v>
      </c>
      <c r="P89" s="24">
        <f t="shared" si="23"/>
        <v>2.897541017256579E-18</v>
      </c>
      <c r="Q89" s="1"/>
      <c r="R89" s="27">
        <f t="shared" si="19"/>
        <v>13.259955360955741</v>
      </c>
      <c r="S89" s="27">
        <f t="shared" si="20"/>
        <v>82.156844639044252</v>
      </c>
    </row>
    <row r="90" spans="1:19" x14ac:dyDescent="0.25">
      <c r="A90" s="26">
        <v>1467</v>
      </c>
      <c r="B90" s="26">
        <v>6.2100000000000002E-2</v>
      </c>
      <c r="C90" s="26">
        <v>1.5E-3</v>
      </c>
      <c r="D90" s="1"/>
      <c r="E90" s="1">
        <f t="shared" si="12"/>
        <v>2.4154589371980676E-2</v>
      </c>
      <c r="F90" s="1">
        <f t="shared" si="13"/>
        <v>0</v>
      </c>
      <c r="G90" s="1">
        <f t="shared" si="21"/>
        <v>0</v>
      </c>
      <c r="H90" s="1"/>
      <c r="I90" s="24">
        <f t="shared" si="14"/>
        <v>0.13587403520911975</v>
      </c>
      <c r="J90" s="24">
        <f t="shared" si="22"/>
        <v>0.72825192958176044</v>
      </c>
      <c r="K90" s="1"/>
      <c r="L90" s="1">
        <f t="shared" si="15"/>
        <v>8.4377775864863374E-3</v>
      </c>
      <c r="M90" s="1">
        <f t="shared" si="16"/>
        <v>5.3662222413513663E-2</v>
      </c>
      <c r="N90" s="1">
        <f t="shared" si="17"/>
        <v>-5.315699069718334E-2</v>
      </c>
      <c r="O90" s="1">
        <f t="shared" si="18"/>
        <v>5.4656990697183334E-2</v>
      </c>
      <c r="P90" s="24">
        <f t="shared" si="23"/>
        <v>-5.7126875032167625E-18</v>
      </c>
      <c r="Q90" s="1"/>
      <c r="R90" s="27">
        <f t="shared" si="19"/>
        <v>12.378219719375457</v>
      </c>
      <c r="S90" s="27">
        <f t="shared" si="20"/>
        <v>78.722480280624538</v>
      </c>
    </row>
    <row r="91" spans="1:19" x14ac:dyDescent="0.25">
      <c r="A91" s="26">
        <v>1497</v>
      </c>
      <c r="B91" s="26">
        <v>5.7700000000000001E-2</v>
      </c>
      <c r="C91" s="26">
        <v>6.1999999999999998E-3</v>
      </c>
      <c r="D91" s="1"/>
      <c r="E91" s="1">
        <f t="shared" si="12"/>
        <v>0.10745233968804159</v>
      </c>
      <c r="F91" s="1">
        <f t="shared" si="13"/>
        <v>0</v>
      </c>
      <c r="G91" s="1">
        <f t="shared" si="21"/>
        <v>0</v>
      </c>
      <c r="H91" s="1"/>
      <c r="I91" s="24">
        <f t="shared" si="14"/>
        <v>0.12449210143627021</v>
      </c>
      <c r="J91" s="24">
        <f t="shared" si="22"/>
        <v>0.75101579712745958</v>
      </c>
      <c r="K91" s="1"/>
      <c r="L91" s="1">
        <f t="shared" si="15"/>
        <v>7.1831942528727908E-3</v>
      </c>
      <c r="M91" s="1">
        <f t="shared" si="16"/>
        <v>5.0516805747127212E-2</v>
      </c>
      <c r="N91" s="1">
        <f t="shared" si="17"/>
        <v>-4.5253265585899913E-2</v>
      </c>
      <c r="O91" s="1">
        <f t="shared" si="18"/>
        <v>5.1453265585899917E-2</v>
      </c>
      <c r="P91" s="24">
        <f t="shared" si="23"/>
        <v>4.3943750024744326E-18</v>
      </c>
      <c r="Q91" s="1"/>
      <c r="R91" s="27">
        <f t="shared" si="19"/>
        <v>10.753241796550569</v>
      </c>
      <c r="S91" s="27">
        <f t="shared" si="20"/>
        <v>75.623658203449438</v>
      </c>
    </row>
    <row r="92" spans="1:19" x14ac:dyDescent="0.25">
      <c r="A92" s="26">
        <v>1527</v>
      </c>
      <c r="B92" s="26">
        <v>5.3600000000000002E-2</v>
      </c>
      <c r="C92" s="26">
        <v>1.2699999999999999E-2</v>
      </c>
      <c r="D92" s="1"/>
      <c r="E92" s="1">
        <f t="shared" si="12"/>
        <v>0.23694029850746268</v>
      </c>
      <c r="F92" s="1">
        <f t="shared" si="13"/>
        <v>0</v>
      </c>
      <c r="G92" s="1">
        <f t="shared" si="21"/>
        <v>0</v>
      </c>
      <c r="H92" s="1"/>
      <c r="I92" s="24">
        <f t="shared" si="14"/>
        <v>0.10679866594645306</v>
      </c>
      <c r="J92" s="24">
        <f t="shared" si="22"/>
        <v>0.78640266810709392</v>
      </c>
      <c r="K92" s="1"/>
      <c r="L92" s="1">
        <f t="shared" si="15"/>
        <v>5.7244084947298841E-3</v>
      </c>
      <c r="M92" s="1">
        <f t="shared" si="16"/>
        <v>4.7875591505270119E-2</v>
      </c>
      <c r="N92" s="1">
        <f t="shared" si="17"/>
        <v>-3.6063089597025901E-2</v>
      </c>
      <c r="O92" s="1">
        <f t="shared" si="18"/>
        <v>4.8763089597025903E-2</v>
      </c>
      <c r="P92" s="24">
        <f t="shared" si="23"/>
        <v>3.5155000019795466E-18</v>
      </c>
      <c r="Q92" s="1"/>
      <c r="R92" s="27">
        <f t="shared" si="19"/>
        <v>8.7411717714525334</v>
      </c>
      <c r="S92" s="27">
        <f t="shared" si="20"/>
        <v>73.106028228547473</v>
      </c>
    </row>
    <row r="93" spans="1:19" x14ac:dyDescent="0.25">
      <c r="A93" s="26">
        <v>1557</v>
      </c>
      <c r="B93" s="26">
        <v>4.9700000000000001E-2</v>
      </c>
      <c r="C93" s="26">
        <v>1.8100000000000002E-2</v>
      </c>
      <c r="D93" s="1"/>
      <c r="E93" s="1">
        <f t="shared" si="12"/>
        <v>0.3641851106639839</v>
      </c>
      <c r="F93" s="1">
        <f t="shared" si="13"/>
        <v>0</v>
      </c>
      <c r="G93" s="1">
        <f t="shared" si="21"/>
        <v>0</v>
      </c>
      <c r="H93" s="1"/>
      <c r="I93" s="24">
        <f t="shared" si="14"/>
        <v>8.9411737495097801E-2</v>
      </c>
      <c r="J93" s="24">
        <f t="shared" si="22"/>
        <v>0.82117652500980443</v>
      </c>
      <c r="K93" s="1"/>
      <c r="L93" s="1">
        <f t="shared" si="15"/>
        <v>4.4437633535063612E-3</v>
      </c>
      <c r="M93" s="1">
        <f t="shared" si="16"/>
        <v>4.5256236646493642E-2</v>
      </c>
      <c r="N93" s="1">
        <f t="shared" si="17"/>
        <v>-2.7995178211516182E-2</v>
      </c>
      <c r="O93" s="1">
        <f t="shared" si="18"/>
        <v>4.6095178211516187E-2</v>
      </c>
      <c r="P93" s="24">
        <f t="shared" si="23"/>
        <v>3.5155000019795466E-18</v>
      </c>
      <c r="Q93" s="1"/>
      <c r="R93" s="27">
        <f t="shared" si="19"/>
        <v>6.9189395414094044</v>
      </c>
      <c r="S93" s="27">
        <f t="shared" si="20"/>
        <v>70.463960458590606</v>
      </c>
    </row>
    <row r="94" spans="1:19" x14ac:dyDescent="0.25">
      <c r="A94" s="26">
        <v>1587</v>
      </c>
      <c r="B94" s="26">
        <v>4.6100000000000002E-2</v>
      </c>
      <c r="C94" s="26">
        <v>1.8599999999999998E-2</v>
      </c>
      <c r="D94" s="1"/>
      <c r="E94" s="1">
        <f t="shared" si="12"/>
        <v>0.40347071583514094</v>
      </c>
      <c r="F94" s="1">
        <f t="shared" si="13"/>
        <v>0</v>
      </c>
      <c r="G94" s="1">
        <f t="shared" si="21"/>
        <v>0</v>
      </c>
      <c r="H94" s="1"/>
      <c r="I94" s="24">
        <f t="shared" si="14"/>
        <v>8.4043691484397706E-2</v>
      </c>
      <c r="J94" s="24">
        <f t="shared" si="22"/>
        <v>0.83191261703120456</v>
      </c>
      <c r="K94" s="1"/>
      <c r="L94" s="1">
        <f t="shared" si="15"/>
        <v>3.8744141774307342E-3</v>
      </c>
      <c r="M94" s="1">
        <f t="shared" si="16"/>
        <v>4.2225585822569266E-2</v>
      </c>
      <c r="N94" s="1">
        <f t="shared" si="17"/>
        <v>-2.4408346424841413E-2</v>
      </c>
      <c r="O94" s="1">
        <f t="shared" si="18"/>
        <v>4.3008346424841408E-2</v>
      </c>
      <c r="P94" s="24">
        <f t="shared" si="23"/>
        <v>-3.5155000019795466E-18</v>
      </c>
      <c r="Q94" s="1"/>
      <c r="R94" s="27">
        <f t="shared" si="19"/>
        <v>6.1486952995825757</v>
      </c>
      <c r="S94" s="27">
        <f t="shared" si="20"/>
        <v>67.012004700417421</v>
      </c>
    </row>
    <row r="95" spans="1:19" x14ac:dyDescent="0.25">
      <c r="A95" s="26">
        <v>1617</v>
      </c>
      <c r="B95" s="26">
        <v>4.2799999999999998E-2</v>
      </c>
      <c r="C95" s="26">
        <v>1.2500000000000001E-2</v>
      </c>
      <c r="D95" s="1"/>
      <c r="E95" s="1">
        <f t="shared" si="12"/>
        <v>0.29205607476635514</v>
      </c>
      <c r="F95" s="1">
        <f t="shared" si="13"/>
        <v>0</v>
      </c>
      <c r="G95" s="1">
        <f t="shared" si="21"/>
        <v>0</v>
      </c>
      <c r="H95" s="1"/>
      <c r="I95" s="24">
        <f t="shared" si="14"/>
        <v>9.9267560810508568E-2</v>
      </c>
      <c r="J95" s="24">
        <f t="shared" si="22"/>
        <v>0.80146487837898284</v>
      </c>
      <c r="K95" s="1"/>
      <c r="L95" s="1">
        <f t="shared" si="15"/>
        <v>4.2486516026897661E-3</v>
      </c>
      <c r="M95" s="1">
        <f t="shared" si="16"/>
        <v>3.8551348397310232E-2</v>
      </c>
      <c r="N95" s="1">
        <f t="shared" si="17"/>
        <v>-2.6765997492214023E-2</v>
      </c>
      <c r="O95" s="1">
        <f t="shared" si="18"/>
        <v>3.926599749221403E-2</v>
      </c>
      <c r="P95" s="24">
        <f t="shared" si="23"/>
        <v>7.0310000039590932E-18</v>
      </c>
      <c r="Q95" s="1"/>
      <c r="R95" s="27">
        <f t="shared" si="19"/>
        <v>6.8700696415493523</v>
      </c>
      <c r="S95" s="27">
        <f t="shared" si="20"/>
        <v>62.337530358450643</v>
      </c>
    </row>
    <row r="96" spans="1:19" x14ac:dyDescent="0.25">
      <c r="A96" s="26">
        <v>1647</v>
      </c>
      <c r="B96" s="26">
        <v>3.9899999999999998E-2</v>
      </c>
      <c r="C96" s="26">
        <v>3.8999999999999998E-3</v>
      </c>
      <c r="D96" s="1"/>
      <c r="E96" s="1">
        <f t="shared" si="12"/>
        <v>9.7744360902255634E-2</v>
      </c>
      <c r="F96" s="1">
        <f t="shared" si="13"/>
        <v>0</v>
      </c>
      <c r="G96" s="1">
        <f t="shared" si="21"/>
        <v>0</v>
      </c>
      <c r="H96" s="1"/>
      <c r="I96" s="24">
        <f t="shared" si="14"/>
        <v>0.12581861471170422</v>
      </c>
      <c r="J96" s="24">
        <f t="shared" si="22"/>
        <v>0.74836277057659162</v>
      </c>
      <c r="K96" s="1"/>
      <c r="L96" s="1">
        <f t="shared" si="15"/>
        <v>5.0201627269969981E-3</v>
      </c>
      <c r="M96" s="1">
        <f t="shared" si="16"/>
        <v>3.4879837273002999E-2</v>
      </c>
      <c r="N96" s="1">
        <f t="shared" si="17"/>
        <v>-3.1626425399588015E-2</v>
      </c>
      <c r="O96" s="1">
        <f t="shared" si="18"/>
        <v>3.5526425399588023E-2</v>
      </c>
      <c r="P96" s="24">
        <f t="shared" si="23"/>
        <v>7.9098750044539792E-18</v>
      </c>
      <c r="Q96" s="1"/>
      <c r="R96" s="27">
        <f t="shared" si="19"/>
        <v>8.2682080113640559</v>
      </c>
      <c r="S96" s="27">
        <f t="shared" si="20"/>
        <v>57.44709198863594</v>
      </c>
    </row>
    <row r="97" spans="1:19" x14ac:dyDescent="0.25">
      <c r="A97" s="26">
        <v>1677</v>
      </c>
      <c r="B97" s="26">
        <v>3.7199999999999997E-2</v>
      </c>
      <c r="C97" s="26">
        <v>-6.9999999999999999E-4</v>
      </c>
      <c r="D97" s="1"/>
      <c r="E97" s="1">
        <f t="shared" si="12"/>
        <v>-1.8817204301075269E-2</v>
      </c>
      <c r="F97" s="1">
        <f t="shared" si="13"/>
        <v>0</v>
      </c>
      <c r="G97" s="1">
        <f t="shared" si="21"/>
        <v>0</v>
      </c>
      <c r="H97" s="1"/>
      <c r="I97" s="24">
        <f t="shared" si="14"/>
        <v>0.14174576773288483</v>
      </c>
      <c r="J97" s="24">
        <f t="shared" si="22"/>
        <v>0.71650846453423034</v>
      </c>
      <c r="K97" s="1"/>
      <c r="L97" s="1">
        <f t="shared" si="15"/>
        <v>5.2729425596633149E-3</v>
      </c>
      <c r="M97" s="1">
        <f t="shared" si="16"/>
        <v>3.1927057440336679E-2</v>
      </c>
      <c r="N97" s="1">
        <f t="shared" si="17"/>
        <v>-3.3218908144688961E-2</v>
      </c>
      <c r="O97" s="1">
        <f t="shared" si="18"/>
        <v>3.2518908144688961E-2</v>
      </c>
      <c r="P97" s="24">
        <f t="shared" si="23"/>
        <v>7.6901562543302569E-19</v>
      </c>
      <c r="Q97" s="1"/>
      <c r="R97" s="27">
        <f t="shared" si="19"/>
        <v>8.842724672555379</v>
      </c>
      <c r="S97" s="27">
        <f t="shared" si="20"/>
        <v>53.541675327444608</v>
      </c>
    </row>
    <row r="98" spans="1:19" x14ac:dyDescent="0.25">
      <c r="A98" s="26">
        <v>1707</v>
      </c>
      <c r="B98" s="26">
        <v>3.4700000000000002E-2</v>
      </c>
      <c r="C98" s="26">
        <v>1.6000000000000001E-3</v>
      </c>
      <c r="D98" s="1"/>
      <c r="E98" s="1">
        <f t="shared" si="12"/>
        <v>4.6109510086455328E-2</v>
      </c>
      <c r="F98" s="1">
        <f t="shared" si="13"/>
        <v>0</v>
      </c>
      <c r="G98" s="1">
        <f t="shared" si="21"/>
        <v>0</v>
      </c>
      <c r="H98" s="1"/>
      <c r="I98" s="24">
        <f t="shared" si="14"/>
        <v>0.13287408079724014</v>
      </c>
      <c r="J98" s="24">
        <f t="shared" si="22"/>
        <v>0.73425183840551966</v>
      </c>
      <c r="K98" s="1"/>
      <c r="L98" s="1">
        <f t="shared" si="15"/>
        <v>4.6107306036642327E-3</v>
      </c>
      <c r="M98" s="1">
        <f t="shared" si="16"/>
        <v>3.0089269396335768E-2</v>
      </c>
      <c r="N98" s="1">
        <f t="shared" si="17"/>
        <v>-2.904705193921326E-2</v>
      </c>
      <c r="O98" s="1">
        <f t="shared" si="18"/>
        <v>3.0647051939213261E-2</v>
      </c>
      <c r="P98" s="24">
        <f t="shared" si="23"/>
        <v>6.5915625037116493E-19</v>
      </c>
      <c r="Q98" s="1"/>
      <c r="R98" s="27">
        <f t="shared" si="19"/>
        <v>7.8705171404548455</v>
      </c>
      <c r="S98" s="27">
        <f t="shared" si="20"/>
        <v>51.362382859545157</v>
      </c>
    </row>
    <row r="99" spans="1:19" x14ac:dyDescent="0.25">
      <c r="A99" s="26">
        <v>1737</v>
      </c>
      <c r="B99" s="26">
        <v>3.27E-2</v>
      </c>
      <c r="C99" s="26">
        <v>7.7000000000000002E-3</v>
      </c>
      <c r="D99" s="1"/>
      <c r="E99" s="1">
        <f t="shared" si="12"/>
        <v>0.23547400611620795</v>
      </c>
      <c r="F99" s="1">
        <f t="shared" si="13"/>
        <v>0</v>
      </c>
      <c r="G99" s="1">
        <f t="shared" si="21"/>
        <v>0</v>
      </c>
      <c r="H99" s="1"/>
      <c r="I99" s="24">
        <f t="shared" si="14"/>
        <v>0.10699902241257092</v>
      </c>
      <c r="J99" s="24">
        <f t="shared" si="22"/>
        <v>0.78600195517485816</v>
      </c>
      <c r="K99" s="1"/>
      <c r="L99" s="1">
        <f t="shared" si="15"/>
        <v>3.4988680328910692E-3</v>
      </c>
      <c r="M99" s="1">
        <f t="shared" si="16"/>
        <v>2.9201131967108929E-2</v>
      </c>
      <c r="N99" s="1">
        <f t="shared" si="17"/>
        <v>-2.2042450582359149E-2</v>
      </c>
      <c r="O99" s="1">
        <f t="shared" si="18"/>
        <v>2.9742450582359151E-2</v>
      </c>
      <c r="P99" s="24">
        <f t="shared" si="23"/>
        <v>1.7577500009897733E-18</v>
      </c>
      <c r="Q99" s="1"/>
      <c r="R99" s="27">
        <f t="shared" si="19"/>
        <v>6.0775337731317869</v>
      </c>
      <c r="S99" s="27">
        <f t="shared" si="20"/>
        <v>50.722366226868211</v>
      </c>
    </row>
    <row r="100" spans="1:19" x14ac:dyDescent="0.25">
      <c r="A100" s="26">
        <v>1767</v>
      </c>
      <c r="B100" s="26">
        <v>3.1099999999999999E-2</v>
      </c>
      <c r="C100" s="26">
        <v>1.1299999999999999E-2</v>
      </c>
      <c r="D100" s="1"/>
      <c r="E100" s="1">
        <f t="shared" si="12"/>
        <v>0.36334405144694532</v>
      </c>
      <c r="F100" s="1">
        <f t="shared" si="13"/>
        <v>0</v>
      </c>
      <c r="G100" s="1">
        <f t="shared" si="21"/>
        <v>0</v>
      </c>
      <c r="H100" s="1"/>
      <c r="I100" s="24">
        <f t="shared" si="14"/>
        <v>8.9526661130742896E-2</v>
      </c>
      <c r="J100" s="24">
        <f t="shared" si="22"/>
        <v>0.82094667773851415</v>
      </c>
      <c r="K100" s="1"/>
      <c r="L100" s="1">
        <f t="shared" si="15"/>
        <v>2.7842791611661041E-3</v>
      </c>
      <c r="M100" s="1">
        <f t="shared" si="16"/>
        <v>2.8315720838833894E-2</v>
      </c>
      <c r="N100" s="1">
        <f t="shared" si="17"/>
        <v>-1.7540626065506413E-2</v>
      </c>
      <c r="O100" s="1">
        <f t="shared" si="18"/>
        <v>2.884062606550641E-2</v>
      </c>
      <c r="P100" s="24">
        <f t="shared" si="23"/>
        <v>-1.7577500009897733E-18</v>
      </c>
      <c r="Q100" s="1"/>
      <c r="R100" s="27">
        <f t="shared" si="19"/>
        <v>4.9198212777805059</v>
      </c>
      <c r="S100" s="27">
        <f t="shared" si="20"/>
        <v>50.033878722219491</v>
      </c>
    </row>
    <row r="101" spans="1:19" x14ac:dyDescent="0.25">
      <c r="A101" s="26">
        <v>1797</v>
      </c>
      <c r="B101" s="26">
        <v>2.9399999999999999E-2</v>
      </c>
      <c r="C101" s="26">
        <v>1.04E-2</v>
      </c>
      <c r="D101" s="1"/>
      <c r="E101" s="1">
        <f t="shared" si="12"/>
        <v>0.35374149659863946</v>
      </c>
      <c r="F101" s="1">
        <f t="shared" si="13"/>
        <v>0</v>
      </c>
      <c r="G101" s="1">
        <f t="shared" si="21"/>
        <v>0</v>
      </c>
      <c r="H101" s="1"/>
      <c r="I101" s="24">
        <f t="shared" si="14"/>
        <v>9.0838769115878959E-2</v>
      </c>
      <c r="J101" s="24">
        <f t="shared" si="22"/>
        <v>0.81832246176824208</v>
      </c>
      <c r="K101" s="1"/>
      <c r="L101" s="1">
        <f t="shared" si="15"/>
        <v>2.6706598120068412E-3</v>
      </c>
      <c r="M101" s="1">
        <f t="shared" si="16"/>
        <v>2.6729340187993157E-2</v>
      </c>
      <c r="N101" s="1">
        <f t="shared" si="17"/>
        <v>-1.6824837740396743E-2</v>
      </c>
      <c r="O101" s="1">
        <f t="shared" si="18"/>
        <v>2.7224837740396739E-2</v>
      </c>
      <c r="P101" s="24">
        <f t="shared" si="23"/>
        <v>-3.5155000019795466E-18</v>
      </c>
      <c r="Q101" s="1"/>
      <c r="R101" s="27">
        <f t="shared" si="19"/>
        <v>4.7991756821762941</v>
      </c>
      <c r="S101" s="27">
        <f t="shared" si="20"/>
        <v>48.032624317823704</v>
      </c>
    </row>
    <row r="102" spans="1:19" x14ac:dyDescent="0.25">
      <c r="A102" s="26">
        <v>1827</v>
      </c>
      <c r="B102" s="26">
        <v>2.7E-2</v>
      </c>
      <c r="C102" s="26">
        <v>6.6E-3</v>
      </c>
      <c r="D102" s="1"/>
      <c r="E102" s="1">
        <f t="shared" si="12"/>
        <v>0.24444444444444444</v>
      </c>
      <c r="F102" s="1">
        <f t="shared" si="13"/>
        <v>0</v>
      </c>
      <c r="G102" s="1">
        <f t="shared" si="21"/>
        <v>0</v>
      </c>
      <c r="H102" s="1"/>
      <c r="I102" s="24">
        <f t="shared" si="14"/>
        <v>0.10577328780895903</v>
      </c>
      <c r="J102" s="24">
        <f t="shared" si="22"/>
        <v>0.78845342438208199</v>
      </c>
      <c r="K102" s="1"/>
      <c r="L102" s="1">
        <f t="shared" si="15"/>
        <v>2.8558787708418939E-3</v>
      </c>
      <c r="M102" s="1">
        <f t="shared" si="16"/>
        <v>2.4144121229158107E-2</v>
      </c>
      <c r="N102" s="1">
        <f t="shared" si="17"/>
        <v>-1.799169505214971E-2</v>
      </c>
      <c r="O102" s="1">
        <f t="shared" si="18"/>
        <v>2.4591695052149712E-2</v>
      </c>
      <c r="P102" s="24">
        <f t="shared" si="23"/>
        <v>1.7577500009897733E-18</v>
      </c>
      <c r="Q102" s="1"/>
      <c r="R102" s="27">
        <f t="shared" si="19"/>
        <v>5.2176905143281402</v>
      </c>
      <c r="S102" s="27">
        <f t="shared" si="20"/>
        <v>44.11130948567186</v>
      </c>
    </row>
    <row r="103" spans="1:19" x14ac:dyDescent="0.25">
      <c r="A103" s="26">
        <v>1857</v>
      </c>
      <c r="B103" s="26">
        <v>2.47E-2</v>
      </c>
      <c r="C103" s="26">
        <v>8.0000000000000004E-4</v>
      </c>
      <c r="D103" s="1"/>
      <c r="E103" s="1">
        <f t="shared" si="12"/>
        <v>3.2388663967611336E-2</v>
      </c>
      <c r="F103" s="1">
        <f t="shared" si="13"/>
        <v>0</v>
      </c>
      <c r="G103" s="1">
        <f t="shared" si="21"/>
        <v>0</v>
      </c>
      <c r="H103" s="1"/>
      <c r="I103" s="24">
        <f t="shared" si="14"/>
        <v>0.13474891848780896</v>
      </c>
      <c r="J103" s="24">
        <f t="shared" si="22"/>
        <v>0.73050216302438209</v>
      </c>
      <c r="K103" s="1"/>
      <c r="L103" s="1">
        <f t="shared" si="15"/>
        <v>3.3282982866488812E-3</v>
      </c>
      <c r="M103" s="1">
        <f t="shared" si="16"/>
        <v>2.1371701713351118E-2</v>
      </c>
      <c r="N103" s="1">
        <f t="shared" si="17"/>
        <v>-2.0967881559736619E-2</v>
      </c>
      <c r="O103" s="1">
        <f t="shared" si="18"/>
        <v>2.1767881559736621E-2</v>
      </c>
      <c r="P103" s="24">
        <f t="shared" si="23"/>
        <v>2.0873281261753558E-18</v>
      </c>
      <c r="Q103" s="1"/>
      <c r="R103" s="27">
        <f t="shared" si="19"/>
        <v>6.1806499183069725</v>
      </c>
      <c r="S103" s="27">
        <f t="shared" si="20"/>
        <v>39.687250081693023</v>
      </c>
    </row>
    <row r="104" spans="1:19" x14ac:dyDescent="0.25">
      <c r="A104" s="26">
        <v>1887</v>
      </c>
      <c r="B104" s="26">
        <v>2.3300000000000001E-2</v>
      </c>
      <c r="C104" s="26">
        <v>-1.9E-3</v>
      </c>
      <c r="D104" s="1"/>
      <c r="E104" s="1">
        <f t="shared" si="12"/>
        <v>-8.15450643776824E-2</v>
      </c>
      <c r="F104" s="1">
        <f t="shared" si="13"/>
        <v>0</v>
      </c>
      <c r="G104" s="1">
        <f t="shared" si="21"/>
        <v>0</v>
      </c>
      <c r="H104" s="1"/>
      <c r="I104" s="24">
        <f t="shared" si="14"/>
        <v>0.15031699980572574</v>
      </c>
      <c r="J104" s="24">
        <f t="shared" si="22"/>
        <v>0.69936600038854846</v>
      </c>
      <c r="K104" s="1"/>
      <c r="L104" s="1">
        <f t="shared" si="15"/>
        <v>3.5023860954734101E-3</v>
      </c>
      <c r="M104" s="1">
        <f t="shared" si="16"/>
        <v>1.9797613904526591E-2</v>
      </c>
      <c r="N104" s="1">
        <f t="shared" si="17"/>
        <v>-2.2064613956309789E-2</v>
      </c>
      <c r="O104" s="1">
        <f t="shared" si="18"/>
        <v>2.0164613956309783E-2</v>
      </c>
      <c r="P104" s="24">
        <f t="shared" si="23"/>
        <v>-5.9324062533404844E-18</v>
      </c>
      <c r="Q104" s="1"/>
      <c r="R104" s="27">
        <f t="shared" si="19"/>
        <v>6.6090025621583246</v>
      </c>
      <c r="S104" s="27">
        <f t="shared" si="20"/>
        <v>37.358097437841678</v>
      </c>
    </row>
    <row r="105" spans="1:19" x14ac:dyDescent="0.25">
      <c r="A105" s="26">
        <v>1917</v>
      </c>
      <c r="B105" s="26">
        <v>2.2200000000000001E-2</v>
      </c>
      <c r="C105" s="26">
        <v>3.0999999999999999E-3</v>
      </c>
      <c r="D105" s="1"/>
      <c r="E105" s="1">
        <f t="shared" si="12"/>
        <v>0.13963963963963963</v>
      </c>
      <c r="F105" s="1">
        <f t="shared" si="13"/>
        <v>0</v>
      </c>
      <c r="G105" s="1">
        <f t="shared" si="21"/>
        <v>0</v>
      </c>
      <c r="H105" s="1"/>
      <c r="I105" s="24">
        <f t="shared" si="14"/>
        <v>0.12009397885809903</v>
      </c>
      <c r="J105" s="24">
        <f t="shared" si="22"/>
        <v>0.75981204228380195</v>
      </c>
      <c r="K105" s="1"/>
      <c r="L105" s="1">
        <f t="shared" si="15"/>
        <v>2.6660863306497986E-3</v>
      </c>
      <c r="M105" s="1">
        <f t="shared" si="16"/>
        <v>1.9533913669350204E-2</v>
      </c>
      <c r="N105" s="1">
        <f t="shared" si="17"/>
        <v>-1.6796025354260918E-2</v>
      </c>
      <c r="O105" s="1">
        <f t="shared" si="18"/>
        <v>1.989602535426092E-2</v>
      </c>
      <c r="P105" s="24">
        <f t="shared" si="23"/>
        <v>2.1971875012372163E-18</v>
      </c>
      <c r="Q105" s="1"/>
      <c r="R105" s="27">
        <f t="shared" si="19"/>
        <v>5.110887495855664</v>
      </c>
      <c r="S105" s="27">
        <f t="shared" si="20"/>
        <v>37.446512504144337</v>
      </c>
    </row>
    <row r="106" spans="1:19" x14ac:dyDescent="0.25">
      <c r="A106" s="26">
        <v>1947</v>
      </c>
      <c r="B106" s="26">
        <v>2.1100000000000001E-2</v>
      </c>
      <c r="C106" s="26">
        <v>1.04E-2</v>
      </c>
      <c r="D106" s="1"/>
      <c r="E106" s="1">
        <f t="shared" si="12"/>
        <v>0.49289099526066349</v>
      </c>
      <c r="F106" s="1">
        <f t="shared" si="13"/>
        <v>0</v>
      </c>
      <c r="G106" s="1">
        <f t="shared" si="21"/>
        <v>0</v>
      </c>
      <c r="H106" s="1"/>
      <c r="I106" s="24">
        <f t="shared" si="14"/>
        <v>7.1825165839837071E-2</v>
      </c>
      <c r="J106" s="24">
        <f t="shared" si="22"/>
        <v>0.85634966832032589</v>
      </c>
      <c r="K106" s="1"/>
      <c r="L106" s="1">
        <f t="shared" si="15"/>
        <v>1.5155109992205623E-3</v>
      </c>
      <c r="M106" s="1">
        <f t="shared" si="16"/>
        <v>1.9584489000779439E-2</v>
      </c>
      <c r="N106" s="1">
        <f t="shared" si="17"/>
        <v>-9.5475382304540321E-3</v>
      </c>
      <c r="O106" s="1">
        <f t="shared" si="18"/>
        <v>1.9947538230454035E-2</v>
      </c>
      <c r="P106" s="24">
        <f t="shared" si="23"/>
        <v>3.5155000019795466E-18</v>
      </c>
      <c r="Q106" s="1"/>
      <c r="R106" s="27">
        <f t="shared" si="19"/>
        <v>2.9506999154824349</v>
      </c>
      <c r="S106" s="27">
        <f t="shared" si="20"/>
        <v>38.131000084517567</v>
      </c>
    </row>
    <row r="107" spans="1:19" x14ac:dyDescent="0.25">
      <c r="A107" s="26">
        <v>1977</v>
      </c>
      <c r="B107" s="26">
        <v>1.9900000000000001E-2</v>
      </c>
      <c r="C107" s="26">
        <v>1.1599999999999999E-2</v>
      </c>
      <c r="D107" s="1"/>
      <c r="E107" s="1">
        <f t="shared" si="12"/>
        <v>0.58291457286432158</v>
      </c>
      <c r="F107" s="1">
        <f t="shared" si="13"/>
        <v>0</v>
      </c>
      <c r="G107" s="1">
        <f t="shared" si="21"/>
        <v>0</v>
      </c>
      <c r="H107" s="1"/>
      <c r="I107" s="24">
        <f t="shared" si="14"/>
        <v>5.952420459668268E-2</v>
      </c>
      <c r="J107" s="24">
        <f t="shared" si="22"/>
        <v>0.88095159080663465</v>
      </c>
      <c r="K107" s="1"/>
      <c r="L107" s="1">
        <f t="shared" si="15"/>
        <v>1.1845316714739853E-3</v>
      </c>
      <c r="M107" s="1">
        <f t="shared" si="16"/>
        <v>1.8715468328526014E-2</v>
      </c>
      <c r="N107" s="1">
        <f t="shared" si="17"/>
        <v>-7.4624080091784048E-3</v>
      </c>
      <c r="O107" s="1">
        <f t="shared" si="18"/>
        <v>1.9062408009178404E-2</v>
      </c>
      <c r="P107" s="24">
        <f t="shared" si="23"/>
        <v>0</v>
      </c>
      <c r="Q107" s="1"/>
      <c r="R107" s="27">
        <f t="shared" si="19"/>
        <v>2.341819114504069</v>
      </c>
      <c r="S107" s="27">
        <f t="shared" si="20"/>
        <v>37.000480885495932</v>
      </c>
    </row>
    <row r="108" spans="1:19" x14ac:dyDescent="0.25">
      <c r="A108" s="26">
        <v>2007</v>
      </c>
      <c r="B108" s="26">
        <v>1.9E-2</v>
      </c>
      <c r="C108" s="26">
        <v>4.4999999999999997E-3</v>
      </c>
      <c r="D108" s="1"/>
      <c r="E108" s="1">
        <f t="shared" si="12"/>
        <v>0.23684210526315788</v>
      </c>
      <c r="F108" s="1">
        <f t="shared" si="13"/>
        <v>0</v>
      </c>
      <c r="G108" s="1">
        <f t="shared" si="21"/>
        <v>0</v>
      </c>
      <c r="H108" s="1"/>
      <c r="I108" s="24">
        <f t="shared" si="14"/>
        <v>0.10681208322362294</v>
      </c>
      <c r="J108" s="24">
        <f t="shared" si="22"/>
        <v>0.78637583355275409</v>
      </c>
      <c r="K108" s="1"/>
      <c r="L108" s="1">
        <f t="shared" si="15"/>
        <v>2.0294295812488356E-3</v>
      </c>
      <c r="M108" s="1">
        <f t="shared" si="16"/>
        <v>1.6970570418751163E-2</v>
      </c>
      <c r="N108" s="1">
        <f t="shared" si="17"/>
        <v>-1.2785163897162617E-2</v>
      </c>
      <c r="O108" s="1">
        <f t="shared" si="18"/>
        <v>1.7285163897162618E-2</v>
      </c>
      <c r="P108" s="24">
        <f t="shared" si="23"/>
        <v>8.7887500049488664E-19</v>
      </c>
      <c r="Q108" s="1"/>
      <c r="R108" s="27">
        <f t="shared" si="19"/>
        <v>4.0730651695664131</v>
      </c>
      <c r="S108" s="27">
        <f t="shared" si="20"/>
        <v>34.059934830433583</v>
      </c>
    </row>
    <row r="109" spans="1:19" x14ac:dyDescent="0.25">
      <c r="A109" s="26">
        <v>2037</v>
      </c>
      <c r="B109" s="26">
        <v>1.8499999999999999E-2</v>
      </c>
      <c r="C109" s="26">
        <v>-3.0999999999999999E-3</v>
      </c>
      <c r="D109" s="1"/>
      <c r="E109" s="1">
        <f t="shared" si="12"/>
        <v>-0.16756756756756758</v>
      </c>
      <c r="F109" s="1">
        <f t="shared" si="13"/>
        <v>0</v>
      </c>
      <c r="G109" s="1">
        <f t="shared" si="21"/>
        <v>0</v>
      </c>
      <c r="H109" s="1"/>
      <c r="I109" s="24">
        <f t="shared" si="14"/>
        <v>0.16207124803652373</v>
      </c>
      <c r="J109" s="24">
        <f t="shared" si="22"/>
        <v>0.67585750392695254</v>
      </c>
      <c r="K109" s="1"/>
      <c r="L109" s="1">
        <f t="shared" si="15"/>
        <v>2.998318088675689E-3</v>
      </c>
      <c r="M109" s="1">
        <f t="shared" si="16"/>
        <v>1.5501681911324311E-2</v>
      </c>
      <c r="N109" s="1">
        <f t="shared" si="17"/>
        <v>-1.8889045736662974E-2</v>
      </c>
      <c r="O109" s="1">
        <f t="shared" si="18"/>
        <v>1.5789045736662972E-2</v>
      </c>
      <c r="P109" s="24">
        <f t="shared" si="23"/>
        <v>-2.1971875012372163E-18</v>
      </c>
      <c r="Q109" s="1"/>
      <c r="R109" s="27">
        <f t="shared" si="19"/>
        <v>6.1075739466323782</v>
      </c>
      <c r="S109" s="27">
        <f t="shared" si="20"/>
        <v>31.576926053367622</v>
      </c>
    </row>
    <row r="110" spans="1:19" x14ac:dyDescent="0.25">
      <c r="A110" s="26">
        <v>2067</v>
      </c>
      <c r="B110" s="26">
        <v>1.8100000000000002E-2</v>
      </c>
      <c r="C110" s="26">
        <v>-7.7000000000000002E-3</v>
      </c>
      <c r="D110" s="1"/>
      <c r="E110" s="1">
        <f t="shared" si="12"/>
        <v>-0.42541436464088395</v>
      </c>
      <c r="F110" s="1">
        <f t="shared" si="13"/>
        <v>0</v>
      </c>
      <c r="G110" s="1">
        <f t="shared" si="21"/>
        <v>0</v>
      </c>
      <c r="H110" s="1"/>
      <c r="I110" s="24">
        <f t="shared" si="14"/>
        <v>0.19730383423115944</v>
      </c>
      <c r="J110" s="24">
        <f t="shared" si="22"/>
        <v>0.60539233153768113</v>
      </c>
      <c r="K110" s="1"/>
      <c r="L110" s="1">
        <f t="shared" si="15"/>
        <v>3.5711993995839863E-3</v>
      </c>
      <c r="M110" s="1">
        <f t="shared" si="16"/>
        <v>1.4528800600416015E-2</v>
      </c>
      <c r="N110" s="1">
        <f t="shared" si="17"/>
        <v>-2.2498129550784181E-2</v>
      </c>
      <c r="O110" s="1">
        <f t="shared" si="18"/>
        <v>1.4798129550784182E-2</v>
      </c>
      <c r="P110" s="24">
        <f t="shared" si="23"/>
        <v>1.7577500009897733E-18</v>
      </c>
      <c r="Q110" s="1"/>
      <c r="R110" s="27">
        <f t="shared" si="19"/>
        <v>7.3816691589400998</v>
      </c>
      <c r="S110" s="27">
        <f t="shared" si="20"/>
        <v>30.031030841059902</v>
      </c>
    </row>
    <row r="111" spans="1:19" x14ac:dyDescent="0.25">
      <c r="A111" s="26">
        <v>2097</v>
      </c>
      <c r="B111" s="26">
        <v>1.77E-2</v>
      </c>
      <c r="C111" s="26">
        <v>-8.0000000000000002E-3</v>
      </c>
      <c r="D111" s="1"/>
      <c r="E111" s="1">
        <f t="shared" si="12"/>
        <v>-0.4519774011299435</v>
      </c>
      <c r="F111" s="1">
        <f t="shared" si="13"/>
        <v>0</v>
      </c>
      <c r="G111" s="1">
        <f t="shared" si="21"/>
        <v>0</v>
      </c>
      <c r="H111" s="1"/>
      <c r="I111" s="24">
        <f t="shared" si="14"/>
        <v>0.20093344872827471</v>
      </c>
      <c r="J111" s="24">
        <f t="shared" si="22"/>
        <v>0.59813310254345065</v>
      </c>
      <c r="K111" s="1"/>
      <c r="L111" s="1">
        <f t="shared" si="15"/>
        <v>3.5565220424904624E-3</v>
      </c>
      <c r="M111" s="1">
        <f t="shared" si="16"/>
        <v>1.4143477957509538E-2</v>
      </c>
      <c r="N111" s="1">
        <f t="shared" si="17"/>
        <v>-2.2405663954662137E-2</v>
      </c>
      <c r="O111" s="1">
        <f t="shared" si="18"/>
        <v>1.4405663954662137E-2</v>
      </c>
      <c r="P111" s="24">
        <f t="shared" si="23"/>
        <v>0</v>
      </c>
      <c r="Q111" s="1"/>
      <c r="R111" s="27">
        <f t="shared" si="19"/>
        <v>7.4580267231024999</v>
      </c>
      <c r="S111" s="27">
        <f t="shared" si="20"/>
        <v>29.658873276897502</v>
      </c>
    </row>
    <row r="112" spans="1:19" x14ac:dyDescent="0.25">
      <c r="A112" s="26">
        <v>2127</v>
      </c>
      <c r="B112" s="26">
        <v>1.7299999999999999E-2</v>
      </c>
      <c r="C112" s="26">
        <v>-4.7999999999999996E-3</v>
      </c>
      <c r="D112" s="1"/>
      <c r="E112" s="1">
        <f t="shared" si="12"/>
        <v>-0.2774566473988439</v>
      </c>
      <c r="F112" s="1">
        <f t="shared" si="13"/>
        <v>0</v>
      </c>
      <c r="G112" s="1">
        <f t="shared" si="21"/>
        <v>0</v>
      </c>
      <c r="H112" s="1"/>
      <c r="I112" s="24">
        <f t="shared" si="14"/>
        <v>0.17708666230945641</v>
      </c>
      <c r="J112" s="24">
        <f t="shared" si="22"/>
        <v>0.64582667538108718</v>
      </c>
      <c r="K112" s="1"/>
      <c r="L112" s="1">
        <f t="shared" si="15"/>
        <v>3.0635992579535957E-3</v>
      </c>
      <c r="M112" s="1">
        <f t="shared" si="16"/>
        <v>1.4236400742046403E-2</v>
      </c>
      <c r="N112" s="1">
        <f t="shared" si="17"/>
        <v>-1.9300309303690932E-2</v>
      </c>
      <c r="O112" s="1">
        <f t="shared" si="18"/>
        <v>1.4500309303690931E-2</v>
      </c>
      <c r="P112" s="24">
        <f t="shared" si="23"/>
        <v>-8.7887500049488664E-19</v>
      </c>
      <c r="Q112" s="1"/>
      <c r="R112" s="27">
        <f t="shared" si="19"/>
        <v>6.5162756216672983</v>
      </c>
      <c r="S112" s="27">
        <f t="shared" si="20"/>
        <v>30.280824378332699</v>
      </c>
    </row>
    <row r="113" spans="1:19" x14ac:dyDescent="0.25">
      <c r="A113" s="26">
        <v>2157</v>
      </c>
      <c r="B113" s="26">
        <v>1.6899999999999998E-2</v>
      </c>
      <c r="C113" s="26">
        <v>-4.4000000000000003E-3</v>
      </c>
      <c r="D113" s="1"/>
      <c r="E113" s="1">
        <f t="shared" si="12"/>
        <v>-0.26035502958579887</v>
      </c>
      <c r="F113" s="1">
        <f t="shared" si="13"/>
        <v>0</v>
      </c>
      <c r="G113" s="1">
        <f t="shared" si="21"/>
        <v>0</v>
      </c>
      <c r="H113" s="1"/>
      <c r="I113" s="24">
        <f t="shared" si="14"/>
        <v>0.17474987073203568</v>
      </c>
      <c r="J113" s="24">
        <f t="shared" si="22"/>
        <v>0.65050025853592863</v>
      </c>
      <c r="K113" s="1"/>
      <c r="L113" s="1">
        <f t="shared" si="15"/>
        <v>2.9532728153714026E-3</v>
      </c>
      <c r="M113" s="1">
        <f t="shared" si="16"/>
        <v>1.3946727184628596E-2</v>
      </c>
      <c r="N113" s="1">
        <f t="shared" si="17"/>
        <v>-1.8605265896599051E-2</v>
      </c>
      <c r="O113" s="1">
        <f t="shared" si="18"/>
        <v>1.4205265896599055E-2</v>
      </c>
      <c r="P113" s="24">
        <f t="shared" si="23"/>
        <v>4.3943750024744326E-18</v>
      </c>
      <c r="Q113" s="1"/>
      <c r="R113" s="27">
        <f t="shared" si="19"/>
        <v>6.3702094627561152</v>
      </c>
      <c r="S113" s="27">
        <f t="shared" si="20"/>
        <v>30.083090537243883</v>
      </c>
    </row>
    <row r="114" spans="1:19" x14ac:dyDescent="0.25">
      <c r="A114" s="26">
        <v>2187</v>
      </c>
      <c r="B114" s="26">
        <v>1.6500000000000001E-2</v>
      </c>
      <c r="C114" s="26">
        <v>-7.9000000000000008E-3</v>
      </c>
      <c r="D114" s="1"/>
      <c r="E114" s="1">
        <f t="shared" si="12"/>
        <v>-0.47878787878787882</v>
      </c>
      <c r="F114" s="1">
        <f t="shared" si="13"/>
        <v>0</v>
      </c>
      <c r="G114" s="1">
        <f t="shared" si="21"/>
        <v>0</v>
      </c>
      <c r="H114" s="1"/>
      <c r="I114" s="24">
        <f t="shared" si="14"/>
        <v>0.20459687397041168</v>
      </c>
      <c r="J114" s="24">
        <f t="shared" si="22"/>
        <v>0.59080625205917658</v>
      </c>
      <c r="K114" s="1"/>
      <c r="L114" s="1">
        <f t="shared" si="15"/>
        <v>3.3758484205117928E-3</v>
      </c>
      <c r="M114" s="1">
        <f t="shared" si="16"/>
        <v>1.3124151579488208E-2</v>
      </c>
      <c r="N114" s="1">
        <f t="shared" si="17"/>
        <v>-2.1267441722053384E-2</v>
      </c>
      <c r="O114" s="1">
        <f t="shared" si="18"/>
        <v>1.3367441722053387E-2</v>
      </c>
      <c r="P114" s="24">
        <f t="shared" si="23"/>
        <v>3.5155000019795466E-18</v>
      </c>
      <c r="Q114" s="1"/>
      <c r="R114" s="27">
        <f t="shared" si="19"/>
        <v>7.3829804956592913</v>
      </c>
      <c r="S114" s="27">
        <f t="shared" si="20"/>
        <v>28.70251950434071</v>
      </c>
    </row>
    <row r="115" spans="1:19" x14ac:dyDescent="0.25">
      <c r="A115" s="26">
        <v>2217</v>
      </c>
      <c r="B115" s="26">
        <v>1.61E-2</v>
      </c>
      <c r="C115" s="26">
        <v>-8.8999999999999999E-3</v>
      </c>
      <c r="D115" s="1"/>
      <c r="E115" s="1">
        <f t="shared" si="12"/>
        <v>-0.55279503105590067</v>
      </c>
      <c r="F115" s="1">
        <f t="shared" si="13"/>
        <v>0</v>
      </c>
      <c r="G115" s="1">
        <f t="shared" si="21"/>
        <v>0</v>
      </c>
      <c r="H115" s="1"/>
      <c r="I115" s="24">
        <f t="shared" si="14"/>
        <v>0.21470932601906445</v>
      </c>
      <c r="J115" s="24">
        <f t="shared" si="22"/>
        <v>0.5705813479618711</v>
      </c>
      <c r="K115" s="1"/>
      <c r="L115" s="1">
        <f t="shared" si="15"/>
        <v>3.4568201489069378E-3</v>
      </c>
      <c r="M115" s="1">
        <f t="shared" si="16"/>
        <v>1.2643179851093062E-2</v>
      </c>
      <c r="N115" s="1">
        <f t="shared" si="17"/>
        <v>-2.1777553936901176E-2</v>
      </c>
      <c r="O115" s="1">
        <f t="shared" si="18"/>
        <v>1.2877553936901173E-2</v>
      </c>
      <c r="P115" s="24">
        <f t="shared" si="23"/>
        <v>-3.5155000019795466E-18</v>
      </c>
      <c r="Q115" s="1"/>
      <c r="R115" s="27">
        <f t="shared" si="19"/>
        <v>7.6637702701266814</v>
      </c>
      <c r="S115" s="27">
        <f t="shared" si="20"/>
        <v>28.029929729873317</v>
      </c>
    </row>
    <row r="116" spans="1:19" x14ac:dyDescent="0.25">
      <c r="A116" s="26">
        <v>2247</v>
      </c>
      <c r="B116" s="26">
        <v>1.5800000000000002E-2</v>
      </c>
      <c r="C116" s="26">
        <v>-6.1999999999999998E-3</v>
      </c>
      <c r="D116" s="1"/>
      <c r="E116" s="1">
        <f t="shared" si="12"/>
        <v>-0.39240506329113917</v>
      </c>
      <c r="F116" s="1">
        <f t="shared" si="13"/>
        <v>0</v>
      </c>
      <c r="G116" s="1">
        <f t="shared" si="21"/>
        <v>0</v>
      </c>
      <c r="H116" s="1"/>
      <c r="I116" s="24">
        <f t="shared" si="14"/>
        <v>0.19279339210726948</v>
      </c>
      <c r="J116" s="24">
        <f t="shared" si="22"/>
        <v>0.61441321578546104</v>
      </c>
      <c r="K116" s="1"/>
      <c r="L116" s="1">
        <f t="shared" si="15"/>
        <v>3.0461355952948583E-3</v>
      </c>
      <c r="M116" s="1">
        <f t="shared" si="16"/>
        <v>1.2753864404705143E-2</v>
      </c>
      <c r="N116" s="1">
        <f t="shared" si="17"/>
        <v>-1.9190290315399986E-2</v>
      </c>
      <c r="O116" s="1">
        <f t="shared" si="18"/>
        <v>1.2990290315399987E-2</v>
      </c>
      <c r="P116" s="24">
        <f t="shared" si="23"/>
        <v>8.7887500049488664E-19</v>
      </c>
      <c r="Q116" s="1"/>
      <c r="R116" s="27">
        <f t="shared" si="19"/>
        <v>6.8446666826275466</v>
      </c>
      <c r="S116" s="27">
        <f t="shared" si="20"/>
        <v>28.657933317372457</v>
      </c>
    </row>
    <row r="117" spans="1:19" x14ac:dyDescent="0.25">
      <c r="A117" s="26">
        <v>2277</v>
      </c>
      <c r="B117" s="26">
        <v>1.55E-2</v>
      </c>
      <c r="C117" s="26">
        <v>-5.4999999999999997E-3</v>
      </c>
      <c r="D117" s="1"/>
      <c r="E117" s="1">
        <f t="shared" si="12"/>
        <v>-0.35483870967741932</v>
      </c>
      <c r="F117" s="1">
        <f t="shared" si="13"/>
        <v>0</v>
      </c>
      <c r="G117" s="1">
        <f t="shared" si="21"/>
        <v>0</v>
      </c>
      <c r="H117" s="1"/>
      <c r="I117" s="24">
        <f t="shared" si="14"/>
        <v>0.18766026729541771</v>
      </c>
      <c r="J117" s="24">
        <f t="shared" si="22"/>
        <v>0.62467946540916452</v>
      </c>
      <c r="K117" s="1"/>
      <c r="L117" s="1">
        <f t="shared" si="15"/>
        <v>2.9087341430789745E-3</v>
      </c>
      <c r="M117" s="1">
        <f t="shared" si="16"/>
        <v>1.2591265856921025E-2</v>
      </c>
      <c r="N117" s="1">
        <f t="shared" si="17"/>
        <v>-1.8324677582384031E-2</v>
      </c>
      <c r="O117" s="1">
        <f t="shared" si="18"/>
        <v>1.2824677582384031E-2</v>
      </c>
      <c r="P117" s="24">
        <f t="shared" si="23"/>
        <v>0</v>
      </c>
      <c r="Q117" s="1"/>
      <c r="R117" s="27">
        <f t="shared" si="19"/>
        <v>6.6231876437908248</v>
      </c>
      <c r="S117" s="27">
        <f t="shared" si="20"/>
        <v>28.670312356209173</v>
      </c>
    </row>
    <row r="118" spans="1:19" x14ac:dyDescent="0.25">
      <c r="A118" s="26">
        <v>2307</v>
      </c>
      <c r="B118" s="26">
        <v>1.52E-2</v>
      </c>
      <c r="C118" s="26">
        <v>-5.7000000000000002E-3</v>
      </c>
      <c r="D118" s="1"/>
      <c r="E118" s="1">
        <f t="shared" si="12"/>
        <v>-0.375</v>
      </c>
      <c r="F118" s="1">
        <f t="shared" si="13"/>
        <v>0</v>
      </c>
      <c r="G118" s="1">
        <f t="shared" si="21"/>
        <v>0</v>
      </c>
      <c r="H118" s="1"/>
      <c r="I118" s="24">
        <f t="shared" si="14"/>
        <v>0.1904151372691697</v>
      </c>
      <c r="J118" s="24">
        <f t="shared" si="22"/>
        <v>0.6191697254616606</v>
      </c>
      <c r="K118" s="1"/>
      <c r="L118" s="1">
        <f t="shared" si="15"/>
        <v>2.8943100864913794E-3</v>
      </c>
      <c r="M118" s="1">
        <f t="shared" si="16"/>
        <v>1.2305689913508621E-2</v>
      </c>
      <c r="N118" s="1">
        <f t="shared" si="17"/>
        <v>-1.8233807749186433E-2</v>
      </c>
      <c r="O118" s="1">
        <f t="shared" si="18"/>
        <v>1.2533807749186434E-2</v>
      </c>
      <c r="P118" s="24">
        <f t="shared" si="23"/>
        <v>1.7577500009897733E-18</v>
      </c>
      <c r="Q118" s="1"/>
      <c r="R118" s="27">
        <f t="shared" si="19"/>
        <v>6.6771733695356126</v>
      </c>
      <c r="S118" s="27">
        <f t="shared" si="20"/>
        <v>28.389226630464389</v>
      </c>
    </row>
    <row r="119" spans="1:19" x14ac:dyDescent="0.25">
      <c r="A119" s="26">
        <v>2337</v>
      </c>
      <c r="B119" s="26">
        <v>1.4999999999999999E-2</v>
      </c>
      <c r="C119" s="26">
        <v>-2.7000000000000001E-3</v>
      </c>
      <c r="D119" s="1"/>
      <c r="E119" s="1">
        <f t="shared" si="12"/>
        <v>-0.18000000000000002</v>
      </c>
      <c r="F119" s="1">
        <f t="shared" si="13"/>
        <v>0</v>
      </c>
      <c r="G119" s="1">
        <f t="shared" si="21"/>
        <v>0</v>
      </c>
      <c r="H119" s="1"/>
      <c r="I119" s="24">
        <f t="shared" si="14"/>
        <v>0.16377003488304059</v>
      </c>
      <c r="J119" s="24">
        <f t="shared" si="22"/>
        <v>0.67245993023391881</v>
      </c>
      <c r="K119" s="1"/>
      <c r="L119" s="1">
        <f t="shared" si="15"/>
        <v>2.4565505232456088E-3</v>
      </c>
      <c r="M119" s="1">
        <f t="shared" si="16"/>
        <v>1.2543449476754389E-2</v>
      </c>
      <c r="N119" s="1">
        <f t="shared" si="17"/>
        <v>-1.5475974801761166E-2</v>
      </c>
      <c r="O119" s="1">
        <f t="shared" si="18"/>
        <v>1.2775974801761167E-2</v>
      </c>
      <c r="P119" s="24">
        <f t="shared" si="23"/>
        <v>8.7887500049488664E-19</v>
      </c>
      <c r="Q119" s="1"/>
      <c r="R119" s="27">
        <f t="shared" si="19"/>
        <v>5.7409585728249874</v>
      </c>
      <c r="S119" s="27">
        <f t="shared" si="20"/>
        <v>29.31404142717501</v>
      </c>
    </row>
    <row r="120" spans="1:19" x14ac:dyDescent="0.25">
      <c r="A120" s="26">
        <v>2367</v>
      </c>
      <c r="B120" s="26">
        <v>1.47E-2</v>
      </c>
      <c r="C120" s="26">
        <v>8.0000000000000004E-4</v>
      </c>
      <c r="D120" s="1"/>
      <c r="E120" s="1">
        <f t="shared" si="12"/>
        <v>5.4421768707482998E-2</v>
      </c>
      <c r="F120" s="1">
        <f t="shared" si="13"/>
        <v>0</v>
      </c>
      <c r="G120" s="1">
        <f t="shared" si="21"/>
        <v>0</v>
      </c>
      <c r="H120" s="1"/>
      <c r="I120" s="24">
        <f t="shared" si="14"/>
        <v>0.13173828088945927</v>
      </c>
      <c r="J120" s="24">
        <f t="shared" si="22"/>
        <v>0.73652343822108146</v>
      </c>
      <c r="K120" s="1"/>
      <c r="L120" s="1">
        <f t="shared" si="15"/>
        <v>1.9365527290750512E-3</v>
      </c>
      <c r="M120" s="1">
        <f t="shared" si="16"/>
        <v>1.2763447270924948E-2</v>
      </c>
      <c r="N120" s="1">
        <f t="shared" si="17"/>
        <v>-1.2200050824865884E-2</v>
      </c>
      <c r="O120" s="1">
        <f t="shared" si="18"/>
        <v>1.3000050824865885E-2</v>
      </c>
      <c r="P120" s="24">
        <f t="shared" si="23"/>
        <v>3.2957812518558247E-19</v>
      </c>
      <c r="Q120" s="1"/>
      <c r="R120" s="27">
        <f t="shared" si="19"/>
        <v>4.5838203097206458</v>
      </c>
      <c r="S120" s="27">
        <f t="shared" si="20"/>
        <v>30.211079690279352</v>
      </c>
    </row>
    <row r="121" spans="1:19" x14ac:dyDescent="0.25">
      <c r="A121" s="26">
        <v>2397</v>
      </c>
      <c r="B121" s="26">
        <v>1.44E-2</v>
      </c>
      <c r="C121" s="26">
        <v>-2.9999999999999997E-4</v>
      </c>
      <c r="D121" s="1"/>
      <c r="E121" s="1">
        <f t="shared" si="12"/>
        <v>-2.0833333333333332E-2</v>
      </c>
      <c r="F121" s="1">
        <f t="shared" si="13"/>
        <v>0</v>
      </c>
      <c r="G121" s="1">
        <f t="shared" si="21"/>
        <v>0</v>
      </c>
      <c r="H121" s="1"/>
      <c r="I121" s="24">
        <f t="shared" si="14"/>
        <v>0.14202125473026</v>
      </c>
      <c r="J121" s="24">
        <f t="shared" si="22"/>
        <v>0.71595749053947999</v>
      </c>
      <c r="K121" s="1"/>
      <c r="L121" s="1">
        <f t="shared" si="15"/>
        <v>2.045106068115744E-3</v>
      </c>
      <c r="M121" s="1">
        <f t="shared" si="16"/>
        <v>1.2354893931884256E-2</v>
      </c>
      <c r="N121" s="1">
        <f t="shared" si="17"/>
        <v>-1.2883923891486642E-2</v>
      </c>
      <c r="O121" s="1">
        <f t="shared" si="18"/>
        <v>1.2583923891486644E-2</v>
      </c>
      <c r="P121" s="24">
        <f t="shared" si="23"/>
        <v>1.8126796885207034E-18</v>
      </c>
      <c r="Q121" s="1"/>
      <c r="R121" s="27">
        <f t="shared" si="19"/>
        <v>4.9021192452734388</v>
      </c>
      <c r="S121" s="27">
        <f t="shared" si="20"/>
        <v>29.61468075472656</v>
      </c>
    </row>
    <row r="122" spans="1:19" x14ac:dyDescent="0.25">
      <c r="A122" s="26">
        <v>2427</v>
      </c>
      <c r="B122" s="26">
        <v>1.41E-2</v>
      </c>
      <c r="C122" s="26">
        <v>-4.4000000000000003E-3</v>
      </c>
      <c r="D122" s="1"/>
      <c r="E122" s="1">
        <f t="shared" si="12"/>
        <v>-0.31205673758865249</v>
      </c>
      <c r="F122" s="1">
        <f t="shared" si="13"/>
        <v>0</v>
      </c>
      <c r="G122" s="1">
        <f t="shared" si="21"/>
        <v>0</v>
      </c>
      <c r="H122" s="1"/>
      <c r="I122" s="24">
        <f t="shared" si="14"/>
        <v>0.18181447228728587</v>
      </c>
      <c r="J122" s="24">
        <f t="shared" si="22"/>
        <v>0.63637105542542827</v>
      </c>
      <c r="K122" s="1"/>
      <c r="L122" s="1">
        <f t="shared" si="15"/>
        <v>2.5635840592507305E-3</v>
      </c>
      <c r="M122" s="1">
        <f t="shared" si="16"/>
        <v>1.153641594074927E-2</v>
      </c>
      <c r="N122" s="1">
        <f t="shared" si="17"/>
        <v>-1.6150273290835248E-2</v>
      </c>
      <c r="O122" s="1">
        <f t="shared" si="18"/>
        <v>1.175027329083525E-2</v>
      </c>
      <c r="P122" s="24">
        <f t="shared" si="23"/>
        <v>2.6366250014846597E-18</v>
      </c>
      <c r="Q122" s="1"/>
      <c r="R122" s="27">
        <f t="shared" si="19"/>
        <v>6.2218185118015228</v>
      </c>
      <c r="S122" s="27">
        <f t="shared" si="20"/>
        <v>27.998881488198478</v>
      </c>
    </row>
    <row r="123" spans="1:19" x14ac:dyDescent="0.25">
      <c r="A123" s="26">
        <v>2457</v>
      </c>
      <c r="B123" s="26">
        <v>1.38E-2</v>
      </c>
      <c r="C123" s="26">
        <v>-8.2000000000000007E-3</v>
      </c>
      <c r="D123" s="1"/>
      <c r="E123" s="1">
        <f t="shared" si="12"/>
        <v>-0.59420289855072472</v>
      </c>
      <c r="F123" s="1">
        <f t="shared" si="13"/>
        <v>0</v>
      </c>
      <c r="G123" s="1">
        <f t="shared" si="21"/>
        <v>0</v>
      </c>
      <c r="H123" s="1"/>
      <c r="I123" s="24">
        <f t="shared" si="14"/>
        <v>0.22036736124465858</v>
      </c>
      <c r="J123" s="24">
        <f t="shared" si="22"/>
        <v>0.55926527751068278</v>
      </c>
      <c r="K123" s="1"/>
      <c r="L123" s="1">
        <f t="shared" si="15"/>
        <v>3.0410695851762885E-3</v>
      </c>
      <c r="M123" s="1">
        <f t="shared" si="16"/>
        <v>1.0758930414823712E-2</v>
      </c>
      <c r="N123" s="1">
        <f t="shared" si="17"/>
        <v>-1.9158375056911075E-2</v>
      </c>
      <c r="O123" s="1">
        <f t="shared" si="18"/>
        <v>1.0958375056911072E-2</v>
      </c>
      <c r="P123" s="24">
        <f t="shared" si="23"/>
        <v>-1.7577500009897733E-18</v>
      </c>
      <c r="Q123" s="1"/>
      <c r="R123" s="27">
        <f t="shared" si="19"/>
        <v>7.4719079707781404</v>
      </c>
      <c r="S123" s="27">
        <f t="shared" si="20"/>
        <v>26.434692029221861</v>
      </c>
    </row>
    <row r="124" spans="1:19" x14ac:dyDescent="0.25">
      <c r="A124" s="26">
        <v>2487</v>
      </c>
      <c r="B124" s="26">
        <v>1.3599999999999999E-2</v>
      </c>
      <c r="C124" s="26">
        <v>-6.7999999999999996E-3</v>
      </c>
      <c r="D124" s="1"/>
      <c r="E124" s="1">
        <f t="shared" si="12"/>
        <v>-0.5</v>
      </c>
      <c r="F124" s="1">
        <f t="shared" si="13"/>
        <v>0</v>
      </c>
      <c r="G124" s="1">
        <f t="shared" si="21"/>
        <v>0</v>
      </c>
      <c r="H124" s="1"/>
      <c r="I124" s="24">
        <f t="shared" si="14"/>
        <v>0.20749533110643195</v>
      </c>
      <c r="J124" s="24">
        <f t="shared" si="22"/>
        <v>0.58500933778713615</v>
      </c>
      <c r="K124" s="1"/>
      <c r="L124" s="1">
        <f t="shared" si="15"/>
        <v>2.8219365030474745E-3</v>
      </c>
      <c r="M124" s="1">
        <f t="shared" si="16"/>
        <v>1.0778063496952525E-2</v>
      </c>
      <c r="N124" s="1">
        <f t="shared" si="17"/>
        <v>-1.7777862820273993E-2</v>
      </c>
      <c r="O124" s="1">
        <f t="shared" si="18"/>
        <v>1.0977862820273994E-2</v>
      </c>
      <c r="P124" s="24">
        <f t="shared" si="23"/>
        <v>8.7887500049488664E-19</v>
      </c>
      <c r="Q124" s="1"/>
      <c r="R124" s="27">
        <f t="shared" si="19"/>
        <v>7.0181560830790692</v>
      </c>
      <c r="S124" s="27">
        <f t="shared" si="20"/>
        <v>26.80504391692093</v>
      </c>
    </row>
    <row r="125" spans="1:19" x14ac:dyDescent="0.25">
      <c r="A125" s="26">
        <v>2517</v>
      </c>
      <c r="B125" s="26">
        <v>1.3299999999999999E-2</v>
      </c>
      <c r="C125" s="26">
        <v>-1.2999999999999999E-3</v>
      </c>
      <c r="D125" s="1"/>
      <c r="E125" s="1">
        <f t="shared" si="12"/>
        <v>-9.7744360902255634E-2</v>
      </c>
      <c r="F125" s="1">
        <f t="shared" si="13"/>
        <v>0</v>
      </c>
      <c r="G125" s="1">
        <f t="shared" si="21"/>
        <v>0</v>
      </c>
      <c r="H125" s="1"/>
      <c r="I125" s="24">
        <f t="shared" si="14"/>
        <v>0.15253049680306172</v>
      </c>
      <c r="J125" s="24">
        <f t="shared" si="22"/>
        <v>0.69493900639387651</v>
      </c>
      <c r="K125" s="1"/>
      <c r="L125" s="1">
        <f t="shared" si="15"/>
        <v>2.0286556074807205E-3</v>
      </c>
      <c r="M125" s="1">
        <f t="shared" si="16"/>
        <v>1.1271344392519278E-2</v>
      </c>
      <c r="N125" s="1">
        <f t="shared" si="17"/>
        <v>-1.2780287954893476E-2</v>
      </c>
      <c r="O125" s="1">
        <f t="shared" si="18"/>
        <v>1.1480287954893479E-2</v>
      </c>
      <c r="P125" s="24">
        <f t="shared" si="23"/>
        <v>2.6366250014846597E-18</v>
      </c>
      <c r="Q125" s="1"/>
      <c r="R125" s="27">
        <f t="shared" si="19"/>
        <v>5.1061261640289732</v>
      </c>
      <c r="S125" s="27">
        <f t="shared" si="20"/>
        <v>28.369973835971024</v>
      </c>
    </row>
    <row r="126" spans="1:19" x14ac:dyDescent="0.25">
      <c r="A126" s="26">
        <v>2547</v>
      </c>
      <c r="B126" s="26">
        <v>1.2999999999999999E-2</v>
      </c>
      <c r="C126" s="26">
        <v>3.2000000000000002E-3</v>
      </c>
      <c r="D126" s="1"/>
      <c r="E126" s="1">
        <f t="shared" si="12"/>
        <v>0.24615384615384617</v>
      </c>
      <c r="F126" s="1">
        <f t="shared" si="13"/>
        <v>0</v>
      </c>
      <c r="G126" s="1">
        <f t="shared" si="21"/>
        <v>0</v>
      </c>
      <c r="H126" s="1"/>
      <c r="I126" s="24">
        <f t="shared" si="14"/>
        <v>0.1055397125086204</v>
      </c>
      <c r="J126" s="24">
        <f t="shared" si="22"/>
        <v>0.78892057498275925</v>
      </c>
      <c r="K126" s="1"/>
      <c r="L126" s="1">
        <f t="shared" si="15"/>
        <v>1.3720162626120651E-3</v>
      </c>
      <c r="M126" s="1">
        <f t="shared" si="16"/>
        <v>1.1627983737387935E-2</v>
      </c>
      <c r="N126" s="1">
        <f t="shared" si="17"/>
        <v>-8.6435385337555789E-3</v>
      </c>
      <c r="O126" s="1">
        <f t="shared" si="18"/>
        <v>1.184353853375558E-2</v>
      </c>
      <c r="P126" s="24">
        <f t="shared" si="23"/>
        <v>1.3183125007423299E-18</v>
      </c>
      <c r="Q126" s="1"/>
      <c r="R126" s="27">
        <f t="shared" si="19"/>
        <v>3.4945254208729297</v>
      </c>
      <c r="S126" s="27">
        <f t="shared" si="20"/>
        <v>29.616474579127072</v>
      </c>
    </row>
    <row r="127" spans="1:19" x14ac:dyDescent="0.25">
      <c r="A127" s="26">
        <v>2577</v>
      </c>
      <c r="B127" s="26">
        <v>1.2800000000000001E-2</v>
      </c>
      <c r="C127" s="26">
        <v>3.3E-3</v>
      </c>
      <c r="D127" s="1"/>
      <c r="E127" s="1">
        <f t="shared" si="12"/>
        <v>0.2578125</v>
      </c>
      <c r="F127" s="1">
        <f t="shared" si="13"/>
        <v>0</v>
      </c>
      <c r="G127" s="1">
        <f t="shared" si="21"/>
        <v>0</v>
      </c>
      <c r="H127" s="1"/>
      <c r="I127" s="24">
        <f t="shared" si="14"/>
        <v>0.1039466559680296</v>
      </c>
      <c r="J127" s="24">
        <f t="shared" si="22"/>
        <v>0.7921066880639408</v>
      </c>
      <c r="K127" s="1"/>
      <c r="L127" s="1">
        <f t="shared" si="15"/>
        <v>1.3305171963907789E-3</v>
      </c>
      <c r="M127" s="1">
        <f t="shared" si="16"/>
        <v>1.1469482803609222E-2</v>
      </c>
      <c r="N127" s="1">
        <f t="shared" si="17"/>
        <v>-8.3820993746339043E-3</v>
      </c>
      <c r="O127" s="1">
        <f t="shared" si="18"/>
        <v>1.1682099374633905E-2</v>
      </c>
      <c r="P127" s="24">
        <f t="shared" si="23"/>
        <v>8.7887500049488664E-19</v>
      </c>
      <c r="Q127" s="1"/>
      <c r="R127" s="27">
        <f t="shared" si="19"/>
        <v>3.4287428150990373</v>
      </c>
      <c r="S127" s="27">
        <f t="shared" si="20"/>
        <v>29.556857184900966</v>
      </c>
    </row>
    <row r="128" spans="1:19" x14ac:dyDescent="0.25">
      <c r="A128" s="26">
        <v>2607</v>
      </c>
      <c r="B128" s="26">
        <v>1.2500000000000001E-2</v>
      </c>
      <c r="C128" s="26">
        <v>4.0000000000000002E-4</v>
      </c>
      <c r="D128" s="1"/>
      <c r="E128" s="1">
        <f t="shared" si="12"/>
        <v>3.2000000000000001E-2</v>
      </c>
      <c r="F128" s="1">
        <f t="shared" si="13"/>
        <v>0</v>
      </c>
      <c r="G128" s="1">
        <f t="shared" si="21"/>
        <v>0</v>
      </c>
      <c r="H128" s="1"/>
      <c r="I128" s="24">
        <f t="shared" si="14"/>
        <v>0.13480202613504383</v>
      </c>
      <c r="J128" s="24">
        <f t="shared" si="22"/>
        <v>0.73039594772991234</v>
      </c>
      <c r="K128" s="1"/>
      <c r="L128" s="1">
        <f t="shared" si="15"/>
        <v>1.6850253266880479E-3</v>
      </c>
      <c r="M128" s="1">
        <f t="shared" si="16"/>
        <v>1.0814974673311953E-2</v>
      </c>
      <c r="N128" s="1">
        <f t="shared" si="17"/>
        <v>-1.0615458240891371E-2</v>
      </c>
      <c r="O128" s="1">
        <f t="shared" si="18"/>
        <v>1.1015458240891372E-2</v>
      </c>
      <c r="P128" s="24">
        <f t="shared" si="23"/>
        <v>1.0436640630876779E-18</v>
      </c>
      <c r="Q128" s="1"/>
      <c r="R128" s="27">
        <f t="shared" si="19"/>
        <v>4.3928610266757406</v>
      </c>
      <c r="S128" s="27">
        <f t="shared" si="20"/>
        <v>28.19463897332426</v>
      </c>
    </row>
    <row r="129" spans="1:19" x14ac:dyDescent="0.25">
      <c r="A129" s="26">
        <v>2637</v>
      </c>
      <c r="B129" s="26">
        <v>1.23E-2</v>
      </c>
      <c r="C129" s="26">
        <v>-6.9999999999999999E-4</v>
      </c>
      <c r="D129" s="1"/>
      <c r="E129" s="1">
        <f t="shared" si="12"/>
        <v>-5.6910569105691054E-2</v>
      </c>
      <c r="F129" s="1">
        <f t="shared" si="13"/>
        <v>0</v>
      </c>
      <c r="G129" s="1">
        <f t="shared" si="21"/>
        <v>0</v>
      </c>
      <c r="H129" s="1"/>
      <c r="I129" s="24">
        <f t="shared" si="14"/>
        <v>0.14695090417109585</v>
      </c>
      <c r="J129" s="24">
        <f t="shared" si="22"/>
        <v>0.70609819165780829</v>
      </c>
      <c r="K129" s="1"/>
      <c r="L129" s="1">
        <f t="shared" si="15"/>
        <v>1.8074961213044791E-3</v>
      </c>
      <c r="M129" s="1">
        <f t="shared" si="16"/>
        <v>1.0492503878695521E-2</v>
      </c>
      <c r="N129" s="1">
        <f t="shared" si="17"/>
        <v>-1.1387009614860834E-2</v>
      </c>
      <c r="O129" s="1">
        <f t="shared" si="18"/>
        <v>1.0687009614860835E-2</v>
      </c>
      <c r="P129" s="24">
        <f t="shared" si="23"/>
        <v>7.6901562543302569E-19</v>
      </c>
      <c r="Q129" s="1"/>
      <c r="R129" s="27">
        <f t="shared" si="19"/>
        <v>4.7663672718799113</v>
      </c>
      <c r="S129" s="27">
        <f t="shared" si="20"/>
        <v>27.668732728120091</v>
      </c>
    </row>
    <row r="130" spans="1:19" x14ac:dyDescent="0.25">
      <c r="A130" s="26">
        <v>2667</v>
      </c>
      <c r="B130" s="26">
        <v>1.2200000000000001E-2</v>
      </c>
      <c r="C130" s="26">
        <v>-5.0000000000000001E-4</v>
      </c>
      <c r="D130" s="1"/>
      <c r="E130" s="1">
        <f t="shared" si="12"/>
        <v>-4.0983606557377046E-2</v>
      </c>
      <c r="F130" s="1">
        <f t="shared" si="13"/>
        <v>0</v>
      </c>
      <c r="G130" s="1">
        <f t="shared" si="21"/>
        <v>0</v>
      </c>
      <c r="H130" s="1"/>
      <c r="I130" s="24">
        <f t="shared" si="14"/>
        <v>0.14477461931058369</v>
      </c>
      <c r="J130" s="24">
        <f t="shared" si="22"/>
        <v>0.71045076137883267</v>
      </c>
      <c r="K130" s="1"/>
      <c r="L130" s="1">
        <f t="shared" si="15"/>
        <v>1.7662503555891211E-3</v>
      </c>
      <c r="M130" s="1">
        <f t="shared" si="16"/>
        <v>1.043374964441088E-2</v>
      </c>
      <c r="N130" s="1">
        <f t="shared" si="17"/>
        <v>-1.1127166218663604E-2</v>
      </c>
      <c r="O130" s="1">
        <f t="shared" si="18"/>
        <v>1.0627166218663605E-2</v>
      </c>
      <c r="P130" s="24">
        <f t="shared" si="23"/>
        <v>1.3183125007423299E-18</v>
      </c>
      <c r="Q130" s="1"/>
      <c r="R130" s="27">
        <f t="shared" si="19"/>
        <v>4.7105896983561859</v>
      </c>
      <c r="S130" s="27">
        <f t="shared" si="20"/>
        <v>27.826810301643818</v>
      </c>
    </row>
    <row r="131" spans="1:19" x14ac:dyDescent="0.25">
      <c r="A131" s="26">
        <v>2697</v>
      </c>
      <c r="B131" s="26">
        <v>1.1900000000000001E-2</v>
      </c>
      <c r="C131" s="26">
        <v>-1.6000000000000001E-3</v>
      </c>
      <c r="D131" s="1"/>
      <c r="E131" s="1">
        <f t="shared" si="12"/>
        <v>-0.13445378151260504</v>
      </c>
      <c r="F131" s="1">
        <f t="shared" si="13"/>
        <v>0</v>
      </c>
      <c r="G131" s="1">
        <f t="shared" si="21"/>
        <v>0</v>
      </c>
      <c r="H131" s="1"/>
      <c r="I131" s="24">
        <f t="shared" si="14"/>
        <v>0.15754652896048857</v>
      </c>
      <c r="J131" s="24">
        <f t="shared" si="22"/>
        <v>0.68490694207902281</v>
      </c>
      <c r="K131" s="1"/>
      <c r="L131" s="1">
        <f t="shared" si="15"/>
        <v>1.8748036946298141E-3</v>
      </c>
      <c r="M131" s="1">
        <f t="shared" si="16"/>
        <v>1.0025196305370186E-2</v>
      </c>
      <c r="N131" s="1">
        <f t="shared" si="17"/>
        <v>-1.1811039285284361E-2</v>
      </c>
      <c r="O131" s="1">
        <f t="shared" si="18"/>
        <v>1.0211039285284362E-2</v>
      </c>
      <c r="P131" s="24">
        <f t="shared" si="23"/>
        <v>1.0985937506186082E-18</v>
      </c>
      <c r="Q131" s="1"/>
      <c r="R131" s="27">
        <f t="shared" si="19"/>
        <v>5.0563455644166089</v>
      </c>
      <c r="S131" s="27">
        <f t="shared" si="20"/>
        <v>27.037954435583391</v>
      </c>
    </row>
    <row r="132" spans="1:19" x14ac:dyDescent="0.25">
      <c r="A132" s="26">
        <v>2727</v>
      </c>
      <c r="B132" s="26">
        <v>1.17E-2</v>
      </c>
      <c r="C132" s="26">
        <v>-4.7999999999999996E-3</v>
      </c>
      <c r="D132" s="1"/>
      <c r="E132" s="1">
        <f t="shared" si="12"/>
        <v>-0.41025641025641019</v>
      </c>
      <c r="F132" s="1">
        <f t="shared" si="13"/>
        <v>0</v>
      </c>
      <c r="G132" s="1">
        <f t="shared" si="21"/>
        <v>0</v>
      </c>
      <c r="H132" s="1"/>
      <c r="I132" s="24">
        <f t="shared" si="14"/>
        <v>0.19523262783865392</v>
      </c>
      <c r="J132" s="24">
        <f t="shared" si="22"/>
        <v>0.60953474432269217</v>
      </c>
      <c r="K132" s="1"/>
      <c r="L132" s="1">
        <f t="shared" si="15"/>
        <v>2.284221745712251E-3</v>
      </c>
      <c r="M132" s="1">
        <f t="shared" si="16"/>
        <v>9.4157782542877502E-3</v>
      </c>
      <c r="N132" s="1">
        <f t="shared" si="17"/>
        <v>-1.4390324092163322E-2</v>
      </c>
      <c r="O132" s="1">
        <f t="shared" si="18"/>
        <v>9.5903240921633229E-3</v>
      </c>
      <c r="P132" s="24">
        <f t="shared" si="23"/>
        <v>8.7887500049488664E-19</v>
      </c>
      <c r="Q132" s="1"/>
      <c r="R132" s="27">
        <f t="shared" si="19"/>
        <v>6.2290727005573086</v>
      </c>
      <c r="S132" s="27">
        <f t="shared" si="20"/>
        <v>25.676827299442696</v>
      </c>
    </row>
    <row r="133" spans="1:19" x14ac:dyDescent="0.25">
      <c r="A133" s="26">
        <v>2757</v>
      </c>
      <c r="B133" s="26">
        <v>1.14E-2</v>
      </c>
      <c r="C133" s="26">
        <v>-9.1999999999999998E-3</v>
      </c>
      <c r="D133" s="1"/>
      <c r="E133" s="1">
        <f t="shared" si="12"/>
        <v>-0.80701754385964908</v>
      </c>
      <c r="F133" s="1">
        <f t="shared" si="13"/>
        <v>0</v>
      </c>
      <c r="G133" s="1">
        <f t="shared" si="21"/>
        <v>0</v>
      </c>
      <c r="H133" s="1"/>
      <c r="I133" s="24">
        <f t="shared" si="14"/>
        <v>0.2494466843909357</v>
      </c>
      <c r="J133" s="24">
        <f t="shared" si="22"/>
        <v>0.5011066312181286</v>
      </c>
      <c r="K133" s="1"/>
      <c r="L133" s="1">
        <f t="shared" si="15"/>
        <v>2.8436922020566671E-3</v>
      </c>
      <c r="M133" s="1">
        <f t="shared" si="16"/>
        <v>8.556307797943332E-3</v>
      </c>
      <c r="N133" s="1">
        <f t="shared" si="17"/>
        <v>-1.7914921124784714E-2</v>
      </c>
      <c r="O133" s="1">
        <f t="shared" si="18"/>
        <v>8.7149211247847125E-3</v>
      </c>
      <c r="P133" s="24">
        <f t="shared" si="23"/>
        <v>-1.7577500009897733E-18</v>
      </c>
      <c r="Q133" s="1"/>
      <c r="R133" s="27">
        <f t="shared" si="19"/>
        <v>7.8400594010702314</v>
      </c>
      <c r="S133" s="27">
        <f t="shared" si="20"/>
        <v>23.589740598929765</v>
      </c>
    </row>
    <row r="134" spans="1:19" x14ac:dyDescent="0.25">
      <c r="A134" s="26">
        <v>2787</v>
      </c>
      <c r="B134" s="26">
        <v>1.12E-2</v>
      </c>
      <c r="C134" s="26">
        <v>-1.24E-2</v>
      </c>
      <c r="D134" s="1"/>
      <c r="E134" s="1">
        <f t="shared" si="12"/>
        <v>-1.1071428571428572</v>
      </c>
      <c r="F134" s="1">
        <f t="shared" si="13"/>
        <v>0</v>
      </c>
      <c r="G134" s="1">
        <f t="shared" si="21"/>
        <v>0</v>
      </c>
      <c r="H134" s="1"/>
      <c r="I134" s="24">
        <f t="shared" si="14"/>
        <v>0.29045627260170565</v>
      </c>
      <c r="J134" s="24">
        <f t="shared" si="22"/>
        <v>0.41908745479658871</v>
      </c>
      <c r="K134" s="1"/>
      <c r="L134" s="1">
        <f t="shared" si="15"/>
        <v>3.253110253139103E-3</v>
      </c>
      <c r="M134" s="1">
        <f t="shared" si="16"/>
        <v>7.9468897468608964E-3</v>
      </c>
      <c r="N134" s="1">
        <f t="shared" si="17"/>
        <v>-2.0494205931663668E-2</v>
      </c>
      <c r="O134" s="1">
        <f t="shared" si="18"/>
        <v>8.0942059316636734E-3</v>
      </c>
      <c r="P134" s="24">
        <f t="shared" si="23"/>
        <v>5.2732500029693195E-18</v>
      </c>
      <c r="Q134" s="1"/>
      <c r="R134" s="27">
        <f t="shared" si="19"/>
        <v>9.0664182754986804</v>
      </c>
      <c r="S134" s="27">
        <f t="shared" si="20"/>
        <v>22.147981724501317</v>
      </c>
    </row>
    <row r="135" spans="1:19" x14ac:dyDescent="0.25">
      <c r="A135" s="26">
        <v>2817</v>
      </c>
      <c r="B135" s="26">
        <v>1.0999999999999999E-2</v>
      </c>
      <c r="C135" s="26">
        <v>-1.12E-2</v>
      </c>
      <c r="D135" s="1"/>
      <c r="E135" s="1">
        <f t="shared" si="12"/>
        <v>-1.0181818181818183</v>
      </c>
      <c r="F135" s="1">
        <f t="shared" si="13"/>
        <v>0</v>
      </c>
      <c r="G135" s="1">
        <f t="shared" si="21"/>
        <v>0</v>
      </c>
      <c r="H135" s="1"/>
      <c r="I135" s="24">
        <f t="shared" si="14"/>
        <v>0.27830049828635545</v>
      </c>
      <c r="J135" s="24">
        <f t="shared" si="22"/>
        <v>0.44339900342728911</v>
      </c>
      <c r="K135" s="1"/>
      <c r="L135" s="1">
        <f t="shared" si="15"/>
        <v>3.0613054811499097E-3</v>
      </c>
      <c r="M135" s="1">
        <f t="shared" si="16"/>
        <v>7.9386945188500892E-3</v>
      </c>
      <c r="N135" s="1">
        <f t="shared" si="17"/>
        <v>-1.9285858783875117E-2</v>
      </c>
      <c r="O135" s="1">
        <f t="shared" si="18"/>
        <v>8.0858587838751172E-3</v>
      </c>
      <c r="P135" s="24">
        <f t="shared" si="23"/>
        <v>0</v>
      </c>
      <c r="Q135" s="1"/>
      <c r="R135" s="27">
        <f t="shared" si="19"/>
        <v>8.623697540399295</v>
      </c>
      <c r="S135" s="27">
        <f t="shared" si="20"/>
        <v>22.3633024596007</v>
      </c>
    </row>
    <row r="136" spans="1:19" x14ac:dyDescent="0.25">
      <c r="A136" s="26">
        <v>2847</v>
      </c>
      <c r="B136" s="26">
        <v>1.09E-2</v>
      </c>
      <c r="C136" s="26">
        <v>-5.0000000000000001E-3</v>
      </c>
      <c r="D136" s="1"/>
      <c r="E136" s="1">
        <f t="shared" si="12"/>
        <v>-0.45871559633027525</v>
      </c>
      <c r="F136" s="1">
        <f t="shared" si="13"/>
        <v>0</v>
      </c>
      <c r="G136" s="1">
        <f t="shared" si="21"/>
        <v>0</v>
      </c>
      <c r="H136" s="1"/>
      <c r="I136" s="24">
        <f t="shared" si="14"/>
        <v>0.20185416616935453</v>
      </c>
      <c r="J136" s="24">
        <f t="shared" si="22"/>
        <v>0.59629166766129094</v>
      </c>
      <c r="K136" s="1"/>
      <c r="L136" s="1">
        <f t="shared" si="15"/>
        <v>2.2002104112459646E-3</v>
      </c>
      <c r="M136" s="1">
        <f t="shared" si="16"/>
        <v>8.6997895887540363E-3</v>
      </c>
      <c r="N136" s="1">
        <f t="shared" si="17"/>
        <v>-1.3861062722222189E-2</v>
      </c>
      <c r="O136" s="1">
        <f t="shared" si="18"/>
        <v>8.861062722222186E-3</v>
      </c>
      <c r="P136" s="24">
        <f t="shared" si="23"/>
        <v>-2.6366250014846597E-18</v>
      </c>
      <c r="Q136" s="1"/>
      <c r="R136" s="27">
        <f t="shared" si="19"/>
        <v>6.2639990408172608</v>
      </c>
      <c r="S136" s="27">
        <f t="shared" si="20"/>
        <v>24.768300959182742</v>
      </c>
    </row>
    <row r="137" spans="1:19" x14ac:dyDescent="0.25">
      <c r="A137" s="26">
        <v>2877</v>
      </c>
      <c r="B137" s="26">
        <v>1.0800000000000001E-2</v>
      </c>
      <c r="C137" s="26">
        <v>-5.9999999999999995E-4</v>
      </c>
      <c r="D137" s="1"/>
      <c r="E137" s="1">
        <f t="shared" si="12"/>
        <v>-5.5555555555555546E-2</v>
      </c>
      <c r="F137" s="1">
        <f t="shared" si="13"/>
        <v>0</v>
      </c>
      <c r="G137" s="1">
        <f t="shared" si="21"/>
        <v>0</v>
      </c>
      <c r="H137" s="1"/>
      <c r="I137" s="24">
        <f t="shared" si="14"/>
        <v>0.14676575301838843</v>
      </c>
      <c r="J137" s="24">
        <f t="shared" si="22"/>
        <v>0.70646849396322309</v>
      </c>
      <c r="K137" s="1"/>
      <c r="L137" s="1">
        <f t="shared" si="15"/>
        <v>1.5850701325985951E-3</v>
      </c>
      <c r="M137" s="1">
        <f t="shared" si="16"/>
        <v>9.2149298674014044E-3</v>
      </c>
      <c r="N137" s="1">
        <f t="shared" si="17"/>
        <v>-9.9857524602059641E-3</v>
      </c>
      <c r="O137" s="1">
        <f t="shared" si="18"/>
        <v>9.3857524602059626E-3</v>
      </c>
      <c r="P137" s="24">
        <f t="shared" si="23"/>
        <v>-1.6478906259279123E-18</v>
      </c>
      <c r="Q137" s="1"/>
      <c r="R137" s="27">
        <f t="shared" si="19"/>
        <v>4.5602467714861579</v>
      </c>
      <c r="S137" s="27">
        <f t="shared" si="20"/>
        <v>26.51135322851384</v>
      </c>
    </row>
    <row r="138" spans="1:19" x14ac:dyDescent="0.25">
      <c r="A138" s="26">
        <v>2907</v>
      </c>
      <c r="B138" s="26">
        <v>1.0800000000000001E-2</v>
      </c>
      <c r="C138" s="26">
        <v>-3.2000000000000002E-3</v>
      </c>
      <c r="D138" s="1"/>
      <c r="E138" s="1">
        <f t="shared" si="12"/>
        <v>-0.29629629629629628</v>
      </c>
      <c r="F138" s="1">
        <f t="shared" si="13"/>
        <v>0</v>
      </c>
      <c r="G138" s="1">
        <f t="shared" si="21"/>
        <v>0</v>
      </c>
      <c r="H138" s="1"/>
      <c r="I138" s="24">
        <f t="shared" si="14"/>
        <v>0.179660941149412</v>
      </c>
      <c r="J138" s="24">
        <f t="shared" si="22"/>
        <v>0.640678117701176</v>
      </c>
      <c r="K138" s="1"/>
      <c r="L138" s="1">
        <f t="shared" si="15"/>
        <v>1.9403381644136498E-3</v>
      </c>
      <c r="M138" s="1">
        <f t="shared" si="16"/>
        <v>8.8596618355863514E-3</v>
      </c>
      <c r="N138" s="1">
        <f t="shared" si="17"/>
        <v>-1.2223898615236768E-2</v>
      </c>
      <c r="O138" s="1">
        <f t="shared" si="18"/>
        <v>9.0238986152367685E-3</v>
      </c>
      <c r="P138" s="24">
        <f t="shared" si="23"/>
        <v>4.3943750024744332E-19</v>
      </c>
      <c r="Q138" s="1"/>
      <c r="R138" s="27">
        <f t="shared" si="19"/>
        <v>5.6405630439504799</v>
      </c>
      <c r="S138" s="27">
        <f t="shared" si="20"/>
        <v>25.755036956049523</v>
      </c>
    </row>
    <row r="139" spans="1:19" x14ac:dyDescent="0.25">
      <c r="A139" s="26">
        <v>2937</v>
      </c>
      <c r="B139" s="26">
        <v>1.0699999999999999E-2</v>
      </c>
      <c r="C139" s="26">
        <v>-7.0000000000000001E-3</v>
      </c>
      <c r="D139" s="1"/>
      <c r="E139" s="1">
        <f t="shared" si="12"/>
        <v>-0.65420560747663559</v>
      </c>
      <c r="F139" s="1">
        <f t="shared" si="13"/>
        <v>0</v>
      </c>
      <c r="G139" s="1">
        <f t="shared" si="21"/>
        <v>0</v>
      </c>
      <c r="H139" s="1"/>
      <c r="I139" s="24">
        <f t="shared" si="14"/>
        <v>0.22856622443838165</v>
      </c>
      <c r="J139" s="24">
        <f t="shared" si="22"/>
        <v>0.5428675511232367</v>
      </c>
      <c r="K139" s="1"/>
      <c r="L139" s="1">
        <f t="shared" si="15"/>
        <v>2.4456586014906835E-3</v>
      </c>
      <c r="M139" s="1">
        <f t="shared" si="16"/>
        <v>8.2543413985093159E-3</v>
      </c>
      <c r="N139" s="1">
        <f t="shared" si="17"/>
        <v>-1.5407356996010006E-2</v>
      </c>
      <c r="O139" s="1">
        <f t="shared" si="18"/>
        <v>8.4073569960100049E-3</v>
      </c>
      <c r="P139" s="24">
        <f t="shared" si="23"/>
        <v>-8.7887500049488664E-19</v>
      </c>
      <c r="Q139" s="1"/>
      <c r="R139" s="27">
        <f t="shared" si="19"/>
        <v>7.1828993125781375</v>
      </c>
      <c r="S139" s="27">
        <f t="shared" si="20"/>
        <v>24.243000687421862</v>
      </c>
    </row>
    <row r="140" spans="1:19" x14ac:dyDescent="0.25">
      <c r="A140" s="26">
        <v>2967</v>
      </c>
      <c r="B140" s="26">
        <v>1.0699999999999999E-2</v>
      </c>
      <c r="C140" s="26">
        <v>-4.7000000000000002E-3</v>
      </c>
      <c r="D140" s="1"/>
      <c r="E140" s="1">
        <f t="shared" si="12"/>
        <v>-0.43925233644859818</v>
      </c>
      <c r="F140" s="1">
        <f t="shared" si="13"/>
        <v>0</v>
      </c>
      <c r="G140" s="1">
        <f t="shared" si="21"/>
        <v>0</v>
      </c>
      <c r="H140" s="1"/>
      <c r="I140" s="24">
        <f t="shared" si="14"/>
        <v>0.1991946761574821</v>
      </c>
      <c r="J140" s="24">
        <f t="shared" si="22"/>
        <v>0.6016106476850358</v>
      </c>
      <c r="K140" s="1"/>
      <c r="L140" s="1">
        <f t="shared" si="15"/>
        <v>2.1313830348850585E-3</v>
      </c>
      <c r="M140" s="1">
        <f t="shared" si="16"/>
        <v>8.5686169651149405E-3</v>
      </c>
      <c r="N140" s="1">
        <f t="shared" si="17"/>
        <v>-1.3427458474251988E-2</v>
      </c>
      <c r="O140" s="1">
        <f t="shared" si="18"/>
        <v>8.7274584742519853E-3</v>
      </c>
      <c r="P140" s="24">
        <f t="shared" si="23"/>
        <v>-2.6366250014846597E-18</v>
      </c>
      <c r="Q140" s="1"/>
      <c r="R140" s="27">
        <f t="shared" si="19"/>
        <v>6.323813464503969</v>
      </c>
      <c r="S140" s="27">
        <f t="shared" si="20"/>
        <v>25.423086535496029</v>
      </c>
    </row>
    <row r="141" spans="1:19" x14ac:dyDescent="0.25">
      <c r="A141" s="26">
        <v>2997</v>
      </c>
      <c r="B141" s="26">
        <v>1.0699999999999999E-2</v>
      </c>
      <c r="C141" s="26">
        <v>-1.1999999999999999E-3</v>
      </c>
      <c r="D141" s="1"/>
      <c r="E141" s="1">
        <f t="shared" si="12"/>
        <v>-0.11214953271028037</v>
      </c>
      <c r="F141" s="1">
        <f t="shared" si="13"/>
        <v>0</v>
      </c>
      <c r="G141" s="1">
        <f t="shared" si="21"/>
        <v>0</v>
      </c>
      <c r="H141" s="1"/>
      <c r="I141" s="24">
        <f t="shared" si="14"/>
        <v>0.15449884181698276</v>
      </c>
      <c r="J141" s="24">
        <f t="shared" si="22"/>
        <v>0.69100231636603449</v>
      </c>
      <c r="K141" s="1"/>
      <c r="L141" s="1">
        <f t="shared" si="15"/>
        <v>1.6531376074417155E-3</v>
      </c>
      <c r="M141" s="1">
        <f t="shared" si="16"/>
        <v>9.0468623925582838E-3</v>
      </c>
      <c r="N141" s="1">
        <f t="shared" si="17"/>
        <v>-1.0414569419402827E-2</v>
      </c>
      <c r="O141" s="1">
        <f t="shared" si="18"/>
        <v>9.2145694194028255E-3</v>
      </c>
      <c r="P141" s="24">
        <f t="shared" si="23"/>
        <v>-1.5380312508660514E-18</v>
      </c>
      <c r="Q141" s="1"/>
      <c r="R141" s="27">
        <f t="shared" si="19"/>
        <v>4.954453409502821</v>
      </c>
      <c r="S141" s="27">
        <f t="shared" si="20"/>
        <v>27.113446590497176</v>
      </c>
    </row>
    <row r="142" spans="1:19" x14ac:dyDescent="0.25">
      <c r="A142" s="26">
        <v>3027</v>
      </c>
      <c r="B142" s="26">
        <v>1.0800000000000001E-2</v>
      </c>
      <c r="C142" s="26">
        <v>-3.3999999999999998E-3</v>
      </c>
      <c r="D142" s="1"/>
      <c r="E142" s="1">
        <f t="shared" si="12"/>
        <v>-0.31481481481481477</v>
      </c>
      <c r="F142" s="1">
        <f t="shared" si="13"/>
        <v>0</v>
      </c>
      <c r="G142" s="1">
        <f t="shared" si="21"/>
        <v>0</v>
      </c>
      <c r="H142" s="1"/>
      <c r="I142" s="24">
        <f t="shared" si="14"/>
        <v>0.18219134023641378</v>
      </c>
      <c r="J142" s="24">
        <f t="shared" si="22"/>
        <v>0.63561731952717238</v>
      </c>
      <c r="K142" s="1"/>
      <c r="L142" s="1">
        <f t="shared" si="15"/>
        <v>1.9676664745532689E-3</v>
      </c>
      <c r="M142" s="1">
        <f t="shared" si="16"/>
        <v>8.8323335254467308E-3</v>
      </c>
      <c r="N142" s="1">
        <f t="shared" si="17"/>
        <v>-1.2396063704085289E-2</v>
      </c>
      <c r="O142" s="1">
        <f t="shared" si="18"/>
        <v>8.9960637040852904E-3</v>
      </c>
      <c r="P142" s="24">
        <f t="shared" si="23"/>
        <v>1.3183125007423299E-18</v>
      </c>
      <c r="Q142" s="1"/>
      <c r="R142" s="27">
        <f t="shared" si="19"/>
        <v>5.9561264184727447</v>
      </c>
      <c r="S142" s="27">
        <f t="shared" si="20"/>
        <v>26.735473581527256</v>
      </c>
    </row>
    <row r="143" spans="1:19" x14ac:dyDescent="0.25">
      <c r="A143" s="26">
        <v>3057</v>
      </c>
      <c r="B143" s="26">
        <v>1.0699999999999999E-2</v>
      </c>
      <c r="C143" s="26">
        <v>-8.6E-3</v>
      </c>
      <c r="D143" s="1"/>
      <c r="E143" s="1">
        <f t="shared" si="12"/>
        <v>-0.80373831775700944</v>
      </c>
      <c r="F143" s="1">
        <f t="shared" si="13"/>
        <v>0</v>
      </c>
      <c r="G143" s="1">
        <f t="shared" si="21"/>
        <v>0</v>
      </c>
      <c r="H143" s="1"/>
      <c r="I143" s="24">
        <f t="shared" si="14"/>
        <v>0.24899860585118133</v>
      </c>
      <c r="J143" s="24">
        <f t="shared" si="22"/>
        <v>0.50200278829763734</v>
      </c>
      <c r="K143" s="1"/>
      <c r="L143" s="1">
        <f t="shared" si="15"/>
        <v>2.6642850826076401E-3</v>
      </c>
      <c r="M143" s="1">
        <f t="shared" si="16"/>
        <v>8.0357149173923594E-3</v>
      </c>
      <c r="N143" s="1">
        <f t="shared" si="17"/>
        <v>-1.6784677706798191E-2</v>
      </c>
      <c r="O143" s="1">
        <f t="shared" si="18"/>
        <v>8.1846777067981925E-3</v>
      </c>
      <c r="P143" s="24">
        <f t="shared" si="23"/>
        <v>1.7577500009897733E-18</v>
      </c>
      <c r="Q143" s="1"/>
      <c r="R143" s="27">
        <f t="shared" si="19"/>
        <v>8.1447194975315558</v>
      </c>
      <c r="S143" s="27">
        <f t="shared" si="20"/>
        <v>24.565180502468444</v>
      </c>
    </row>
    <row r="144" spans="1:19" x14ac:dyDescent="0.25">
      <c r="A144" s="26">
        <v>3087</v>
      </c>
      <c r="B144" s="26">
        <v>1.0699999999999999E-2</v>
      </c>
      <c r="C144" s="26">
        <v>-1.06E-2</v>
      </c>
      <c r="D144" s="1"/>
      <c r="E144" s="1">
        <f t="shared" si="12"/>
        <v>-0.99065420560747675</v>
      </c>
      <c r="F144" s="1">
        <f t="shared" si="13"/>
        <v>0</v>
      </c>
      <c r="G144" s="1">
        <f t="shared" si="21"/>
        <v>0</v>
      </c>
      <c r="H144" s="1"/>
      <c r="I144" s="24">
        <f t="shared" si="14"/>
        <v>0.27453908261718096</v>
      </c>
      <c r="J144" s="24">
        <f t="shared" si="22"/>
        <v>0.45092183476563807</v>
      </c>
      <c r="K144" s="1"/>
      <c r="L144" s="1">
        <f t="shared" si="15"/>
        <v>2.9375681840038362E-3</v>
      </c>
      <c r="M144" s="1">
        <f t="shared" si="16"/>
        <v>7.7624318159961632E-3</v>
      </c>
      <c r="N144" s="1">
        <f t="shared" si="17"/>
        <v>-1.8506328595283429E-2</v>
      </c>
      <c r="O144" s="1">
        <f t="shared" si="18"/>
        <v>7.9063285952834256E-3</v>
      </c>
      <c r="P144" s="24">
        <f t="shared" si="23"/>
        <v>-3.5155000019795466E-18</v>
      </c>
      <c r="Q144" s="1"/>
      <c r="R144" s="27">
        <f t="shared" si="19"/>
        <v>9.0682729840198419</v>
      </c>
      <c r="S144" s="27">
        <f t="shared" si="20"/>
        <v>23.962627015980157</v>
      </c>
    </row>
    <row r="145" spans="1:19" x14ac:dyDescent="0.25">
      <c r="A145" s="26">
        <v>3117</v>
      </c>
      <c r="B145" s="26">
        <v>1.0699999999999999E-2</v>
      </c>
      <c r="C145" s="26">
        <v>-9.4999999999999998E-3</v>
      </c>
      <c r="D145" s="1"/>
      <c r="E145" s="1">
        <f t="shared" si="12"/>
        <v>-0.88785046728971961</v>
      </c>
      <c r="F145" s="1">
        <f t="shared" si="13"/>
        <v>0</v>
      </c>
      <c r="G145" s="1">
        <f t="shared" si="21"/>
        <v>0</v>
      </c>
      <c r="H145" s="1"/>
      <c r="I145" s="24">
        <f t="shared" si="14"/>
        <v>0.26049182039588115</v>
      </c>
      <c r="J145" s="24">
        <f t="shared" si="22"/>
        <v>0.47901635920823771</v>
      </c>
      <c r="K145" s="1"/>
      <c r="L145" s="1">
        <f t="shared" si="15"/>
        <v>2.7872624782359283E-3</v>
      </c>
      <c r="M145" s="1">
        <f t="shared" si="16"/>
        <v>7.9127375217640707E-3</v>
      </c>
      <c r="N145" s="1">
        <f t="shared" si="17"/>
        <v>-1.7559420606616548E-2</v>
      </c>
      <c r="O145" s="1">
        <f t="shared" si="18"/>
        <v>8.0594206066165464E-3</v>
      </c>
      <c r="P145" s="24">
        <f t="shared" si="23"/>
        <v>-1.7577500009897733E-18</v>
      </c>
      <c r="Q145" s="1"/>
      <c r="R145" s="27">
        <f t="shared" si="19"/>
        <v>8.6878971446613882</v>
      </c>
      <c r="S145" s="27">
        <f t="shared" si="20"/>
        <v>24.664002855338609</v>
      </c>
    </row>
    <row r="146" spans="1:19" x14ac:dyDescent="0.25">
      <c r="A146" s="26">
        <v>3147</v>
      </c>
      <c r="B146" s="26">
        <v>1.06E-2</v>
      </c>
      <c r="C146" s="26">
        <v>-1.01E-2</v>
      </c>
      <c r="D146" s="1"/>
      <c r="E146" s="1">
        <f t="shared" si="12"/>
        <v>-0.95283018867924529</v>
      </c>
      <c r="F146" s="1">
        <f t="shared" si="13"/>
        <v>0</v>
      </c>
      <c r="G146" s="1">
        <f t="shared" si="21"/>
        <v>0</v>
      </c>
      <c r="H146" s="1"/>
      <c r="I146" s="24">
        <f t="shared" si="14"/>
        <v>0.2693707502904763</v>
      </c>
      <c r="J146" s="24">
        <f t="shared" si="22"/>
        <v>0.4612584994190474</v>
      </c>
      <c r="K146" s="1"/>
      <c r="L146" s="1">
        <f t="shared" si="15"/>
        <v>2.8553299530790486E-3</v>
      </c>
      <c r="M146" s="1">
        <f t="shared" si="16"/>
        <v>7.744670046920951E-3</v>
      </c>
      <c r="N146" s="1">
        <f t="shared" si="17"/>
        <v>-1.7988237565813411E-2</v>
      </c>
      <c r="O146" s="1">
        <f t="shared" si="18"/>
        <v>7.8882375658134093E-3</v>
      </c>
      <c r="P146" s="24">
        <f t="shared" si="23"/>
        <v>-1.7577500009897733E-18</v>
      </c>
      <c r="Q146" s="1"/>
      <c r="R146" s="27">
        <f t="shared" si="19"/>
        <v>8.9857233623397654</v>
      </c>
      <c r="S146" s="27">
        <f t="shared" si="20"/>
        <v>24.372476637660231</v>
      </c>
    </row>
    <row r="147" spans="1:19" x14ac:dyDescent="0.25">
      <c r="A147" s="26">
        <v>3177</v>
      </c>
      <c r="B147" s="26">
        <v>1.06E-2</v>
      </c>
      <c r="C147" s="26">
        <v>-1.49E-2</v>
      </c>
      <c r="D147" s="1"/>
      <c r="E147" s="1">
        <f t="shared" si="12"/>
        <v>-1.4056603773584906</v>
      </c>
      <c r="F147" s="1">
        <f t="shared" si="13"/>
        <v>0</v>
      </c>
      <c r="G147" s="1">
        <f t="shared" si="21"/>
        <v>0</v>
      </c>
      <c r="H147" s="1"/>
      <c r="I147" s="24">
        <f t="shared" si="14"/>
        <v>0.33124616947452062</v>
      </c>
      <c r="J147" s="24">
        <f t="shared" si="22"/>
        <v>0.33750766105095875</v>
      </c>
      <c r="K147" s="1"/>
      <c r="L147" s="1">
        <f t="shared" si="15"/>
        <v>3.5112093964299188E-3</v>
      </c>
      <c r="M147" s="1">
        <f t="shared" si="16"/>
        <v>7.0887906035700821E-3</v>
      </c>
      <c r="N147" s="1">
        <f t="shared" si="17"/>
        <v>-2.212019969817797E-2</v>
      </c>
      <c r="O147" s="1">
        <f t="shared" si="18"/>
        <v>7.220199698177973E-3</v>
      </c>
      <c r="P147" s="24">
        <f t="shared" si="23"/>
        <v>3.5155000019795466E-18</v>
      </c>
      <c r="Q147" s="1"/>
      <c r="R147" s="27">
        <f t="shared" si="19"/>
        <v>11.155112252457853</v>
      </c>
      <c r="S147" s="27">
        <f t="shared" si="20"/>
        <v>22.52108774754215</v>
      </c>
    </row>
    <row r="148" spans="1:19" x14ac:dyDescent="0.25">
      <c r="A148" s="26">
        <v>3207</v>
      </c>
      <c r="B148" s="26">
        <v>1.06E-2</v>
      </c>
      <c r="C148" s="26">
        <v>-2.2100000000000002E-2</v>
      </c>
      <c r="D148" s="1"/>
      <c r="E148" s="1">
        <f t="shared" ref="E148:E211" si="24">C148/B148</f>
        <v>-2.0849056603773586</v>
      </c>
      <c r="F148" s="1">
        <f t="shared" ref="F148:F211" si="25">IF(AND(B148/$B$13&gt;$O$12,OR(C148/$C$13&gt;$M$12,C148/$C$14&gt;$M$12)),1,0)</f>
        <v>0</v>
      </c>
      <c r="G148" s="1">
        <f t="shared" si="21"/>
        <v>0</v>
      </c>
      <c r="H148" s="1"/>
      <c r="I148" s="24">
        <f t="shared" ref="I148:I211" si="26">MIN(1,MAX(0,(E148-$J$15)/($L$14-$J$15)))</f>
        <v>0.42405929825058714</v>
      </c>
      <c r="J148" s="24">
        <f t="shared" si="22"/>
        <v>0.15188140349882573</v>
      </c>
      <c r="K148" s="1"/>
      <c r="L148" s="1">
        <f t="shared" ref="L148:L211" si="27">B148*I148</f>
        <v>4.4950285614562234E-3</v>
      </c>
      <c r="M148" s="1">
        <f t="shared" ref="M148:M211" si="28">B148*(1-I148)</f>
        <v>6.1049714385437766E-3</v>
      </c>
      <c r="N148" s="1">
        <f t="shared" ref="N148:N211" si="29">L148*$L$14</f>
        <v>-2.831814289672481E-2</v>
      </c>
      <c r="O148" s="1">
        <f t="shared" ref="O148:O211" si="30">M148*$J$15</f>
        <v>6.2181428967248153E-3</v>
      </c>
      <c r="P148" s="24">
        <f t="shared" si="23"/>
        <v>7.0310000039590932E-18</v>
      </c>
      <c r="Q148" s="1"/>
      <c r="R148" s="27">
        <f t="shared" ref="R148:R211" si="31">A148*L148</f>
        <v>14.415556596590108</v>
      </c>
      <c r="S148" s="27">
        <f t="shared" ref="S148:S211" si="32">A148*M148</f>
        <v>19.578643403409892</v>
      </c>
    </row>
    <row r="149" spans="1:19" x14ac:dyDescent="0.25">
      <c r="A149" s="26">
        <v>3237</v>
      </c>
      <c r="B149" s="26">
        <v>1.06E-2</v>
      </c>
      <c r="C149" s="26">
        <v>-2.81E-2</v>
      </c>
      <c r="D149" s="1"/>
      <c r="E149" s="1">
        <f t="shared" si="24"/>
        <v>-2.6509433962264151</v>
      </c>
      <c r="F149" s="1">
        <f t="shared" si="25"/>
        <v>0</v>
      </c>
      <c r="G149" s="1">
        <f t="shared" ref="G149:G212" si="33">E149*F149</f>
        <v>0</v>
      </c>
      <c r="H149" s="1"/>
      <c r="I149" s="24">
        <f t="shared" si="26"/>
        <v>0.50140357223064258</v>
      </c>
      <c r="J149" s="24">
        <f t="shared" ref="J149:J212" si="34">1-2*I149</f>
        <v>-2.8071444612851604E-3</v>
      </c>
      <c r="K149" s="1"/>
      <c r="L149" s="1">
        <f t="shared" si="27"/>
        <v>5.314877865644811E-3</v>
      </c>
      <c r="M149" s="1">
        <f t="shared" si="28"/>
        <v>5.285122134355189E-3</v>
      </c>
      <c r="N149" s="1">
        <f t="shared" si="29"/>
        <v>-3.3483095562180515E-2</v>
      </c>
      <c r="O149" s="1">
        <f t="shared" si="30"/>
        <v>5.3830955621805175E-3</v>
      </c>
      <c r="P149" s="24">
        <f t="shared" ref="P149:P212" si="35">(N149+O149-C149)/MAX($C$13,-$C$14)</f>
        <v>3.5155000019795466E-18</v>
      </c>
      <c r="Q149" s="1"/>
      <c r="R149" s="27">
        <f t="shared" si="31"/>
        <v>17.204259651092254</v>
      </c>
      <c r="S149" s="27">
        <f t="shared" si="32"/>
        <v>17.107940348907746</v>
      </c>
    </row>
    <row r="150" spans="1:19" x14ac:dyDescent="0.25">
      <c r="A150" s="26">
        <v>3267</v>
      </c>
      <c r="B150" s="26">
        <v>1.09E-2</v>
      </c>
      <c r="C150" s="26">
        <v>-3.0200000000000001E-2</v>
      </c>
      <c r="D150" s="1"/>
      <c r="E150" s="1">
        <f t="shared" si="24"/>
        <v>-2.7706422018348627</v>
      </c>
      <c r="F150" s="1">
        <f t="shared" si="25"/>
        <v>0</v>
      </c>
      <c r="G150" s="1">
        <f t="shared" si="33"/>
        <v>0</v>
      </c>
      <c r="H150" s="1"/>
      <c r="I150" s="24">
        <f t="shared" si="26"/>
        <v>0.51775940264569098</v>
      </c>
      <c r="J150" s="24">
        <f t="shared" si="34"/>
        <v>-3.5518805291381961E-2</v>
      </c>
      <c r="K150" s="1"/>
      <c r="L150" s="1">
        <f t="shared" si="27"/>
        <v>5.643577488838032E-3</v>
      </c>
      <c r="M150" s="1">
        <f t="shared" si="28"/>
        <v>5.256422511161968E-3</v>
      </c>
      <c r="N150" s="1">
        <f t="shared" si="29"/>
        <v>-3.5553863917136136E-2</v>
      </c>
      <c r="O150" s="1">
        <f t="shared" si="30"/>
        <v>5.3538639171361348E-3</v>
      </c>
      <c r="P150" s="24">
        <f t="shared" si="35"/>
        <v>0</v>
      </c>
      <c r="Q150" s="1"/>
      <c r="R150" s="27">
        <f t="shared" si="31"/>
        <v>18.437567656033849</v>
      </c>
      <c r="S150" s="27">
        <f t="shared" si="32"/>
        <v>17.17273234396615</v>
      </c>
    </row>
    <row r="151" spans="1:19" x14ac:dyDescent="0.25">
      <c r="A151" s="26">
        <v>3297</v>
      </c>
      <c r="B151" s="26">
        <v>1.17E-2</v>
      </c>
      <c r="C151" s="26">
        <v>-3.0599999999999999E-2</v>
      </c>
      <c r="D151" s="1"/>
      <c r="E151" s="1">
        <f t="shared" si="24"/>
        <v>-2.6153846153846154</v>
      </c>
      <c r="F151" s="1">
        <f t="shared" si="25"/>
        <v>0</v>
      </c>
      <c r="G151" s="1">
        <f t="shared" si="33"/>
        <v>0</v>
      </c>
      <c r="H151" s="1"/>
      <c r="I151" s="24">
        <f t="shared" si="26"/>
        <v>0.49654476527548524</v>
      </c>
      <c r="J151" s="24">
        <f t="shared" si="34"/>
        <v>6.9104694490295104E-3</v>
      </c>
      <c r="K151" s="1"/>
      <c r="L151" s="1">
        <f t="shared" si="27"/>
        <v>5.8095737537231778E-3</v>
      </c>
      <c r="M151" s="1">
        <f t="shared" si="28"/>
        <v>5.8904262462768225E-3</v>
      </c>
      <c r="N151" s="1">
        <f t="shared" si="29"/>
        <v>-3.6599620553622841E-2</v>
      </c>
      <c r="O151" s="1">
        <f t="shared" si="30"/>
        <v>5.9996205536228401E-3</v>
      </c>
      <c r="P151" s="24">
        <f t="shared" si="35"/>
        <v>-3.5155000019795466E-18</v>
      </c>
      <c r="Q151" s="1"/>
      <c r="R151" s="27">
        <f t="shared" si="31"/>
        <v>19.154164666025316</v>
      </c>
      <c r="S151" s="27">
        <f t="shared" si="32"/>
        <v>19.420735333974683</v>
      </c>
    </row>
    <row r="152" spans="1:19" x14ac:dyDescent="0.25">
      <c r="A152" s="26">
        <v>3327</v>
      </c>
      <c r="B152" s="26">
        <v>1.32E-2</v>
      </c>
      <c r="C152" s="26">
        <v>-3.7699999999999997E-2</v>
      </c>
      <c r="D152" s="1"/>
      <c r="E152" s="1">
        <f t="shared" si="24"/>
        <v>-2.856060606060606</v>
      </c>
      <c r="F152" s="1">
        <f t="shared" si="25"/>
        <v>0</v>
      </c>
      <c r="G152" s="1">
        <f t="shared" si="33"/>
        <v>0</v>
      </c>
      <c r="H152" s="1"/>
      <c r="I152" s="24">
        <f t="shared" si="26"/>
        <v>0.5294311058572535</v>
      </c>
      <c r="J152" s="24">
        <f t="shared" si="34"/>
        <v>-5.8862211714507007E-2</v>
      </c>
      <c r="K152" s="1"/>
      <c r="L152" s="1">
        <f t="shared" si="27"/>
        <v>6.9884905973157463E-3</v>
      </c>
      <c r="M152" s="1">
        <f t="shared" si="28"/>
        <v>6.2115094026842536E-3</v>
      </c>
      <c r="N152" s="1">
        <f t="shared" si="29"/>
        <v>-4.4026655817976025E-2</v>
      </c>
      <c r="O152" s="1">
        <f t="shared" si="30"/>
        <v>6.326655817976032E-3</v>
      </c>
      <c r="P152" s="24">
        <f t="shared" si="35"/>
        <v>7.0310000039590932E-18</v>
      </c>
      <c r="Q152" s="1"/>
      <c r="R152" s="27">
        <f t="shared" si="31"/>
        <v>23.250708217269487</v>
      </c>
      <c r="S152" s="27">
        <f t="shared" si="32"/>
        <v>20.665691782730512</v>
      </c>
    </row>
    <row r="153" spans="1:19" x14ac:dyDescent="0.25">
      <c r="A153" s="26">
        <v>3357</v>
      </c>
      <c r="B153" s="26">
        <v>1.49E-2</v>
      </c>
      <c r="C153" s="26">
        <v>-5.5E-2</v>
      </c>
      <c r="D153" s="1"/>
      <c r="E153" s="1">
        <f t="shared" si="24"/>
        <v>-3.6912751677852351</v>
      </c>
      <c r="F153" s="1">
        <f t="shared" si="25"/>
        <v>0</v>
      </c>
      <c r="G153" s="1">
        <f t="shared" si="33"/>
        <v>0</v>
      </c>
      <c r="H153" s="1"/>
      <c r="I153" s="24">
        <f t="shared" si="26"/>
        <v>0.64355611873693908</v>
      </c>
      <c r="J153" s="24">
        <f t="shared" si="34"/>
        <v>-0.28711223747387815</v>
      </c>
      <c r="K153" s="1"/>
      <c r="L153" s="1">
        <f t="shared" si="27"/>
        <v>9.5889861691803926E-3</v>
      </c>
      <c r="M153" s="1">
        <f t="shared" si="28"/>
        <v>5.3110138308196074E-3</v>
      </c>
      <c r="N153" s="1">
        <f t="shared" si="29"/>
        <v>-6.0409467228301331E-2</v>
      </c>
      <c r="O153" s="1">
        <f t="shared" si="30"/>
        <v>5.4094672283013312E-3</v>
      </c>
      <c r="P153" s="24">
        <f t="shared" si="35"/>
        <v>0</v>
      </c>
      <c r="Q153" s="1"/>
      <c r="R153" s="27">
        <f t="shared" si="31"/>
        <v>32.190226569938581</v>
      </c>
      <c r="S153" s="27">
        <f t="shared" si="32"/>
        <v>17.82907343006142</v>
      </c>
    </row>
    <row r="154" spans="1:19" x14ac:dyDescent="0.25">
      <c r="A154" s="26">
        <v>3387</v>
      </c>
      <c r="B154" s="26">
        <v>1.72E-2</v>
      </c>
      <c r="C154" s="26">
        <v>-7.4200000000000002E-2</v>
      </c>
      <c r="D154" s="1"/>
      <c r="E154" s="1">
        <f t="shared" si="24"/>
        <v>-4.3139534883720936</v>
      </c>
      <c r="F154" s="1">
        <f t="shared" si="25"/>
        <v>0</v>
      </c>
      <c r="G154" s="1">
        <f t="shared" si="33"/>
        <v>0</v>
      </c>
      <c r="H154" s="1"/>
      <c r="I154" s="24">
        <f t="shared" si="26"/>
        <v>0.7286398500480149</v>
      </c>
      <c r="J154" s="24">
        <f t="shared" si="34"/>
        <v>-0.45727970009602981</v>
      </c>
      <c r="K154" s="1"/>
      <c r="L154" s="1">
        <f t="shared" si="27"/>
        <v>1.2532605420825856E-2</v>
      </c>
      <c r="M154" s="1">
        <f t="shared" si="28"/>
        <v>4.6673945791741436E-3</v>
      </c>
      <c r="N154" s="1">
        <f t="shared" si="29"/>
        <v>-7.8953916826779852E-2</v>
      </c>
      <c r="O154" s="1">
        <f t="shared" si="30"/>
        <v>4.7539168267798438E-3</v>
      </c>
      <c r="P154" s="24">
        <f t="shared" si="35"/>
        <v>0</v>
      </c>
      <c r="Q154" s="1"/>
      <c r="R154" s="27">
        <f t="shared" si="31"/>
        <v>42.447934560337174</v>
      </c>
      <c r="S154" s="27">
        <f t="shared" si="32"/>
        <v>15.808465439662825</v>
      </c>
    </row>
    <row r="155" spans="1:19" x14ac:dyDescent="0.25">
      <c r="A155" s="26">
        <v>3417</v>
      </c>
      <c r="B155" s="26">
        <v>0.02</v>
      </c>
      <c r="C155" s="26">
        <v>-9.2899999999999996E-2</v>
      </c>
      <c r="D155" s="1"/>
      <c r="E155" s="1">
        <f t="shared" si="24"/>
        <v>-4.6449999999999996</v>
      </c>
      <c r="F155" s="1">
        <f t="shared" si="25"/>
        <v>0</v>
      </c>
      <c r="G155" s="1">
        <f t="shared" si="33"/>
        <v>0</v>
      </c>
      <c r="H155" s="1"/>
      <c r="I155" s="24">
        <f t="shared" si="26"/>
        <v>0.77387455875004785</v>
      </c>
      <c r="J155" s="24">
        <f t="shared" si="34"/>
        <v>-0.54774911750009569</v>
      </c>
      <c r="K155" s="1"/>
      <c r="L155" s="1">
        <f t="shared" si="27"/>
        <v>1.5477491175000958E-2</v>
      </c>
      <c r="M155" s="1">
        <f t="shared" si="28"/>
        <v>4.5225088249990428E-3</v>
      </c>
      <c r="N155" s="1">
        <f t="shared" si="29"/>
        <v>-9.7506345239880582E-2</v>
      </c>
      <c r="O155" s="1">
        <f t="shared" si="30"/>
        <v>4.6063452398805906E-3</v>
      </c>
      <c r="P155" s="24">
        <f t="shared" si="35"/>
        <v>0</v>
      </c>
      <c r="Q155" s="1"/>
      <c r="R155" s="27">
        <f t="shared" si="31"/>
        <v>52.886587344978274</v>
      </c>
      <c r="S155" s="27">
        <f t="shared" si="32"/>
        <v>15.453412655021729</v>
      </c>
    </row>
    <row r="156" spans="1:19" x14ac:dyDescent="0.25">
      <c r="A156" s="26">
        <v>3447</v>
      </c>
      <c r="B156" s="26">
        <v>2.3300000000000001E-2</v>
      </c>
      <c r="C156" s="26">
        <v>-0.1132</v>
      </c>
      <c r="D156" s="1"/>
      <c r="E156" s="1">
        <f t="shared" si="24"/>
        <v>-4.8583690987124459</v>
      </c>
      <c r="F156" s="1">
        <f t="shared" si="25"/>
        <v>0</v>
      </c>
      <c r="G156" s="1">
        <f t="shared" si="33"/>
        <v>0</v>
      </c>
      <c r="H156" s="1"/>
      <c r="I156" s="24">
        <f t="shared" si="26"/>
        <v>0.80302964326917203</v>
      </c>
      <c r="J156" s="24">
        <f t="shared" si="34"/>
        <v>-0.60605928653834407</v>
      </c>
      <c r="K156" s="1"/>
      <c r="L156" s="1">
        <f t="shared" si="27"/>
        <v>1.871059068817171E-2</v>
      </c>
      <c r="M156" s="1">
        <f t="shared" si="28"/>
        <v>4.5894093118282915E-3</v>
      </c>
      <c r="N156" s="1">
        <f t="shared" si="29"/>
        <v>-0.11787448590051305</v>
      </c>
      <c r="O156" s="1">
        <f t="shared" si="30"/>
        <v>4.6744859005130599E-3</v>
      </c>
      <c r="P156" s="24">
        <f t="shared" si="35"/>
        <v>0</v>
      </c>
      <c r="Q156" s="1"/>
      <c r="R156" s="27">
        <f t="shared" si="31"/>
        <v>64.495406102127887</v>
      </c>
      <c r="S156" s="27">
        <f t="shared" si="32"/>
        <v>15.819693897872121</v>
      </c>
    </row>
    <row r="157" spans="1:19" x14ac:dyDescent="0.25">
      <c r="A157" s="26">
        <v>3477</v>
      </c>
      <c r="B157" s="26">
        <v>2.69E-2</v>
      </c>
      <c r="C157" s="26">
        <v>-0.13550000000000001</v>
      </c>
      <c r="D157" s="1"/>
      <c r="E157" s="1">
        <f t="shared" si="24"/>
        <v>-5.037174721189591</v>
      </c>
      <c r="F157" s="1">
        <f t="shared" si="25"/>
        <v>0</v>
      </c>
      <c r="G157" s="1">
        <f t="shared" si="33"/>
        <v>0</v>
      </c>
      <c r="H157" s="1"/>
      <c r="I157" s="24">
        <f t="shared" si="26"/>
        <v>0.82746192079798786</v>
      </c>
      <c r="J157" s="24">
        <f t="shared" si="34"/>
        <v>-0.65492384159597572</v>
      </c>
      <c r="K157" s="1"/>
      <c r="L157" s="1">
        <f t="shared" si="27"/>
        <v>2.2258725669465875E-2</v>
      </c>
      <c r="M157" s="1">
        <f t="shared" si="28"/>
        <v>4.6412743305341269E-3</v>
      </c>
      <c r="N157" s="1">
        <f t="shared" si="29"/>
        <v>-0.1402273123716769</v>
      </c>
      <c r="O157" s="1">
        <f t="shared" si="30"/>
        <v>4.7273123716768811E-3</v>
      </c>
      <c r="P157" s="24">
        <f t="shared" si="35"/>
        <v>0</v>
      </c>
      <c r="Q157" s="1"/>
      <c r="R157" s="27">
        <f t="shared" si="31"/>
        <v>77.393589152732844</v>
      </c>
      <c r="S157" s="27">
        <f t="shared" si="32"/>
        <v>16.137710847267158</v>
      </c>
    </row>
    <row r="158" spans="1:19" x14ac:dyDescent="0.25">
      <c r="A158" s="26">
        <v>3507</v>
      </c>
      <c r="B158" s="26">
        <v>3.09E-2</v>
      </c>
      <c r="C158" s="26">
        <v>-0.16259999999999999</v>
      </c>
      <c r="D158" s="1"/>
      <c r="E158" s="1">
        <f t="shared" si="24"/>
        <v>-5.2621359223300965</v>
      </c>
      <c r="F158" s="1">
        <f t="shared" si="25"/>
        <v>0</v>
      </c>
      <c r="G158" s="1">
        <f t="shared" si="33"/>
        <v>0</v>
      </c>
      <c r="H158" s="1"/>
      <c r="I158" s="24">
        <f t="shared" si="26"/>
        <v>0.85820096816873326</v>
      </c>
      <c r="J158" s="24">
        <f t="shared" si="34"/>
        <v>-0.71640193633746652</v>
      </c>
      <c r="K158" s="1"/>
      <c r="L158" s="1">
        <f t="shared" si="27"/>
        <v>2.6518409916413858E-2</v>
      </c>
      <c r="M158" s="1">
        <f t="shared" si="28"/>
        <v>4.3815900835861427E-3</v>
      </c>
      <c r="N158" s="1">
        <f t="shared" si="29"/>
        <v>-0.16706281420460009</v>
      </c>
      <c r="O158" s="1">
        <f t="shared" si="30"/>
        <v>4.462814204600098E-3</v>
      </c>
      <c r="P158" s="24">
        <f t="shared" si="35"/>
        <v>0</v>
      </c>
      <c r="Q158" s="1"/>
      <c r="R158" s="27">
        <f t="shared" si="31"/>
        <v>93.000063576863397</v>
      </c>
      <c r="S158" s="27">
        <f t="shared" si="32"/>
        <v>15.366236423136602</v>
      </c>
    </row>
    <row r="159" spans="1:19" x14ac:dyDescent="0.25">
      <c r="A159" s="26">
        <v>3537</v>
      </c>
      <c r="B159" s="26">
        <v>3.5299999999999998E-2</v>
      </c>
      <c r="C159" s="26">
        <v>-0.19089999999999999</v>
      </c>
      <c r="D159" s="1"/>
      <c r="E159" s="1">
        <f t="shared" si="24"/>
        <v>-5.4079320113314449</v>
      </c>
      <c r="F159" s="1">
        <f t="shared" si="25"/>
        <v>0</v>
      </c>
      <c r="G159" s="1">
        <f t="shared" si="33"/>
        <v>0</v>
      </c>
      <c r="H159" s="1"/>
      <c r="I159" s="24">
        <f t="shared" si="26"/>
        <v>0.8781227718555954</v>
      </c>
      <c r="J159" s="24">
        <f t="shared" si="34"/>
        <v>-0.75624554371119079</v>
      </c>
      <c r="K159" s="1"/>
      <c r="L159" s="1">
        <f t="shared" si="27"/>
        <v>3.0997733846502517E-2</v>
      </c>
      <c r="M159" s="1">
        <f t="shared" si="28"/>
        <v>4.302266153497482E-3</v>
      </c>
      <c r="N159" s="1">
        <f t="shared" si="29"/>
        <v>-0.19528201980000928</v>
      </c>
      <c r="O159" s="1">
        <f t="shared" si="30"/>
        <v>4.3820198000092793E-3</v>
      </c>
      <c r="P159" s="24">
        <f t="shared" si="35"/>
        <v>-2.8124000015836373E-17</v>
      </c>
      <c r="Q159" s="1"/>
      <c r="R159" s="27">
        <f t="shared" si="31"/>
        <v>109.63898461507941</v>
      </c>
      <c r="S159" s="27">
        <f t="shared" si="32"/>
        <v>15.217115384920595</v>
      </c>
    </row>
    <row r="160" spans="1:19" x14ac:dyDescent="0.25">
      <c r="A160" s="26">
        <v>3567</v>
      </c>
      <c r="B160" s="26">
        <v>3.9699999999999999E-2</v>
      </c>
      <c r="C160" s="26">
        <v>-0.21659999999999999</v>
      </c>
      <c r="D160" s="1"/>
      <c r="E160" s="1">
        <f t="shared" si="24"/>
        <v>-5.4559193954659948</v>
      </c>
      <c r="F160" s="1">
        <f t="shared" si="25"/>
        <v>0</v>
      </c>
      <c r="G160" s="1">
        <f t="shared" si="33"/>
        <v>0</v>
      </c>
      <c r="H160" s="1"/>
      <c r="I160" s="24">
        <f t="shared" si="26"/>
        <v>0.8846798424376856</v>
      </c>
      <c r="J160" s="24">
        <f t="shared" si="34"/>
        <v>-0.76935968487537121</v>
      </c>
      <c r="K160" s="1"/>
      <c r="L160" s="1">
        <f t="shared" si="27"/>
        <v>3.5121789744776116E-2</v>
      </c>
      <c r="M160" s="1">
        <f t="shared" si="28"/>
        <v>4.5782102552238812E-3</v>
      </c>
      <c r="N160" s="1">
        <f t="shared" si="29"/>
        <v>-0.22126307924038766</v>
      </c>
      <c r="O160" s="1">
        <f t="shared" si="30"/>
        <v>4.6630792403876608E-3</v>
      </c>
      <c r="P160" s="24">
        <f t="shared" si="35"/>
        <v>0</v>
      </c>
      <c r="Q160" s="1"/>
      <c r="R160" s="27">
        <f t="shared" si="31"/>
        <v>125.2794240196164</v>
      </c>
      <c r="S160" s="27">
        <f t="shared" si="32"/>
        <v>16.330475980383586</v>
      </c>
    </row>
    <row r="161" spans="1:19" x14ac:dyDescent="0.25">
      <c r="A161" s="26">
        <v>3597</v>
      </c>
      <c r="B161" s="26">
        <v>4.3700000000000003E-2</v>
      </c>
      <c r="C161" s="26">
        <v>-0.2407</v>
      </c>
      <c r="D161" s="1"/>
      <c r="E161" s="1">
        <f t="shared" si="24"/>
        <v>-5.5080091533180777</v>
      </c>
      <c r="F161" s="1">
        <f t="shared" si="25"/>
        <v>0</v>
      </c>
      <c r="G161" s="1">
        <f t="shared" si="33"/>
        <v>0</v>
      </c>
      <c r="H161" s="1"/>
      <c r="I161" s="24">
        <f t="shared" si="26"/>
        <v>0.89179746772608259</v>
      </c>
      <c r="J161" s="24">
        <f t="shared" si="34"/>
        <v>-0.78359493545216519</v>
      </c>
      <c r="K161" s="1"/>
      <c r="L161" s="1">
        <f t="shared" si="27"/>
        <v>3.8971549339629812E-2</v>
      </c>
      <c r="M161" s="1">
        <f t="shared" si="28"/>
        <v>4.7284506603701912E-3</v>
      </c>
      <c r="N161" s="1">
        <f t="shared" si="29"/>
        <v>-0.24551610474058302</v>
      </c>
      <c r="O161" s="1">
        <f t="shared" si="30"/>
        <v>4.8161047405830271E-3</v>
      </c>
      <c r="P161" s="24">
        <f t="shared" si="35"/>
        <v>0</v>
      </c>
      <c r="Q161" s="1"/>
      <c r="R161" s="27">
        <f t="shared" si="31"/>
        <v>140.18066297464844</v>
      </c>
      <c r="S161" s="27">
        <f t="shared" si="32"/>
        <v>17.008237025351576</v>
      </c>
    </row>
    <row r="162" spans="1:19" x14ac:dyDescent="0.25">
      <c r="A162" s="26">
        <v>3627</v>
      </c>
      <c r="B162" s="26">
        <v>4.7699999999999999E-2</v>
      </c>
      <c r="C162" s="26">
        <v>-0.26879999999999998</v>
      </c>
      <c r="D162" s="1"/>
      <c r="E162" s="1">
        <f t="shared" si="24"/>
        <v>-5.6352201257861632</v>
      </c>
      <c r="F162" s="1">
        <f t="shared" si="25"/>
        <v>0</v>
      </c>
      <c r="G162" s="1">
        <f t="shared" si="33"/>
        <v>0</v>
      </c>
      <c r="H162" s="1"/>
      <c r="I162" s="24">
        <f t="shared" si="26"/>
        <v>0.90917977226993485</v>
      </c>
      <c r="J162" s="24">
        <f t="shared" si="34"/>
        <v>-0.8183595445398697</v>
      </c>
      <c r="K162" s="1"/>
      <c r="L162" s="1">
        <f t="shared" si="27"/>
        <v>4.3367875137275892E-2</v>
      </c>
      <c r="M162" s="1">
        <f t="shared" si="28"/>
        <v>4.332124862724108E-3</v>
      </c>
      <c r="N162" s="1">
        <f t="shared" si="29"/>
        <v>-0.27321243201774886</v>
      </c>
      <c r="O162" s="1">
        <f t="shared" si="30"/>
        <v>4.4124320177488605E-3</v>
      </c>
      <c r="P162" s="24">
        <f t="shared" si="35"/>
        <v>0</v>
      </c>
      <c r="Q162" s="1"/>
      <c r="R162" s="27">
        <f t="shared" si="31"/>
        <v>157.29528312289966</v>
      </c>
      <c r="S162" s="27">
        <f t="shared" si="32"/>
        <v>15.71261687710034</v>
      </c>
    </row>
    <row r="163" spans="1:19" x14ac:dyDescent="0.25">
      <c r="A163" s="26">
        <v>3657</v>
      </c>
      <c r="B163" s="26">
        <v>5.2200000000000003E-2</v>
      </c>
      <c r="C163" s="26">
        <v>-0.31140000000000001</v>
      </c>
      <c r="D163" s="1"/>
      <c r="E163" s="1">
        <f t="shared" si="24"/>
        <v>-5.9655172413793105</v>
      </c>
      <c r="F163" s="1">
        <f t="shared" si="25"/>
        <v>0</v>
      </c>
      <c r="G163" s="1">
        <f t="shared" si="33"/>
        <v>0</v>
      </c>
      <c r="H163" s="1"/>
      <c r="I163" s="24">
        <f t="shared" si="26"/>
        <v>0.95431208233569143</v>
      </c>
      <c r="J163" s="24">
        <f t="shared" si="34"/>
        <v>-0.90862416467138285</v>
      </c>
      <c r="K163" s="1"/>
      <c r="L163" s="1">
        <f t="shared" si="27"/>
        <v>4.9815090697923094E-2</v>
      </c>
      <c r="M163" s="1">
        <f t="shared" si="28"/>
        <v>2.3849093020769079E-3</v>
      </c>
      <c r="N163" s="1">
        <f t="shared" si="29"/>
        <v>-0.31382911977317618</v>
      </c>
      <c r="O163" s="1">
        <f t="shared" si="30"/>
        <v>2.4291197731761711E-3</v>
      </c>
      <c r="P163" s="24">
        <f t="shared" si="35"/>
        <v>0</v>
      </c>
      <c r="Q163" s="1"/>
      <c r="R163" s="27">
        <f t="shared" si="31"/>
        <v>182.17378668230475</v>
      </c>
      <c r="S163" s="27">
        <f t="shared" si="32"/>
        <v>8.7216133176952528</v>
      </c>
    </row>
    <row r="164" spans="1:19" x14ac:dyDescent="0.25">
      <c r="A164" s="26">
        <v>3687</v>
      </c>
      <c r="B164" s="26">
        <v>5.67E-2</v>
      </c>
      <c r="C164" s="26">
        <v>-0.35410000000000003</v>
      </c>
      <c r="D164" s="1"/>
      <c r="E164" s="1">
        <f t="shared" si="24"/>
        <v>-6.2451499118165792</v>
      </c>
      <c r="F164" s="1">
        <f t="shared" si="25"/>
        <v>0</v>
      </c>
      <c r="G164" s="1">
        <f t="shared" si="33"/>
        <v>0</v>
      </c>
      <c r="H164" s="1"/>
      <c r="I164" s="24">
        <f t="shared" si="26"/>
        <v>0.99252152405008998</v>
      </c>
      <c r="J164" s="24">
        <f t="shared" si="34"/>
        <v>-0.98504304810017995</v>
      </c>
      <c r="K164" s="1"/>
      <c r="L164" s="1">
        <f t="shared" si="27"/>
        <v>5.6275970413640103E-2</v>
      </c>
      <c r="M164" s="1">
        <f t="shared" si="28"/>
        <v>4.2402958635989838E-4</v>
      </c>
      <c r="N164" s="1">
        <f t="shared" si="29"/>
        <v>-0.35453189007302782</v>
      </c>
      <c r="O164" s="1">
        <f t="shared" si="30"/>
        <v>4.318900730277441E-4</v>
      </c>
      <c r="P164" s="24">
        <f t="shared" si="35"/>
        <v>-5.6248000031672745E-17</v>
      </c>
      <c r="Q164" s="1"/>
      <c r="R164" s="27">
        <f t="shared" si="31"/>
        <v>207.48950291509107</v>
      </c>
      <c r="S164" s="27">
        <f t="shared" si="32"/>
        <v>1.5633970849089454</v>
      </c>
    </row>
    <row r="165" spans="1:19" x14ac:dyDescent="0.25">
      <c r="A165" s="26">
        <v>3717</v>
      </c>
      <c r="B165" s="26">
        <v>6.13E-2</v>
      </c>
      <c r="C165" s="26">
        <v>-0.38340000000000002</v>
      </c>
      <c r="D165" s="1"/>
      <c r="E165" s="1">
        <f t="shared" si="24"/>
        <v>-6.2544861337683528</v>
      </c>
      <c r="F165" s="1">
        <f t="shared" si="25"/>
        <v>0</v>
      </c>
      <c r="G165" s="1">
        <f t="shared" si="33"/>
        <v>0</v>
      </c>
      <c r="H165" s="1"/>
      <c r="I165" s="24">
        <f t="shared" si="26"/>
        <v>0.99379723989524194</v>
      </c>
      <c r="J165" s="24">
        <f t="shared" si="34"/>
        <v>-0.98759447979048387</v>
      </c>
      <c r="K165" s="1"/>
      <c r="L165" s="1">
        <f t="shared" si="27"/>
        <v>6.0919770805578331E-2</v>
      </c>
      <c r="M165" s="1">
        <f t="shared" si="28"/>
        <v>3.8022919442166941E-4</v>
      </c>
      <c r="N165" s="1">
        <f t="shared" si="29"/>
        <v>-0.38378727772737697</v>
      </c>
      <c r="O165" s="1">
        <f t="shared" si="30"/>
        <v>3.8727772737696302E-4</v>
      </c>
      <c r="P165" s="24">
        <f t="shared" si="35"/>
        <v>0</v>
      </c>
      <c r="Q165" s="1"/>
      <c r="R165" s="27">
        <f t="shared" si="31"/>
        <v>226.43878808433465</v>
      </c>
      <c r="S165" s="27">
        <f t="shared" si="32"/>
        <v>1.4133119156653451</v>
      </c>
    </row>
    <row r="166" spans="1:19" x14ac:dyDescent="0.25">
      <c r="A166" s="26">
        <v>3747</v>
      </c>
      <c r="B166" s="26">
        <v>6.5799999999999997E-2</v>
      </c>
      <c r="C166" s="26">
        <v>-0.40889999999999999</v>
      </c>
      <c r="D166" s="1"/>
      <c r="E166" s="1">
        <f t="shared" si="24"/>
        <v>-6.2142857142857144</v>
      </c>
      <c r="F166" s="1">
        <f t="shared" si="25"/>
        <v>0</v>
      </c>
      <c r="G166" s="1">
        <f t="shared" si="33"/>
        <v>0</v>
      </c>
      <c r="H166" s="1"/>
      <c r="I166" s="24">
        <f t="shared" si="26"/>
        <v>0.98830419223842014</v>
      </c>
      <c r="J166" s="24">
        <f t="shared" si="34"/>
        <v>-0.97660838447684029</v>
      </c>
      <c r="K166" s="1"/>
      <c r="L166" s="1">
        <f t="shared" si="27"/>
        <v>6.5030415849288037E-2</v>
      </c>
      <c r="M166" s="1">
        <f t="shared" si="28"/>
        <v>7.6958415071195455E-4</v>
      </c>
      <c r="N166" s="1">
        <f t="shared" si="29"/>
        <v>-0.40968385038625549</v>
      </c>
      <c r="O166" s="1">
        <f t="shared" si="30"/>
        <v>7.8385038625553363E-4</v>
      </c>
      <c r="P166" s="24">
        <f t="shared" si="35"/>
        <v>5.6248000031672745E-17</v>
      </c>
      <c r="Q166" s="1"/>
      <c r="R166" s="27">
        <f t="shared" si="31"/>
        <v>243.66896818728227</v>
      </c>
      <c r="S166" s="27">
        <f t="shared" si="32"/>
        <v>2.8836318127176939</v>
      </c>
    </row>
    <row r="167" spans="1:19" x14ac:dyDescent="0.25">
      <c r="A167" s="26">
        <v>3777</v>
      </c>
      <c r="B167" s="26">
        <v>7.0699999999999999E-2</v>
      </c>
      <c r="C167" s="26">
        <v>-0.43540000000000001</v>
      </c>
      <c r="D167" s="1"/>
      <c r="E167" s="1">
        <f t="shared" si="24"/>
        <v>-6.1584158415841586</v>
      </c>
      <c r="F167" s="1">
        <f t="shared" si="25"/>
        <v>0</v>
      </c>
      <c r="G167" s="1">
        <f t="shared" si="33"/>
        <v>0</v>
      </c>
      <c r="H167" s="1"/>
      <c r="I167" s="24">
        <f t="shared" si="26"/>
        <v>0.98067004619517428</v>
      </c>
      <c r="J167" s="24">
        <f t="shared" si="34"/>
        <v>-0.96134009239034857</v>
      </c>
      <c r="K167" s="1"/>
      <c r="L167" s="1">
        <f t="shared" si="27"/>
        <v>6.9333372265998824E-2</v>
      </c>
      <c r="M167" s="1">
        <f t="shared" si="28"/>
        <v>1.3666277340011782E-3</v>
      </c>
      <c r="N167" s="1">
        <f t="shared" si="29"/>
        <v>-0.43679196171877155</v>
      </c>
      <c r="O167" s="1">
        <f t="shared" si="30"/>
        <v>1.3919617187715401E-3</v>
      </c>
      <c r="P167" s="24">
        <f t="shared" si="35"/>
        <v>0</v>
      </c>
      <c r="Q167" s="1"/>
      <c r="R167" s="27">
        <f t="shared" si="31"/>
        <v>261.87214704867756</v>
      </c>
      <c r="S167" s="27">
        <f t="shared" si="32"/>
        <v>5.16175295132245</v>
      </c>
    </row>
    <row r="168" spans="1:19" x14ac:dyDescent="0.25">
      <c r="A168" s="26">
        <v>3807</v>
      </c>
      <c r="B168" s="26">
        <v>7.6300000000000007E-2</v>
      </c>
      <c r="C168" s="26">
        <v>-0.47049999999999997</v>
      </c>
      <c r="D168" s="1"/>
      <c r="E168" s="1">
        <f t="shared" si="24"/>
        <v>-6.1664482306684132</v>
      </c>
      <c r="F168" s="1">
        <f t="shared" si="25"/>
        <v>1</v>
      </c>
      <c r="G168" s="1">
        <f t="shared" si="33"/>
        <v>-6.1664482306684132</v>
      </c>
      <c r="H168" s="1"/>
      <c r="I168" s="24">
        <f t="shared" si="26"/>
        <v>0.98176760429545729</v>
      </c>
      <c r="J168" s="24">
        <f t="shared" si="34"/>
        <v>-0.96353520859091457</v>
      </c>
      <c r="K168" s="1"/>
      <c r="L168" s="1">
        <f t="shared" si="27"/>
        <v>7.4908868207743395E-2</v>
      </c>
      <c r="M168" s="1">
        <f t="shared" si="28"/>
        <v>1.3911317922566092E-3</v>
      </c>
      <c r="N168" s="1">
        <f t="shared" si="29"/>
        <v>-0.47191692002321495</v>
      </c>
      <c r="O168" s="1">
        <f t="shared" si="30"/>
        <v>1.4169200232150223E-3</v>
      </c>
      <c r="P168" s="24">
        <f t="shared" si="35"/>
        <v>5.6248000031672745E-17</v>
      </c>
      <c r="Q168" s="1"/>
      <c r="R168" s="27">
        <f t="shared" si="31"/>
        <v>285.17806126687913</v>
      </c>
      <c r="S168" s="27">
        <f t="shared" si="32"/>
        <v>5.2960387331209109</v>
      </c>
    </row>
    <row r="169" spans="1:19" x14ac:dyDescent="0.25">
      <c r="A169" s="26">
        <v>3837</v>
      </c>
      <c r="B169" s="26">
        <v>8.2699999999999996E-2</v>
      </c>
      <c r="C169" s="26">
        <v>-0.5121</v>
      </c>
      <c r="D169" s="1"/>
      <c r="E169" s="1">
        <f t="shared" si="24"/>
        <v>-6.1922611850060463</v>
      </c>
      <c r="F169" s="1">
        <f t="shared" si="25"/>
        <v>1</v>
      </c>
      <c r="G169" s="1">
        <f t="shared" si="33"/>
        <v>-6.1922611850060463</v>
      </c>
      <c r="H169" s="1"/>
      <c r="I169" s="24">
        <f t="shared" si="26"/>
        <v>0.98529472640425064</v>
      </c>
      <c r="J169" s="24">
        <f t="shared" si="34"/>
        <v>-0.97058945280850129</v>
      </c>
      <c r="K169" s="1"/>
      <c r="L169" s="1">
        <f t="shared" si="27"/>
        <v>8.1483873873631527E-2</v>
      </c>
      <c r="M169" s="1">
        <f t="shared" si="28"/>
        <v>1.2161261263684718E-3</v>
      </c>
      <c r="N169" s="1">
        <f t="shared" si="29"/>
        <v>-0.51333867017402512</v>
      </c>
      <c r="O169" s="1">
        <f t="shared" si="30"/>
        <v>1.2386701740251479E-3</v>
      </c>
      <c r="P169" s="24">
        <f t="shared" si="35"/>
        <v>0</v>
      </c>
      <c r="Q169" s="1"/>
      <c r="R169" s="27">
        <f t="shared" si="31"/>
        <v>312.65362405312419</v>
      </c>
      <c r="S169" s="27">
        <f t="shared" si="32"/>
        <v>4.6662759468758264</v>
      </c>
    </row>
    <row r="170" spans="1:19" x14ac:dyDescent="0.25">
      <c r="A170" s="26">
        <v>3867</v>
      </c>
      <c r="B170" s="26">
        <v>8.9499999999999996E-2</v>
      </c>
      <c r="C170" s="26">
        <v>-0.54769999999999996</v>
      </c>
      <c r="D170" s="1"/>
      <c r="E170" s="1">
        <f t="shared" si="24"/>
        <v>-6.1195530726256981</v>
      </c>
      <c r="F170" s="1">
        <f t="shared" si="25"/>
        <v>1</v>
      </c>
      <c r="G170" s="1">
        <f t="shared" si="33"/>
        <v>-6.1195530726256981</v>
      </c>
      <c r="H170" s="1"/>
      <c r="I170" s="24">
        <f t="shared" si="26"/>
        <v>0.97535977718026834</v>
      </c>
      <c r="J170" s="24">
        <f t="shared" si="34"/>
        <v>-0.95071955436053668</v>
      </c>
      <c r="K170" s="1"/>
      <c r="L170" s="1">
        <f t="shared" si="27"/>
        <v>8.7294700057634012E-2</v>
      </c>
      <c r="M170" s="1">
        <f t="shared" si="28"/>
        <v>2.2052999423659834E-3</v>
      </c>
      <c r="N170" s="1">
        <f t="shared" si="29"/>
        <v>-0.54994618088877434</v>
      </c>
      <c r="O170" s="1">
        <f t="shared" si="30"/>
        <v>2.246180888774416E-3</v>
      </c>
      <c r="P170" s="24">
        <f t="shared" si="35"/>
        <v>0</v>
      </c>
      <c r="Q170" s="1"/>
      <c r="R170" s="27">
        <f t="shared" si="31"/>
        <v>337.56860512287074</v>
      </c>
      <c r="S170" s="27">
        <f t="shared" si="32"/>
        <v>8.527894877129258</v>
      </c>
    </row>
    <row r="171" spans="1:19" x14ac:dyDescent="0.25">
      <c r="A171" s="26">
        <v>3897</v>
      </c>
      <c r="B171" s="26">
        <v>9.6299999999999997E-2</v>
      </c>
      <c r="C171" s="26">
        <v>-0.58520000000000005</v>
      </c>
      <c r="D171" s="1"/>
      <c r="E171" s="1">
        <f t="shared" si="24"/>
        <v>-6.0768431983385263</v>
      </c>
      <c r="F171" s="1">
        <f t="shared" si="25"/>
        <v>1</v>
      </c>
      <c r="G171" s="1">
        <f t="shared" si="33"/>
        <v>-6.0768431983385263</v>
      </c>
      <c r="H171" s="1"/>
      <c r="I171" s="24">
        <f t="shared" si="26"/>
        <v>0.96952383372754836</v>
      </c>
      <c r="J171" s="24">
        <f t="shared" si="34"/>
        <v>-0.93904766745509671</v>
      </c>
      <c r="K171" s="1"/>
      <c r="L171" s="1">
        <f t="shared" si="27"/>
        <v>9.3365145187962906E-2</v>
      </c>
      <c r="M171" s="1">
        <f t="shared" si="28"/>
        <v>2.9348548120370931E-3</v>
      </c>
      <c r="N171" s="1">
        <f t="shared" si="29"/>
        <v>-0.58818925994758475</v>
      </c>
      <c r="O171" s="1">
        <f t="shared" si="30"/>
        <v>2.9892599475846398E-3</v>
      </c>
      <c r="P171" s="24">
        <f t="shared" si="35"/>
        <v>-1.1249600006334549E-16</v>
      </c>
      <c r="Q171" s="1"/>
      <c r="R171" s="27">
        <f t="shared" si="31"/>
        <v>363.84397079749147</v>
      </c>
      <c r="S171" s="27">
        <f t="shared" si="32"/>
        <v>11.437129202508553</v>
      </c>
    </row>
    <row r="172" spans="1:19" x14ac:dyDescent="0.25">
      <c r="A172" s="26">
        <v>3927</v>
      </c>
      <c r="B172" s="26">
        <v>0.1032</v>
      </c>
      <c r="C172" s="26">
        <v>-0.62419999999999998</v>
      </c>
      <c r="D172" s="1"/>
      <c r="E172" s="1">
        <f t="shared" si="24"/>
        <v>-6.0484496124031004</v>
      </c>
      <c r="F172" s="1">
        <f t="shared" si="25"/>
        <v>1</v>
      </c>
      <c r="G172" s="1">
        <f t="shared" si="33"/>
        <v>-6.0484496124031004</v>
      </c>
      <c r="H172" s="1"/>
      <c r="I172" s="24">
        <f t="shared" si="26"/>
        <v>0.96564409011545205</v>
      </c>
      <c r="J172" s="24">
        <f t="shared" si="34"/>
        <v>-0.93128818023090409</v>
      </c>
      <c r="K172" s="1"/>
      <c r="L172" s="1">
        <f t="shared" si="27"/>
        <v>9.9654470099914655E-2</v>
      </c>
      <c r="M172" s="1">
        <f t="shared" si="28"/>
        <v>3.5455299000853487E-3</v>
      </c>
      <c r="N172" s="1">
        <f t="shared" si="29"/>
        <v>-0.62781125548010752</v>
      </c>
      <c r="O172" s="1">
        <f t="shared" si="30"/>
        <v>3.6112554801075287E-3</v>
      </c>
      <c r="P172" s="24">
        <f t="shared" si="35"/>
        <v>0</v>
      </c>
      <c r="Q172" s="1"/>
      <c r="R172" s="27">
        <f t="shared" si="31"/>
        <v>391.34310408236485</v>
      </c>
      <c r="S172" s="27">
        <f t="shared" si="32"/>
        <v>13.923295917635164</v>
      </c>
    </row>
    <row r="173" spans="1:19" x14ac:dyDescent="0.25">
      <c r="A173" s="26">
        <v>3957</v>
      </c>
      <c r="B173" s="26">
        <v>0.1099</v>
      </c>
      <c r="C173" s="26">
        <v>-0.65890000000000004</v>
      </c>
      <c r="D173" s="1"/>
      <c r="E173" s="1">
        <f t="shared" si="24"/>
        <v>-5.9954504094631487</v>
      </c>
      <c r="F173" s="1">
        <f t="shared" si="25"/>
        <v>1</v>
      </c>
      <c r="G173" s="1">
        <f t="shared" si="33"/>
        <v>-5.9954504094631487</v>
      </c>
      <c r="H173" s="1"/>
      <c r="I173" s="24">
        <f t="shared" si="26"/>
        <v>0.95840219683997385</v>
      </c>
      <c r="J173" s="24">
        <f t="shared" si="34"/>
        <v>-0.9168043936799477</v>
      </c>
      <c r="K173" s="1"/>
      <c r="L173" s="1">
        <f t="shared" si="27"/>
        <v>0.10532840143271312</v>
      </c>
      <c r="M173" s="1">
        <f t="shared" si="28"/>
        <v>4.5715985672868734E-3</v>
      </c>
      <c r="N173" s="1">
        <f t="shared" si="29"/>
        <v>-0.66355634498768967</v>
      </c>
      <c r="O173" s="1">
        <f t="shared" si="30"/>
        <v>4.6563449876897197E-3</v>
      </c>
      <c r="P173" s="24">
        <f t="shared" si="35"/>
        <v>1.1249600006334549E-16</v>
      </c>
      <c r="Q173" s="1"/>
      <c r="R173" s="27">
        <f t="shared" si="31"/>
        <v>416.7844844692458</v>
      </c>
      <c r="S173" s="27">
        <f t="shared" si="32"/>
        <v>18.089815530754159</v>
      </c>
    </row>
    <row r="174" spans="1:19" x14ac:dyDescent="0.25">
      <c r="A174" s="26">
        <v>3987</v>
      </c>
      <c r="B174" s="26">
        <v>0.1162</v>
      </c>
      <c r="C174" s="26">
        <v>-0.68820000000000003</v>
      </c>
      <c r="D174" s="1"/>
      <c r="E174" s="1">
        <f t="shared" si="24"/>
        <v>-5.9225473321858866</v>
      </c>
      <c r="F174" s="1">
        <f t="shared" si="25"/>
        <v>1</v>
      </c>
      <c r="G174" s="1">
        <f t="shared" si="33"/>
        <v>-5.9225473321858866</v>
      </c>
      <c r="H174" s="1"/>
      <c r="I174" s="24">
        <f t="shared" si="26"/>
        <v>0.94844060731014546</v>
      </c>
      <c r="J174" s="24">
        <f t="shared" si="34"/>
        <v>-0.89688121462029091</v>
      </c>
      <c r="K174" s="1"/>
      <c r="L174" s="1">
        <f t="shared" si="27"/>
        <v>0.1102087985694389</v>
      </c>
      <c r="M174" s="1">
        <f t="shared" si="28"/>
        <v>5.9912014305610979E-3</v>
      </c>
      <c r="N174" s="1">
        <f t="shared" si="29"/>
        <v>-0.69430226386696692</v>
      </c>
      <c r="O174" s="1">
        <f t="shared" si="30"/>
        <v>6.1022638669669688E-3</v>
      </c>
      <c r="P174" s="24">
        <f t="shared" si="35"/>
        <v>1.1249600006334549E-16</v>
      </c>
      <c r="Q174" s="1"/>
      <c r="R174" s="27">
        <f t="shared" si="31"/>
        <v>439.40247989635287</v>
      </c>
      <c r="S174" s="27">
        <f t="shared" si="32"/>
        <v>23.886920103647096</v>
      </c>
    </row>
    <row r="175" spans="1:19" x14ac:dyDescent="0.25">
      <c r="A175" s="26">
        <v>4017</v>
      </c>
      <c r="B175" s="26">
        <v>0.1222</v>
      </c>
      <c r="C175" s="26">
        <v>-0.71699999999999997</v>
      </c>
      <c r="D175" s="1"/>
      <c r="E175" s="1">
        <f t="shared" si="24"/>
        <v>-5.8674304418985264</v>
      </c>
      <c r="F175" s="1">
        <f t="shared" si="25"/>
        <v>1</v>
      </c>
      <c r="G175" s="1">
        <f t="shared" si="33"/>
        <v>-5.8674304418985264</v>
      </c>
      <c r="H175" s="1"/>
      <c r="I175" s="24">
        <f t="shared" si="26"/>
        <v>0.94090934995162367</v>
      </c>
      <c r="J175" s="24">
        <f t="shared" si="34"/>
        <v>-0.88181869990324735</v>
      </c>
      <c r="K175" s="1"/>
      <c r="L175" s="1">
        <f t="shared" si="27"/>
        <v>0.11497912256408842</v>
      </c>
      <c r="M175" s="1">
        <f t="shared" si="28"/>
        <v>7.2208774359115869E-3</v>
      </c>
      <c r="N175" s="1">
        <f t="shared" si="29"/>
        <v>-0.72435473510207671</v>
      </c>
      <c r="O175" s="1">
        <f t="shared" si="30"/>
        <v>7.3547351020767874E-3</v>
      </c>
      <c r="P175" s="24">
        <f t="shared" si="35"/>
        <v>0</v>
      </c>
      <c r="Q175" s="1"/>
      <c r="R175" s="27">
        <f t="shared" si="31"/>
        <v>461.87113533994318</v>
      </c>
      <c r="S175" s="27">
        <f t="shared" si="32"/>
        <v>29.006264660056843</v>
      </c>
    </row>
    <row r="176" spans="1:19" x14ac:dyDescent="0.25">
      <c r="A176" s="26">
        <v>4047</v>
      </c>
      <c r="B176" s="26">
        <v>0.12809999999999999</v>
      </c>
      <c r="C176" s="26">
        <v>-0.75419999999999998</v>
      </c>
      <c r="D176" s="1"/>
      <c r="E176" s="1">
        <f t="shared" si="24"/>
        <v>-5.8875878220140514</v>
      </c>
      <c r="F176" s="1">
        <f t="shared" si="25"/>
        <v>1</v>
      </c>
      <c r="G176" s="1">
        <f t="shared" si="33"/>
        <v>-5.8875878220140514</v>
      </c>
      <c r="H176" s="1"/>
      <c r="I176" s="24">
        <f t="shared" si="26"/>
        <v>0.94366368562862002</v>
      </c>
      <c r="J176" s="24">
        <f t="shared" si="34"/>
        <v>-0.88732737125724004</v>
      </c>
      <c r="K176" s="1"/>
      <c r="L176" s="1">
        <f t="shared" si="27"/>
        <v>0.12088331812902621</v>
      </c>
      <c r="M176" s="1">
        <f t="shared" si="28"/>
        <v>7.2166818709737748E-3</v>
      </c>
      <c r="N176" s="1">
        <f t="shared" si="29"/>
        <v>-0.76155046176147578</v>
      </c>
      <c r="O176" s="1">
        <f t="shared" si="30"/>
        <v>7.3504617614758641E-3</v>
      </c>
      <c r="P176" s="24">
        <f t="shared" si="35"/>
        <v>1.1249600006334549E-16</v>
      </c>
      <c r="Q176" s="1"/>
      <c r="R176" s="27">
        <f t="shared" si="31"/>
        <v>489.21478846816905</v>
      </c>
      <c r="S176" s="27">
        <f t="shared" si="32"/>
        <v>29.205911531830868</v>
      </c>
    </row>
    <row r="177" spans="1:19" x14ac:dyDescent="0.25">
      <c r="A177" s="26">
        <v>4077</v>
      </c>
      <c r="B177" s="26">
        <v>0.13370000000000001</v>
      </c>
      <c r="C177" s="26">
        <v>-0.78669999999999995</v>
      </c>
      <c r="D177" s="1"/>
      <c r="E177" s="1">
        <f t="shared" si="24"/>
        <v>-5.8840688107703807</v>
      </c>
      <c r="F177" s="1">
        <f t="shared" si="25"/>
        <v>1</v>
      </c>
      <c r="G177" s="1">
        <f t="shared" si="33"/>
        <v>-5.8840688107703807</v>
      </c>
      <c r="H177" s="1"/>
      <c r="I177" s="24">
        <f t="shared" si="26"/>
        <v>0.94318284247536077</v>
      </c>
      <c r="J177" s="24">
        <f t="shared" si="34"/>
        <v>-0.88636568495072154</v>
      </c>
      <c r="K177" s="1"/>
      <c r="L177" s="1">
        <f t="shared" si="27"/>
        <v>0.12610354603895574</v>
      </c>
      <c r="M177" s="1">
        <f t="shared" si="28"/>
        <v>7.5964539610442654E-3</v>
      </c>
      <c r="N177" s="1">
        <f t="shared" si="29"/>
        <v>-0.79443727391088848</v>
      </c>
      <c r="O177" s="1">
        <f t="shared" si="30"/>
        <v>7.7372739108885471E-3</v>
      </c>
      <c r="P177" s="24">
        <f t="shared" si="35"/>
        <v>0</v>
      </c>
      <c r="Q177" s="1"/>
      <c r="R177" s="27">
        <f t="shared" si="31"/>
        <v>514.12415720082254</v>
      </c>
      <c r="S177" s="27">
        <f t="shared" si="32"/>
        <v>30.970742799177469</v>
      </c>
    </row>
    <row r="178" spans="1:19" x14ac:dyDescent="0.25">
      <c r="A178" s="26">
        <v>4107</v>
      </c>
      <c r="B178" s="26">
        <v>0.13880000000000001</v>
      </c>
      <c r="C178" s="26">
        <v>-0.80830000000000002</v>
      </c>
      <c r="D178" s="1"/>
      <c r="E178" s="1">
        <f t="shared" si="24"/>
        <v>-5.8234870317002878</v>
      </c>
      <c r="F178" s="1">
        <f t="shared" si="25"/>
        <v>1</v>
      </c>
      <c r="G178" s="1">
        <f t="shared" si="33"/>
        <v>-5.8234870317002878</v>
      </c>
      <c r="H178" s="1"/>
      <c r="I178" s="24">
        <f t="shared" si="26"/>
        <v>0.93490485423917369</v>
      </c>
      <c r="J178" s="24">
        <f t="shared" si="34"/>
        <v>-0.86980970847834738</v>
      </c>
      <c r="K178" s="1"/>
      <c r="L178" s="1">
        <f t="shared" si="27"/>
        <v>0.12976479376839731</v>
      </c>
      <c r="M178" s="1">
        <f t="shared" si="28"/>
        <v>9.0352062316026924E-3</v>
      </c>
      <c r="N178" s="1">
        <f t="shared" si="29"/>
        <v>-0.81750269718131308</v>
      </c>
      <c r="O178" s="1">
        <f t="shared" si="30"/>
        <v>9.2026971813131443E-3</v>
      </c>
      <c r="P178" s="24">
        <f t="shared" si="35"/>
        <v>1.1249600006334549E-16</v>
      </c>
      <c r="Q178" s="1"/>
      <c r="R178" s="27">
        <f t="shared" si="31"/>
        <v>532.94400800680774</v>
      </c>
      <c r="S178" s="27">
        <f t="shared" si="32"/>
        <v>37.107591993192258</v>
      </c>
    </row>
    <row r="179" spans="1:19" x14ac:dyDescent="0.25">
      <c r="A179" s="26">
        <v>4137</v>
      </c>
      <c r="B179" s="26">
        <v>0.14319999999999999</v>
      </c>
      <c r="C179" s="26">
        <v>-0.82799999999999996</v>
      </c>
      <c r="D179" s="1"/>
      <c r="E179" s="1">
        <f t="shared" si="24"/>
        <v>-5.7821229050279328</v>
      </c>
      <c r="F179" s="1">
        <f t="shared" si="25"/>
        <v>1</v>
      </c>
      <c r="G179" s="1">
        <f t="shared" si="33"/>
        <v>-5.7821229050279328</v>
      </c>
      <c r="H179" s="1"/>
      <c r="I179" s="24">
        <f t="shared" si="26"/>
        <v>0.92925279582739062</v>
      </c>
      <c r="J179" s="24">
        <f t="shared" si="34"/>
        <v>-0.85850559165478124</v>
      </c>
      <c r="K179" s="1"/>
      <c r="L179" s="1">
        <f t="shared" si="27"/>
        <v>0.13306900036248234</v>
      </c>
      <c r="M179" s="1">
        <f t="shared" si="28"/>
        <v>1.0130999637517662E-2</v>
      </c>
      <c r="N179" s="1">
        <f t="shared" si="29"/>
        <v>-0.83831880395623581</v>
      </c>
      <c r="O179" s="1">
        <f t="shared" si="30"/>
        <v>1.0318803956235807E-2</v>
      </c>
      <c r="P179" s="24">
        <f t="shared" si="35"/>
        <v>0</v>
      </c>
      <c r="Q179" s="1"/>
      <c r="R179" s="27">
        <f t="shared" si="31"/>
        <v>550.50645449958949</v>
      </c>
      <c r="S179" s="27">
        <f t="shared" si="32"/>
        <v>41.911945500410567</v>
      </c>
    </row>
    <row r="180" spans="1:19" x14ac:dyDescent="0.25">
      <c r="A180" s="26">
        <v>4167</v>
      </c>
      <c r="B180" s="26">
        <v>0.1467</v>
      </c>
      <c r="C180" s="26">
        <v>-0.84809999999999997</v>
      </c>
      <c r="D180" s="1"/>
      <c r="E180" s="1">
        <f t="shared" si="24"/>
        <v>-5.7811860940695299</v>
      </c>
      <c r="F180" s="1">
        <f t="shared" si="25"/>
        <v>1</v>
      </c>
      <c r="G180" s="1">
        <f t="shared" si="33"/>
        <v>-5.7811860940695299</v>
      </c>
      <c r="H180" s="1"/>
      <c r="I180" s="24">
        <f t="shared" si="26"/>
        <v>0.92912478852532343</v>
      </c>
      <c r="J180" s="24">
        <f t="shared" si="34"/>
        <v>-0.85824957705064686</v>
      </c>
      <c r="K180" s="1"/>
      <c r="L180" s="1">
        <f t="shared" si="27"/>
        <v>0.13630260647666495</v>
      </c>
      <c r="M180" s="1">
        <f t="shared" si="28"/>
        <v>1.0397393523335052E-2</v>
      </c>
      <c r="N180" s="1">
        <f t="shared" si="29"/>
        <v>-0.85869013614271716</v>
      </c>
      <c r="O180" s="1">
        <f t="shared" si="30"/>
        <v>1.0590136142717164E-2</v>
      </c>
      <c r="P180" s="24">
        <f t="shared" si="35"/>
        <v>0</v>
      </c>
      <c r="Q180" s="1"/>
      <c r="R180" s="27">
        <f t="shared" si="31"/>
        <v>567.97296118826284</v>
      </c>
      <c r="S180" s="27">
        <f t="shared" si="32"/>
        <v>43.32593881173716</v>
      </c>
    </row>
    <row r="181" spans="1:19" x14ac:dyDescent="0.25">
      <c r="A181" s="26">
        <v>4197</v>
      </c>
      <c r="B181" s="26">
        <v>0.14940000000000001</v>
      </c>
      <c r="C181" s="26">
        <v>-0.86850000000000005</v>
      </c>
      <c r="D181" s="1"/>
      <c r="E181" s="1">
        <f t="shared" si="24"/>
        <v>-5.8132530120481931</v>
      </c>
      <c r="F181" s="1">
        <f t="shared" si="25"/>
        <v>1</v>
      </c>
      <c r="G181" s="1">
        <f t="shared" si="33"/>
        <v>-5.8132530120481931</v>
      </c>
      <c r="H181" s="1"/>
      <c r="I181" s="24">
        <f t="shared" si="26"/>
        <v>0.93350646192403675</v>
      </c>
      <c r="J181" s="24">
        <f t="shared" si="34"/>
        <v>-0.86701292384807349</v>
      </c>
      <c r="K181" s="1"/>
      <c r="L181" s="1">
        <f t="shared" si="27"/>
        <v>0.13946586541145109</v>
      </c>
      <c r="M181" s="1">
        <f t="shared" si="28"/>
        <v>9.93413458854891E-3</v>
      </c>
      <c r="N181" s="1">
        <f t="shared" si="29"/>
        <v>-0.8786182895036817</v>
      </c>
      <c r="O181" s="1">
        <f t="shared" si="30"/>
        <v>1.0118289503681641E-2</v>
      </c>
      <c r="P181" s="24">
        <f t="shared" si="35"/>
        <v>0</v>
      </c>
      <c r="Q181" s="1"/>
      <c r="R181" s="27">
        <f t="shared" si="31"/>
        <v>585.33823713186018</v>
      </c>
      <c r="S181" s="27">
        <f t="shared" si="32"/>
        <v>41.693562868139772</v>
      </c>
    </row>
    <row r="182" spans="1:19" x14ac:dyDescent="0.25">
      <c r="A182" s="26">
        <v>4227</v>
      </c>
      <c r="B182" s="26">
        <v>0.1512</v>
      </c>
      <c r="C182" s="26">
        <v>-0.89170000000000005</v>
      </c>
      <c r="D182" s="1"/>
      <c r="E182" s="1">
        <f t="shared" si="24"/>
        <v>-5.897486772486773</v>
      </c>
      <c r="F182" s="1">
        <f t="shared" si="25"/>
        <v>1</v>
      </c>
      <c r="G182" s="1">
        <f t="shared" si="33"/>
        <v>-5.897486772486773</v>
      </c>
      <c r="H182" s="1"/>
      <c r="I182" s="24">
        <f t="shared" si="26"/>
        <v>0.94501629357149641</v>
      </c>
      <c r="J182" s="24">
        <f t="shared" si="34"/>
        <v>-0.89003258714299283</v>
      </c>
      <c r="K182" s="1"/>
      <c r="L182" s="1">
        <f t="shared" si="27"/>
        <v>0.14288646358801027</v>
      </c>
      <c r="M182" s="1">
        <f t="shared" si="28"/>
        <v>8.3135364119897425E-3</v>
      </c>
      <c r="N182" s="1">
        <f t="shared" si="29"/>
        <v>-0.90016764934238735</v>
      </c>
      <c r="O182" s="1">
        <f t="shared" si="30"/>
        <v>8.4676493423870812E-3</v>
      </c>
      <c r="P182" s="24">
        <f t="shared" si="35"/>
        <v>-2.2499200012669098E-16</v>
      </c>
      <c r="Q182" s="1"/>
      <c r="R182" s="27">
        <f t="shared" si="31"/>
        <v>603.98108158651939</v>
      </c>
      <c r="S182" s="27">
        <f t="shared" si="32"/>
        <v>35.14131841348064</v>
      </c>
    </row>
    <row r="183" spans="1:19" x14ac:dyDescent="0.25">
      <c r="A183" s="26">
        <v>4257</v>
      </c>
      <c r="B183" s="26">
        <v>0.15240000000000001</v>
      </c>
      <c r="C183" s="26">
        <v>-0.91400000000000003</v>
      </c>
      <c r="D183" s="1"/>
      <c r="E183" s="1">
        <f t="shared" si="24"/>
        <v>-5.9973753280839892</v>
      </c>
      <c r="F183" s="1">
        <f t="shared" si="25"/>
        <v>1</v>
      </c>
      <c r="G183" s="1">
        <f t="shared" si="33"/>
        <v>-5.9973753280839892</v>
      </c>
      <c r="H183" s="1"/>
      <c r="I183" s="24">
        <f t="shared" si="26"/>
        <v>0.95866522070529314</v>
      </c>
      <c r="J183" s="24">
        <f t="shared" si="34"/>
        <v>-0.91733044141058628</v>
      </c>
      <c r="K183" s="1"/>
      <c r="L183" s="1">
        <f t="shared" si="27"/>
        <v>0.14610057963548667</v>
      </c>
      <c r="M183" s="1">
        <f t="shared" si="28"/>
        <v>6.2994203645133258E-3</v>
      </c>
      <c r="N183" s="1">
        <f t="shared" si="29"/>
        <v>-0.92041619643718187</v>
      </c>
      <c r="O183" s="1">
        <f t="shared" si="30"/>
        <v>6.4161964371819563E-3</v>
      </c>
      <c r="P183" s="24">
        <f t="shared" si="35"/>
        <v>1.1249600006334549E-16</v>
      </c>
      <c r="Q183" s="1"/>
      <c r="R183" s="27">
        <f t="shared" si="31"/>
        <v>621.95016750826676</v>
      </c>
      <c r="S183" s="27">
        <f t="shared" si="32"/>
        <v>26.816632491733227</v>
      </c>
    </row>
    <row r="184" spans="1:19" x14ac:dyDescent="0.25">
      <c r="A184" s="26">
        <v>4287</v>
      </c>
      <c r="B184" s="26">
        <v>0.153</v>
      </c>
      <c r="C184" s="26">
        <v>-0.92789999999999995</v>
      </c>
      <c r="D184" s="1"/>
      <c r="E184" s="1">
        <f t="shared" si="24"/>
        <v>-6.0647058823529409</v>
      </c>
      <c r="F184" s="1">
        <f t="shared" si="25"/>
        <v>1</v>
      </c>
      <c r="G184" s="1">
        <f t="shared" si="33"/>
        <v>-6.0647058823529409</v>
      </c>
      <c r="H184" s="1"/>
      <c r="I184" s="24">
        <f t="shared" si="26"/>
        <v>0.96786537204996514</v>
      </c>
      <c r="J184" s="24">
        <f t="shared" si="34"/>
        <v>-0.93573074409993029</v>
      </c>
      <c r="K184" s="1"/>
      <c r="L184" s="1">
        <f t="shared" si="27"/>
        <v>0.14808340192364466</v>
      </c>
      <c r="M184" s="1">
        <f t="shared" si="28"/>
        <v>4.916598076355333E-3</v>
      </c>
      <c r="N184" s="1">
        <f t="shared" si="29"/>
        <v>-0.93290773995624654</v>
      </c>
      <c r="O184" s="1">
        <f t="shared" si="30"/>
        <v>5.0077399562465756E-3</v>
      </c>
      <c r="P184" s="24">
        <f t="shared" si="35"/>
        <v>0</v>
      </c>
      <c r="Q184" s="1"/>
      <c r="R184" s="27">
        <f t="shared" si="31"/>
        <v>634.83354404666466</v>
      </c>
      <c r="S184" s="27">
        <f t="shared" si="32"/>
        <v>21.077455953335313</v>
      </c>
    </row>
    <row r="185" spans="1:19" x14ac:dyDescent="0.25">
      <c r="A185" s="26">
        <v>4317</v>
      </c>
      <c r="B185" s="26">
        <v>0.15279999999999999</v>
      </c>
      <c r="C185" s="26">
        <v>-0.93189999999999995</v>
      </c>
      <c r="D185" s="1"/>
      <c r="E185" s="1">
        <f t="shared" si="24"/>
        <v>-6.0988219895287958</v>
      </c>
      <c r="F185" s="1">
        <f t="shared" si="25"/>
        <v>1</v>
      </c>
      <c r="G185" s="1">
        <f t="shared" si="33"/>
        <v>-6.0988219895287958</v>
      </c>
      <c r="H185" s="1"/>
      <c r="I185" s="24">
        <f t="shared" si="26"/>
        <v>0.97252704983825644</v>
      </c>
      <c r="J185" s="24">
        <f t="shared" si="34"/>
        <v>-0.94505409967651288</v>
      </c>
      <c r="K185" s="1"/>
      <c r="L185" s="1">
        <f t="shared" si="27"/>
        <v>0.14860213321528556</v>
      </c>
      <c r="M185" s="1">
        <f t="shared" si="28"/>
        <v>4.1978667847144156E-3</v>
      </c>
      <c r="N185" s="1">
        <f t="shared" si="29"/>
        <v>-0.93617568511851945</v>
      </c>
      <c r="O185" s="1">
        <f t="shared" si="30"/>
        <v>4.2756851185196268E-3</v>
      </c>
      <c r="P185" s="24">
        <f t="shared" si="35"/>
        <v>1.1249600006334549E-16</v>
      </c>
      <c r="Q185" s="1"/>
      <c r="R185" s="27">
        <f t="shared" si="31"/>
        <v>641.51540909038783</v>
      </c>
      <c r="S185" s="27">
        <f t="shared" si="32"/>
        <v>18.122190909612133</v>
      </c>
    </row>
    <row r="186" spans="1:19" x14ac:dyDescent="0.25">
      <c r="A186" s="26">
        <v>4347</v>
      </c>
      <c r="B186" s="26">
        <v>0.15179999999999999</v>
      </c>
      <c r="C186" s="26">
        <v>-0.92159999999999997</v>
      </c>
      <c r="D186" s="1"/>
      <c r="E186" s="1">
        <f t="shared" si="24"/>
        <v>-6.071146245059289</v>
      </c>
      <c r="F186" s="1">
        <f t="shared" si="25"/>
        <v>1</v>
      </c>
      <c r="G186" s="1">
        <f t="shared" si="33"/>
        <v>-6.071146245059289</v>
      </c>
      <c r="H186" s="1"/>
      <c r="I186" s="24">
        <f t="shared" si="26"/>
        <v>0.96874539319721875</v>
      </c>
      <c r="J186" s="24">
        <f t="shared" si="34"/>
        <v>-0.9374907863944375</v>
      </c>
      <c r="K186" s="1"/>
      <c r="L186" s="1">
        <f t="shared" si="27"/>
        <v>0.1470555506873378</v>
      </c>
      <c r="M186" s="1">
        <f t="shared" si="28"/>
        <v>4.7444493126621934E-3</v>
      </c>
      <c r="N186" s="1">
        <f t="shared" si="29"/>
        <v>-0.92643239996933369</v>
      </c>
      <c r="O186" s="1">
        <f t="shared" si="30"/>
        <v>4.8323999693335833E-3</v>
      </c>
      <c r="P186" s="24">
        <f t="shared" si="35"/>
        <v>-1.1249600006334549E-16</v>
      </c>
      <c r="Q186" s="1"/>
      <c r="R186" s="27">
        <f t="shared" si="31"/>
        <v>639.25047883785749</v>
      </c>
      <c r="S186" s="27">
        <f t="shared" si="32"/>
        <v>20.624121162142554</v>
      </c>
    </row>
    <row r="187" spans="1:19" x14ac:dyDescent="0.25">
      <c r="A187" s="26">
        <v>4377</v>
      </c>
      <c r="B187" s="26">
        <v>0.15</v>
      </c>
      <c r="C187" s="26">
        <v>-0.90129999999999999</v>
      </c>
      <c r="D187" s="1"/>
      <c r="E187" s="1">
        <f t="shared" si="24"/>
        <v>-6.0086666666666666</v>
      </c>
      <c r="F187" s="1">
        <f t="shared" si="25"/>
        <v>1</v>
      </c>
      <c r="G187" s="1">
        <f t="shared" si="33"/>
        <v>-6.0086666666666666</v>
      </c>
      <c r="H187" s="1"/>
      <c r="I187" s="24">
        <f t="shared" si="26"/>
        <v>0.9602080867186874</v>
      </c>
      <c r="J187" s="24">
        <f t="shared" si="34"/>
        <v>-0.92041617343737481</v>
      </c>
      <c r="K187" s="1"/>
      <c r="L187" s="1">
        <f t="shared" si="27"/>
        <v>0.14403121300780311</v>
      </c>
      <c r="M187" s="1">
        <f t="shared" si="28"/>
        <v>5.9687869921968891E-3</v>
      </c>
      <c r="N187" s="1">
        <f t="shared" si="29"/>
        <v>-0.90737943391893172</v>
      </c>
      <c r="O187" s="1">
        <f t="shared" si="30"/>
        <v>6.0794339189317445E-3</v>
      </c>
      <c r="P187" s="24">
        <f t="shared" si="35"/>
        <v>0</v>
      </c>
      <c r="Q187" s="1"/>
      <c r="R187" s="27">
        <f t="shared" si="31"/>
        <v>630.42461933515426</v>
      </c>
      <c r="S187" s="27">
        <f t="shared" si="32"/>
        <v>26.125380664845785</v>
      </c>
    </row>
    <row r="188" spans="1:19" x14ac:dyDescent="0.25">
      <c r="A188" s="26">
        <v>4407</v>
      </c>
      <c r="B188" s="26">
        <v>0.1477</v>
      </c>
      <c r="C188" s="26">
        <v>-0.88280000000000003</v>
      </c>
      <c r="D188" s="1"/>
      <c r="E188" s="1">
        <f t="shared" si="24"/>
        <v>-5.9769803656059581</v>
      </c>
      <c r="F188" s="1">
        <f t="shared" si="25"/>
        <v>1</v>
      </c>
      <c r="G188" s="1">
        <f t="shared" si="33"/>
        <v>-5.9769803656059581</v>
      </c>
      <c r="H188" s="1"/>
      <c r="I188" s="24">
        <f t="shared" si="26"/>
        <v>0.95587842140586543</v>
      </c>
      <c r="J188" s="24">
        <f t="shared" si="34"/>
        <v>-0.91175684281173086</v>
      </c>
      <c r="K188" s="1"/>
      <c r="L188" s="1">
        <f t="shared" si="27"/>
        <v>0.14118324284164632</v>
      </c>
      <c r="M188" s="1">
        <f t="shared" si="28"/>
        <v>6.5167571583536754E-3</v>
      </c>
      <c r="N188" s="1">
        <f t="shared" si="29"/>
        <v>-0.889437562131423</v>
      </c>
      <c r="O188" s="1">
        <f t="shared" si="30"/>
        <v>6.6375621314230544E-3</v>
      </c>
      <c r="P188" s="24">
        <f t="shared" si="35"/>
        <v>1.1249600006334549E-16</v>
      </c>
      <c r="Q188" s="1"/>
      <c r="R188" s="27">
        <f t="shared" si="31"/>
        <v>622.19455120313535</v>
      </c>
      <c r="S188" s="27">
        <f t="shared" si="32"/>
        <v>28.719348796864647</v>
      </c>
    </row>
    <row r="189" spans="1:19" x14ac:dyDescent="0.25">
      <c r="A189" s="26">
        <v>4437</v>
      </c>
      <c r="B189" s="26">
        <v>0.14430000000000001</v>
      </c>
      <c r="C189" s="26">
        <v>-0.86119999999999997</v>
      </c>
      <c r="D189" s="1"/>
      <c r="E189" s="1">
        <f t="shared" si="24"/>
        <v>-5.9681219681219675</v>
      </c>
      <c r="F189" s="1">
        <f t="shared" si="25"/>
        <v>1</v>
      </c>
      <c r="G189" s="1">
        <f t="shared" si="33"/>
        <v>-5.9681219681219675</v>
      </c>
      <c r="H189" s="1"/>
      <c r="I189" s="24">
        <f t="shared" si="26"/>
        <v>0.95466799623695286</v>
      </c>
      <c r="J189" s="24">
        <f t="shared" si="34"/>
        <v>-0.90933599247390573</v>
      </c>
      <c r="K189" s="1"/>
      <c r="L189" s="1">
        <f t="shared" si="27"/>
        <v>0.1377585918569923</v>
      </c>
      <c r="M189" s="1">
        <f t="shared" si="28"/>
        <v>6.5414081430077023E-3</v>
      </c>
      <c r="N189" s="1">
        <f t="shared" si="29"/>
        <v>-0.86786267008592644</v>
      </c>
      <c r="O189" s="1">
        <f t="shared" si="30"/>
        <v>6.6626700859264863E-3</v>
      </c>
      <c r="P189" s="24">
        <f t="shared" si="35"/>
        <v>0</v>
      </c>
      <c r="Q189" s="1"/>
      <c r="R189" s="27">
        <f t="shared" si="31"/>
        <v>611.23487206947482</v>
      </c>
      <c r="S189" s="27">
        <f t="shared" si="32"/>
        <v>29.024227930525175</v>
      </c>
    </row>
    <row r="190" spans="1:19" x14ac:dyDescent="0.25">
      <c r="A190" s="26">
        <v>4467</v>
      </c>
      <c r="B190" s="26">
        <v>0.13980000000000001</v>
      </c>
      <c r="C190" s="26">
        <v>-0.83379999999999999</v>
      </c>
      <c r="D190" s="1"/>
      <c r="E190" s="1">
        <f t="shared" si="24"/>
        <v>-5.9642346208869812</v>
      </c>
      <c r="F190" s="1">
        <f t="shared" si="25"/>
        <v>1</v>
      </c>
      <c r="G190" s="1">
        <f t="shared" si="33"/>
        <v>-5.9642346208869812</v>
      </c>
      <c r="H190" s="1"/>
      <c r="I190" s="24">
        <f t="shared" si="26"/>
        <v>0.95413682308266234</v>
      </c>
      <c r="J190" s="24">
        <f t="shared" si="34"/>
        <v>-0.90827364616532469</v>
      </c>
      <c r="K190" s="1"/>
      <c r="L190" s="1">
        <f t="shared" si="27"/>
        <v>0.1333883278669562</v>
      </c>
      <c r="M190" s="1">
        <f t="shared" si="28"/>
        <v>6.4116721330438045E-3</v>
      </c>
      <c r="N190" s="1">
        <f t="shared" si="29"/>
        <v>-0.84033052908298689</v>
      </c>
      <c r="O190" s="1">
        <f t="shared" si="30"/>
        <v>6.5305290829869448E-3</v>
      </c>
      <c r="P190" s="24">
        <f t="shared" si="35"/>
        <v>0</v>
      </c>
      <c r="Q190" s="1"/>
      <c r="R190" s="27">
        <f t="shared" si="31"/>
        <v>595.84566058169332</v>
      </c>
      <c r="S190" s="27">
        <f t="shared" si="32"/>
        <v>28.640939418306676</v>
      </c>
    </row>
    <row r="191" spans="1:19" x14ac:dyDescent="0.25">
      <c r="A191" s="26">
        <v>4497</v>
      </c>
      <c r="B191" s="26">
        <v>0.1348</v>
      </c>
      <c r="C191" s="26">
        <v>-0.80389999999999995</v>
      </c>
      <c r="D191" s="1"/>
      <c r="E191" s="1">
        <f t="shared" si="24"/>
        <v>-5.9636498516320469</v>
      </c>
      <c r="F191" s="1">
        <f t="shared" si="25"/>
        <v>1</v>
      </c>
      <c r="G191" s="1">
        <f t="shared" si="33"/>
        <v>-5.9636498516320469</v>
      </c>
      <c r="H191" s="1"/>
      <c r="I191" s="24">
        <f t="shared" si="26"/>
        <v>0.95405691930486758</v>
      </c>
      <c r="J191" s="24">
        <f t="shared" si="34"/>
        <v>-0.90811383860973516</v>
      </c>
      <c r="K191" s="1"/>
      <c r="L191" s="1">
        <f t="shared" si="27"/>
        <v>0.12860687272229615</v>
      </c>
      <c r="M191" s="1">
        <f t="shared" si="28"/>
        <v>6.1931272777038509E-3</v>
      </c>
      <c r="N191" s="1">
        <f t="shared" si="29"/>
        <v>-0.81020793293269722</v>
      </c>
      <c r="O191" s="1">
        <f t="shared" si="30"/>
        <v>6.3079329326973322E-3</v>
      </c>
      <c r="P191" s="24">
        <f t="shared" si="35"/>
        <v>1.1249600006334549E-16</v>
      </c>
      <c r="Q191" s="1"/>
      <c r="R191" s="27">
        <f t="shared" si="31"/>
        <v>578.34510663216577</v>
      </c>
      <c r="S191" s="27">
        <f t="shared" si="32"/>
        <v>27.850493367834218</v>
      </c>
    </row>
    <row r="192" spans="1:19" x14ac:dyDescent="0.25">
      <c r="A192" s="26">
        <v>4527</v>
      </c>
      <c r="B192" s="26">
        <v>0.1295</v>
      </c>
      <c r="C192" s="26">
        <v>-0.7742</v>
      </c>
      <c r="D192" s="1"/>
      <c r="E192" s="1">
        <f t="shared" si="24"/>
        <v>-5.9783783783783786</v>
      </c>
      <c r="F192" s="1">
        <f t="shared" si="25"/>
        <v>1</v>
      </c>
      <c r="G192" s="1">
        <f t="shared" si="33"/>
        <v>-5.9783783783783786</v>
      </c>
      <c r="H192" s="1"/>
      <c r="I192" s="24">
        <f t="shared" si="26"/>
        <v>0.95606944803898475</v>
      </c>
      <c r="J192" s="24">
        <f t="shared" si="34"/>
        <v>-0.9121388960779695</v>
      </c>
      <c r="K192" s="1"/>
      <c r="L192" s="1">
        <f t="shared" si="27"/>
        <v>0.12381099352104853</v>
      </c>
      <c r="M192" s="1">
        <f t="shared" si="28"/>
        <v>5.6890064789514756E-3</v>
      </c>
      <c r="N192" s="1">
        <f t="shared" si="29"/>
        <v>-0.77999446694921015</v>
      </c>
      <c r="O192" s="1">
        <f t="shared" si="30"/>
        <v>5.7944669492101027E-3</v>
      </c>
      <c r="P192" s="24">
        <f t="shared" si="35"/>
        <v>0</v>
      </c>
      <c r="Q192" s="1"/>
      <c r="R192" s="27">
        <f t="shared" si="31"/>
        <v>560.49236766978674</v>
      </c>
      <c r="S192" s="27">
        <f t="shared" si="32"/>
        <v>25.754132330213331</v>
      </c>
    </row>
    <row r="193" spans="1:19" x14ac:dyDescent="0.25">
      <c r="A193" s="26">
        <v>4557</v>
      </c>
      <c r="B193" s="26">
        <v>0.1237</v>
      </c>
      <c r="C193" s="26">
        <v>-0.74490000000000001</v>
      </c>
      <c r="D193" s="1"/>
      <c r="E193" s="1">
        <f t="shared" si="24"/>
        <v>-6.0218270008084076</v>
      </c>
      <c r="F193" s="1">
        <f t="shared" si="25"/>
        <v>1</v>
      </c>
      <c r="G193" s="1">
        <f t="shared" si="33"/>
        <v>-6.0218270008084076</v>
      </c>
      <c r="H193" s="1"/>
      <c r="I193" s="24">
        <f t="shared" si="26"/>
        <v>0.96200633518352008</v>
      </c>
      <c r="J193" s="24">
        <f t="shared" si="34"/>
        <v>-0.92401267036704016</v>
      </c>
      <c r="K193" s="1"/>
      <c r="L193" s="1">
        <f t="shared" si="27"/>
        <v>0.11900018366220144</v>
      </c>
      <c r="M193" s="1">
        <f t="shared" si="28"/>
        <v>4.6998163377985668E-3</v>
      </c>
      <c r="N193" s="1">
        <f t="shared" si="29"/>
        <v>-0.74968693960667643</v>
      </c>
      <c r="O193" s="1">
        <f t="shared" si="30"/>
        <v>4.7869396066763988E-3</v>
      </c>
      <c r="P193" s="24">
        <f t="shared" si="35"/>
        <v>0</v>
      </c>
      <c r="Q193" s="1"/>
      <c r="R193" s="27">
        <f t="shared" si="31"/>
        <v>542.28383694865192</v>
      </c>
      <c r="S193" s="27">
        <f t="shared" si="32"/>
        <v>21.41706305134807</v>
      </c>
    </row>
    <row r="194" spans="1:19" x14ac:dyDescent="0.25">
      <c r="A194" s="26">
        <v>4587</v>
      </c>
      <c r="B194" s="26">
        <v>0.1176</v>
      </c>
      <c r="C194" s="26">
        <v>-0.71430000000000005</v>
      </c>
      <c r="D194" s="1"/>
      <c r="E194" s="1">
        <f t="shared" si="24"/>
        <v>-6.0739795918367356</v>
      </c>
      <c r="F194" s="1">
        <f t="shared" si="25"/>
        <v>1</v>
      </c>
      <c r="G194" s="1">
        <f t="shared" si="33"/>
        <v>-6.0739795918367356</v>
      </c>
      <c r="H194" s="1"/>
      <c r="I194" s="24">
        <f t="shared" si="26"/>
        <v>0.96913254609455457</v>
      </c>
      <c r="J194" s="24">
        <f t="shared" si="34"/>
        <v>-0.93826509218910914</v>
      </c>
      <c r="K194" s="1"/>
      <c r="L194" s="1">
        <f t="shared" si="27"/>
        <v>0.11396998742071962</v>
      </c>
      <c r="M194" s="1">
        <f t="shared" si="28"/>
        <v>3.6300125792803825E-3</v>
      </c>
      <c r="N194" s="1">
        <f t="shared" si="29"/>
        <v>-0.7179973042645813</v>
      </c>
      <c r="O194" s="1">
        <f t="shared" si="30"/>
        <v>3.6973042645811519E-3</v>
      </c>
      <c r="P194" s="24">
        <f t="shared" si="35"/>
        <v>-1.1249600006334549E-16</v>
      </c>
      <c r="Q194" s="1"/>
      <c r="R194" s="27">
        <f t="shared" si="31"/>
        <v>522.7803322988409</v>
      </c>
      <c r="S194" s="27">
        <f t="shared" si="32"/>
        <v>16.650867701159115</v>
      </c>
    </row>
    <row r="195" spans="1:19" x14ac:dyDescent="0.25">
      <c r="A195" s="26">
        <v>4617</v>
      </c>
      <c r="B195" s="26">
        <v>0.11070000000000001</v>
      </c>
      <c r="C195" s="26">
        <v>-0.68010000000000004</v>
      </c>
      <c r="D195" s="1"/>
      <c r="E195" s="1">
        <f t="shared" si="24"/>
        <v>-6.1436314363143634</v>
      </c>
      <c r="F195" s="1">
        <f t="shared" si="25"/>
        <v>1</v>
      </c>
      <c r="G195" s="1">
        <f t="shared" si="33"/>
        <v>-6.1436314363143634</v>
      </c>
      <c r="H195" s="1"/>
      <c r="I195" s="24">
        <f t="shared" si="26"/>
        <v>0.97864988213296034</v>
      </c>
      <c r="J195" s="24">
        <f t="shared" si="34"/>
        <v>-0.95729976426592067</v>
      </c>
      <c r="K195" s="1"/>
      <c r="L195" s="1">
        <f t="shared" si="27"/>
        <v>0.10833654195211871</v>
      </c>
      <c r="M195" s="1">
        <f t="shared" si="28"/>
        <v>2.3634580478812911E-3</v>
      </c>
      <c r="N195" s="1">
        <f t="shared" si="29"/>
        <v>-0.68250727086442287</v>
      </c>
      <c r="O195" s="1">
        <f t="shared" si="30"/>
        <v>2.4072708644228601E-3</v>
      </c>
      <c r="P195" s="24">
        <f t="shared" si="35"/>
        <v>0</v>
      </c>
      <c r="Q195" s="1"/>
      <c r="R195" s="27">
        <f t="shared" si="31"/>
        <v>500.18981419293209</v>
      </c>
      <c r="S195" s="27">
        <f t="shared" si="32"/>
        <v>10.912085807067921</v>
      </c>
    </row>
    <row r="196" spans="1:19" x14ac:dyDescent="0.25">
      <c r="A196" s="26">
        <v>4647</v>
      </c>
      <c r="B196" s="26">
        <v>0.10349999999999999</v>
      </c>
      <c r="C196" s="26">
        <v>-0.64090000000000003</v>
      </c>
      <c r="D196" s="1"/>
      <c r="E196" s="1">
        <f t="shared" si="24"/>
        <v>-6.1922705314009665</v>
      </c>
      <c r="F196" s="1">
        <f t="shared" si="25"/>
        <v>1</v>
      </c>
      <c r="G196" s="1">
        <f t="shared" si="33"/>
        <v>-6.1922705314009665</v>
      </c>
      <c r="H196" s="1"/>
      <c r="I196" s="24">
        <f t="shared" si="26"/>
        <v>0.98529600351014601</v>
      </c>
      <c r="J196" s="24">
        <f t="shared" si="34"/>
        <v>-0.97059200702029202</v>
      </c>
      <c r="K196" s="1"/>
      <c r="L196" s="1">
        <f t="shared" si="27"/>
        <v>0.10197813636330011</v>
      </c>
      <c r="M196" s="1">
        <f t="shared" si="28"/>
        <v>1.5218636366998877E-3</v>
      </c>
      <c r="N196" s="1">
        <f t="shared" si="29"/>
        <v>-0.6424500753210054</v>
      </c>
      <c r="O196" s="1">
        <f t="shared" si="30"/>
        <v>1.550075321005344E-3</v>
      </c>
      <c r="P196" s="24">
        <f t="shared" si="35"/>
        <v>0</v>
      </c>
      <c r="Q196" s="1"/>
      <c r="R196" s="27">
        <f t="shared" si="31"/>
        <v>473.89239968025561</v>
      </c>
      <c r="S196" s="27">
        <f t="shared" si="32"/>
        <v>7.0721003197443784</v>
      </c>
    </row>
    <row r="197" spans="1:19" x14ac:dyDescent="0.25">
      <c r="A197" s="26">
        <v>4677</v>
      </c>
      <c r="B197" s="26">
        <v>9.6699999999999994E-2</v>
      </c>
      <c r="C197" s="26">
        <v>-0.60029999999999994</v>
      </c>
      <c r="D197" s="1"/>
      <c r="E197" s="1">
        <f t="shared" si="24"/>
        <v>-6.2078593588417785</v>
      </c>
      <c r="F197" s="1">
        <f t="shared" si="25"/>
        <v>1</v>
      </c>
      <c r="G197" s="1">
        <f t="shared" si="33"/>
        <v>-6.2078593588417785</v>
      </c>
      <c r="H197" s="1"/>
      <c r="I197" s="24">
        <f t="shared" si="26"/>
        <v>0.98742608506522367</v>
      </c>
      <c r="J197" s="24">
        <f t="shared" si="34"/>
        <v>-0.97485217013044734</v>
      </c>
      <c r="K197" s="1"/>
      <c r="L197" s="1">
        <f t="shared" si="27"/>
        <v>9.5484102425807127E-2</v>
      </c>
      <c r="M197" s="1">
        <f t="shared" si="28"/>
        <v>1.2158975741928711E-3</v>
      </c>
      <c r="N197" s="1">
        <f t="shared" si="29"/>
        <v>-0.60153843738504298</v>
      </c>
      <c r="O197" s="1">
        <f t="shared" si="30"/>
        <v>1.2384373850429964E-3</v>
      </c>
      <c r="P197" s="24">
        <f t="shared" si="35"/>
        <v>0</v>
      </c>
      <c r="Q197" s="1"/>
      <c r="R197" s="27">
        <f t="shared" si="31"/>
        <v>446.57914704549995</v>
      </c>
      <c r="S197" s="27">
        <f t="shared" si="32"/>
        <v>5.6867529545000579</v>
      </c>
    </row>
    <row r="198" spans="1:19" x14ac:dyDescent="0.25">
      <c r="A198" s="26">
        <v>4707</v>
      </c>
      <c r="B198" s="26">
        <v>9.0300000000000005E-2</v>
      </c>
      <c r="C198" s="26">
        <v>-0.56440000000000001</v>
      </c>
      <c r="D198" s="1"/>
      <c r="E198" s="1">
        <f t="shared" si="24"/>
        <v>-6.2502768549280177</v>
      </c>
      <c r="F198" s="1">
        <f t="shared" si="25"/>
        <v>1</v>
      </c>
      <c r="G198" s="1">
        <f t="shared" si="33"/>
        <v>-6.2502768549280177</v>
      </c>
      <c r="H198" s="1"/>
      <c r="I198" s="24">
        <f t="shared" si="26"/>
        <v>0.99322207750717784</v>
      </c>
      <c r="J198" s="24">
        <f t="shared" si="34"/>
        <v>-0.98644415501435567</v>
      </c>
      <c r="K198" s="1"/>
      <c r="L198" s="1">
        <f t="shared" si="27"/>
        <v>8.9687953598898168E-2</v>
      </c>
      <c r="M198" s="1">
        <f t="shared" si="28"/>
        <v>6.120464011018414E-4</v>
      </c>
      <c r="N198" s="1">
        <f t="shared" si="29"/>
        <v>-0.56502339226641585</v>
      </c>
      <c r="O198" s="1">
        <f t="shared" si="30"/>
        <v>6.2339226641577883E-4</v>
      </c>
      <c r="P198" s="24">
        <f t="shared" si="35"/>
        <v>0</v>
      </c>
      <c r="Q198" s="1"/>
      <c r="R198" s="27">
        <f t="shared" si="31"/>
        <v>422.16119759001367</v>
      </c>
      <c r="S198" s="27">
        <f t="shared" si="32"/>
        <v>2.8809024099863674</v>
      </c>
    </row>
    <row r="199" spans="1:19" x14ac:dyDescent="0.25">
      <c r="A199" s="26">
        <v>4737</v>
      </c>
      <c r="B199" s="26">
        <v>8.3699999999999997E-2</v>
      </c>
      <c r="C199" s="26">
        <v>-0.52729999999999999</v>
      </c>
      <c r="D199" s="1"/>
      <c r="E199" s="1">
        <f t="shared" si="24"/>
        <v>-6.2998805256869774</v>
      </c>
      <c r="F199" s="1">
        <f t="shared" si="25"/>
        <v>1</v>
      </c>
      <c r="G199" s="1">
        <f t="shared" si="33"/>
        <v>-6.2998805256869774</v>
      </c>
      <c r="H199" s="1"/>
      <c r="I199" s="24">
        <f t="shared" si="26"/>
        <v>1</v>
      </c>
      <c r="J199" s="24">
        <f t="shared" si="34"/>
        <v>-1</v>
      </c>
      <c r="K199" s="1"/>
      <c r="L199" s="1">
        <f t="shared" si="27"/>
        <v>8.3699999999999997E-2</v>
      </c>
      <c r="M199" s="1">
        <f t="shared" si="28"/>
        <v>0</v>
      </c>
      <c r="N199" s="1">
        <f t="shared" si="29"/>
        <v>-0.52729999999999999</v>
      </c>
      <c r="O199" s="1">
        <f t="shared" si="30"/>
        <v>0</v>
      </c>
      <c r="P199" s="24">
        <f t="shared" si="35"/>
        <v>0</v>
      </c>
      <c r="Q199" s="1"/>
      <c r="R199" s="27">
        <f t="shared" si="31"/>
        <v>396.48689999999999</v>
      </c>
      <c r="S199" s="27">
        <f t="shared" si="32"/>
        <v>0</v>
      </c>
    </row>
    <row r="200" spans="1:19" x14ac:dyDescent="0.25">
      <c r="A200" s="26">
        <v>4767</v>
      </c>
      <c r="B200" s="26">
        <v>7.7100000000000002E-2</v>
      </c>
      <c r="C200" s="26">
        <v>-0.48370000000000002</v>
      </c>
      <c r="D200" s="1"/>
      <c r="E200" s="1">
        <f t="shared" si="24"/>
        <v>-6.2736705577172502</v>
      </c>
      <c r="F200" s="1">
        <f t="shared" si="25"/>
        <v>1</v>
      </c>
      <c r="G200" s="1">
        <f t="shared" si="33"/>
        <v>-6.2736705577172502</v>
      </c>
      <c r="H200" s="1"/>
      <c r="I200" s="24">
        <f t="shared" si="26"/>
        <v>0.99641862933286895</v>
      </c>
      <c r="J200" s="24">
        <f t="shared" si="34"/>
        <v>-0.99283725866573791</v>
      </c>
      <c r="K200" s="1"/>
      <c r="L200" s="1">
        <f t="shared" si="27"/>
        <v>7.6823876321564205E-2</v>
      </c>
      <c r="M200" s="1">
        <f t="shared" si="28"/>
        <v>2.761236784358036E-4</v>
      </c>
      <c r="N200" s="1">
        <f t="shared" si="29"/>
        <v>-0.48398124234600726</v>
      </c>
      <c r="O200" s="1">
        <f t="shared" si="30"/>
        <v>2.8124234600721915E-4</v>
      </c>
      <c r="P200" s="24">
        <f t="shared" si="35"/>
        <v>0</v>
      </c>
      <c r="Q200" s="1"/>
      <c r="R200" s="27">
        <f t="shared" si="31"/>
        <v>366.21941842489656</v>
      </c>
      <c r="S200" s="27">
        <f t="shared" si="32"/>
        <v>1.3162815751034758</v>
      </c>
    </row>
    <row r="201" spans="1:19" x14ac:dyDescent="0.25">
      <c r="A201" s="26">
        <v>4797</v>
      </c>
      <c r="B201" s="26">
        <v>7.0699999999999999E-2</v>
      </c>
      <c r="C201" s="26">
        <v>-0.4461</v>
      </c>
      <c r="D201" s="1"/>
      <c r="E201" s="1">
        <f t="shared" si="24"/>
        <v>-6.3097595473833099</v>
      </c>
      <c r="F201" s="1">
        <f t="shared" si="25"/>
        <v>0</v>
      </c>
      <c r="G201" s="1">
        <f t="shared" si="33"/>
        <v>0</v>
      </c>
      <c r="H201" s="1"/>
      <c r="I201" s="24">
        <f t="shared" si="26"/>
        <v>1</v>
      </c>
      <c r="J201" s="24">
        <f t="shared" si="34"/>
        <v>-1</v>
      </c>
      <c r="K201" s="1"/>
      <c r="L201" s="1">
        <f t="shared" si="27"/>
        <v>7.0699999999999999E-2</v>
      </c>
      <c r="M201" s="1">
        <f t="shared" si="28"/>
        <v>0</v>
      </c>
      <c r="N201" s="1">
        <f t="shared" si="29"/>
        <v>-0.44540155316606928</v>
      </c>
      <c r="O201" s="1">
        <f t="shared" si="30"/>
        <v>0</v>
      </c>
      <c r="P201" s="24">
        <f t="shared" si="35"/>
        <v>7.0771793893071385E-4</v>
      </c>
      <c r="Q201" s="1"/>
      <c r="R201" s="27">
        <f t="shared" si="31"/>
        <v>339.14789999999999</v>
      </c>
      <c r="S201" s="27">
        <f t="shared" si="32"/>
        <v>0</v>
      </c>
    </row>
    <row r="202" spans="1:19" x14ac:dyDescent="0.25">
      <c r="A202" s="26">
        <v>4827</v>
      </c>
      <c r="B202" s="26">
        <v>6.4899999999999999E-2</v>
      </c>
      <c r="C202" s="26">
        <v>-0.4138</v>
      </c>
      <c r="D202" s="1"/>
      <c r="E202" s="1">
        <f t="shared" si="24"/>
        <v>-6.3759630200308166</v>
      </c>
      <c r="F202" s="1">
        <f t="shared" si="25"/>
        <v>0</v>
      </c>
      <c r="G202" s="1">
        <f t="shared" si="33"/>
        <v>0</v>
      </c>
      <c r="H202" s="1"/>
      <c r="I202" s="24">
        <f t="shared" si="26"/>
        <v>1</v>
      </c>
      <c r="J202" s="24">
        <f t="shared" si="34"/>
        <v>-1</v>
      </c>
      <c r="K202" s="1"/>
      <c r="L202" s="1">
        <f t="shared" si="27"/>
        <v>6.4899999999999999E-2</v>
      </c>
      <c r="M202" s="1">
        <f t="shared" si="28"/>
        <v>0</v>
      </c>
      <c r="N202" s="1">
        <f t="shared" si="29"/>
        <v>-0.40886224611708483</v>
      </c>
      <c r="O202" s="1">
        <f t="shared" si="30"/>
        <v>0</v>
      </c>
      <c r="P202" s="24">
        <f t="shared" si="35"/>
        <v>5.0032970745923343E-3</v>
      </c>
      <c r="Q202" s="1"/>
      <c r="R202" s="27">
        <f t="shared" si="31"/>
        <v>313.27229999999997</v>
      </c>
      <c r="S202" s="27">
        <f t="shared" si="32"/>
        <v>0</v>
      </c>
    </row>
    <row r="203" spans="1:19" x14ac:dyDescent="0.25">
      <c r="A203" s="26">
        <v>4857</v>
      </c>
      <c r="B203" s="26">
        <v>5.9499999999999997E-2</v>
      </c>
      <c r="C203" s="26">
        <v>-0.38129999999999997</v>
      </c>
      <c r="D203" s="1"/>
      <c r="E203" s="1">
        <f t="shared" si="24"/>
        <v>-6.4084033613445373</v>
      </c>
      <c r="F203" s="1">
        <f t="shared" si="25"/>
        <v>0</v>
      </c>
      <c r="G203" s="1">
        <f t="shared" si="33"/>
        <v>0</v>
      </c>
      <c r="H203" s="1"/>
      <c r="I203" s="24">
        <f t="shared" si="26"/>
        <v>1</v>
      </c>
      <c r="J203" s="24">
        <f t="shared" si="34"/>
        <v>-1</v>
      </c>
      <c r="K203" s="1"/>
      <c r="L203" s="1">
        <f t="shared" si="27"/>
        <v>5.9499999999999997E-2</v>
      </c>
      <c r="M203" s="1">
        <f t="shared" si="28"/>
        <v>0</v>
      </c>
      <c r="N203" s="1">
        <f t="shared" si="29"/>
        <v>-0.37484289127837517</v>
      </c>
      <c r="O203" s="1">
        <f t="shared" si="30"/>
        <v>0</v>
      </c>
      <c r="P203" s="24">
        <f t="shared" si="35"/>
        <v>6.542819659159798E-3</v>
      </c>
      <c r="Q203" s="1"/>
      <c r="R203" s="27">
        <f t="shared" si="31"/>
        <v>288.99149999999997</v>
      </c>
      <c r="S203" s="27">
        <f t="shared" si="32"/>
        <v>0</v>
      </c>
    </row>
    <row r="204" spans="1:19" x14ac:dyDescent="0.25">
      <c r="A204" s="26">
        <v>4887</v>
      </c>
      <c r="B204" s="26">
        <v>5.4699999999999999E-2</v>
      </c>
      <c r="C204" s="26">
        <v>-0.3508</v>
      </c>
      <c r="D204" s="1"/>
      <c r="E204" s="1">
        <f t="shared" si="24"/>
        <v>-6.4131627056672764</v>
      </c>
      <c r="F204" s="1">
        <f t="shared" si="25"/>
        <v>0</v>
      </c>
      <c r="G204" s="1">
        <f t="shared" si="33"/>
        <v>0</v>
      </c>
      <c r="H204" s="1"/>
      <c r="I204" s="24">
        <f t="shared" si="26"/>
        <v>1</v>
      </c>
      <c r="J204" s="24">
        <f t="shared" si="34"/>
        <v>-1</v>
      </c>
      <c r="K204" s="1"/>
      <c r="L204" s="1">
        <f t="shared" si="27"/>
        <v>5.4699999999999999E-2</v>
      </c>
      <c r="M204" s="1">
        <f t="shared" si="28"/>
        <v>0</v>
      </c>
      <c r="N204" s="1">
        <f t="shared" si="29"/>
        <v>-0.34460346475507764</v>
      </c>
      <c r="O204" s="1">
        <f t="shared" si="30"/>
        <v>0</v>
      </c>
      <c r="P204" s="24">
        <f t="shared" si="35"/>
        <v>6.2787873593295809E-3</v>
      </c>
      <c r="Q204" s="1"/>
      <c r="R204" s="27">
        <f t="shared" si="31"/>
        <v>267.31889999999999</v>
      </c>
      <c r="S204" s="27">
        <f t="shared" si="32"/>
        <v>0</v>
      </c>
    </row>
    <row r="205" spans="1:19" x14ac:dyDescent="0.25">
      <c r="A205" s="26">
        <v>4917</v>
      </c>
      <c r="B205" s="26">
        <v>5.0200000000000002E-2</v>
      </c>
      <c r="C205" s="26">
        <v>-0.32469999999999999</v>
      </c>
      <c r="D205" s="1"/>
      <c r="E205" s="1">
        <f t="shared" si="24"/>
        <v>-6.4681274900398398</v>
      </c>
      <c r="F205" s="1">
        <f t="shared" si="25"/>
        <v>0</v>
      </c>
      <c r="G205" s="1">
        <f t="shared" si="33"/>
        <v>0</v>
      </c>
      <c r="H205" s="1"/>
      <c r="I205" s="24">
        <f t="shared" si="26"/>
        <v>1</v>
      </c>
      <c r="J205" s="24">
        <f t="shared" si="34"/>
        <v>-1</v>
      </c>
      <c r="K205" s="1"/>
      <c r="L205" s="1">
        <f t="shared" si="27"/>
        <v>5.0200000000000002E-2</v>
      </c>
      <c r="M205" s="1">
        <f t="shared" si="28"/>
        <v>0</v>
      </c>
      <c r="N205" s="1">
        <f t="shared" si="29"/>
        <v>-0.31625400238948626</v>
      </c>
      <c r="O205" s="1">
        <f t="shared" si="30"/>
        <v>0</v>
      </c>
      <c r="P205" s="24">
        <f t="shared" si="35"/>
        <v>8.5581088362688563E-3</v>
      </c>
      <c r="Q205" s="1"/>
      <c r="R205" s="27">
        <f t="shared" si="31"/>
        <v>246.83340000000001</v>
      </c>
      <c r="S205" s="27">
        <f t="shared" si="32"/>
        <v>0</v>
      </c>
    </row>
    <row r="206" spans="1:19" x14ac:dyDescent="0.25">
      <c r="A206" s="26">
        <v>4947</v>
      </c>
      <c r="B206" s="26">
        <v>4.5999999999999999E-2</v>
      </c>
      <c r="C206" s="26">
        <v>-0.30370000000000003</v>
      </c>
      <c r="D206" s="1"/>
      <c r="E206" s="1">
        <f t="shared" si="24"/>
        <v>-6.6021739130434787</v>
      </c>
      <c r="F206" s="1">
        <f t="shared" si="25"/>
        <v>0</v>
      </c>
      <c r="G206" s="1">
        <f t="shared" si="33"/>
        <v>0</v>
      </c>
      <c r="H206" s="1"/>
      <c r="I206" s="24">
        <f t="shared" si="26"/>
        <v>1</v>
      </c>
      <c r="J206" s="24">
        <f t="shared" si="34"/>
        <v>-1</v>
      </c>
      <c r="K206" s="1"/>
      <c r="L206" s="1">
        <f t="shared" si="27"/>
        <v>4.5999999999999999E-2</v>
      </c>
      <c r="M206" s="1">
        <f t="shared" si="28"/>
        <v>0</v>
      </c>
      <c r="N206" s="1">
        <f t="shared" si="29"/>
        <v>-0.28979450418160096</v>
      </c>
      <c r="O206" s="1">
        <f t="shared" si="30"/>
        <v>0</v>
      </c>
      <c r="P206" s="24">
        <f t="shared" si="35"/>
        <v>1.4090075811530106E-2</v>
      </c>
      <c r="Q206" s="1"/>
      <c r="R206" s="27">
        <f t="shared" si="31"/>
        <v>227.56199999999998</v>
      </c>
      <c r="S206" s="27">
        <f t="shared" si="32"/>
        <v>0</v>
      </c>
    </row>
    <row r="207" spans="1:19" x14ac:dyDescent="0.25">
      <c r="A207" s="26">
        <v>4977</v>
      </c>
      <c r="B207" s="26">
        <v>4.2500000000000003E-2</v>
      </c>
      <c r="C207" s="26">
        <v>-0.28660000000000002</v>
      </c>
      <c r="D207" s="1"/>
      <c r="E207" s="1">
        <f t="shared" si="24"/>
        <v>-6.7435294117647056</v>
      </c>
      <c r="F207" s="1">
        <f t="shared" si="25"/>
        <v>0</v>
      </c>
      <c r="G207" s="1">
        <f t="shared" si="33"/>
        <v>0</v>
      </c>
      <c r="H207" s="1"/>
      <c r="I207" s="24">
        <f t="shared" si="26"/>
        <v>1</v>
      </c>
      <c r="J207" s="24">
        <f t="shared" si="34"/>
        <v>-1</v>
      </c>
      <c r="K207" s="1"/>
      <c r="L207" s="1">
        <f t="shared" si="27"/>
        <v>4.2500000000000003E-2</v>
      </c>
      <c r="M207" s="1">
        <f t="shared" si="28"/>
        <v>0</v>
      </c>
      <c r="N207" s="1">
        <f t="shared" si="29"/>
        <v>-0.26774492234169656</v>
      </c>
      <c r="O207" s="1">
        <f t="shared" si="30"/>
        <v>0</v>
      </c>
      <c r="P207" s="24">
        <f t="shared" si="35"/>
        <v>1.9105357846087207E-2</v>
      </c>
      <c r="Q207" s="1"/>
      <c r="R207" s="27">
        <f t="shared" si="31"/>
        <v>211.52250000000001</v>
      </c>
      <c r="S207" s="27">
        <f t="shared" si="32"/>
        <v>0</v>
      </c>
    </row>
    <row r="208" spans="1:19" x14ac:dyDescent="0.25">
      <c r="A208" s="26">
        <v>5007</v>
      </c>
      <c r="B208" s="26">
        <v>3.9600000000000003E-2</v>
      </c>
      <c r="C208" s="26">
        <v>-0.27139999999999997</v>
      </c>
      <c r="D208" s="1"/>
      <c r="E208" s="1">
        <f t="shared" si="24"/>
        <v>-6.853535353535352</v>
      </c>
      <c r="F208" s="1">
        <f t="shared" si="25"/>
        <v>0</v>
      </c>
      <c r="G208" s="1">
        <f t="shared" si="33"/>
        <v>0</v>
      </c>
      <c r="H208" s="1"/>
      <c r="I208" s="24">
        <f t="shared" si="26"/>
        <v>1</v>
      </c>
      <c r="J208" s="24">
        <f t="shared" si="34"/>
        <v>-1</v>
      </c>
      <c r="K208" s="1"/>
      <c r="L208" s="1">
        <f t="shared" si="27"/>
        <v>3.9600000000000003E-2</v>
      </c>
      <c r="M208" s="1">
        <f t="shared" si="28"/>
        <v>0</v>
      </c>
      <c r="N208" s="1">
        <f t="shared" si="29"/>
        <v>-0.24947526881720433</v>
      </c>
      <c r="O208" s="1">
        <f t="shared" si="30"/>
        <v>0</v>
      </c>
      <c r="P208" s="24">
        <f t="shared" si="35"/>
        <v>2.2215757607453281E-2</v>
      </c>
      <c r="Q208" s="1"/>
      <c r="R208" s="27">
        <f t="shared" si="31"/>
        <v>198.27720000000002</v>
      </c>
      <c r="S208" s="27">
        <f t="shared" si="32"/>
        <v>0</v>
      </c>
    </row>
    <row r="209" spans="1:19" x14ac:dyDescent="0.25">
      <c r="A209" s="26">
        <v>5037</v>
      </c>
      <c r="B209" s="26">
        <v>3.7100000000000001E-2</v>
      </c>
      <c r="C209" s="26">
        <v>-0.25559999999999999</v>
      </c>
      <c r="D209" s="1"/>
      <c r="E209" s="1">
        <f t="shared" si="24"/>
        <v>-6.8894878706199458</v>
      </c>
      <c r="F209" s="1">
        <f t="shared" si="25"/>
        <v>0</v>
      </c>
      <c r="G209" s="1">
        <f t="shared" si="33"/>
        <v>0</v>
      </c>
      <c r="H209" s="1"/>
      <c r="I209" s="24">
        <f t="shared" si="26"/>
        <v>1</v>
      </c>
      <c r="J209" s="24">
        <f t="shared" si="34"/>
        <v>-1</v>
      </c>
      <c r="K209" s="1"/>
      <c r="L209" s="1">
        <f t="shared" si="27"/>
        <v>3.7100000000000001E-2</v>
      </c>
      <c r="M209" s="1">
        <f t="shared" si="28"/>
        <v>0</v>
      </c>
      <c r="N209" s="1">
        <f t="shared" si="29"/>
        <v>-0.23372556750298687</v>
      </c>
      <c r="O209" s="1">
        <f t="shared" si="30"/>
        <v>0</v>
      </c>
      <c r="P209" s="24">
        <f t="shared" si="35"/>
        <v>2.2164791262552563E-2</v>
      </c>
      <c r="Q209" s="1"/>
      <c r="R209" s="27">
        <f t="shared" si="31"/>
        <v>186.87270000000001</v>
      </c>
      <c r="S209" s="27">
        <f t="shared" si="32"/>
        <v>0</v>
      </c>
    </row>
    <row r="210" spans="1:19" x14ac:dyDescent="0.25">
      <c r="A210" s="26">
        <v>5067</v>
      </c>
      <c r="B210" s="26">
        <v>3.49E-2</v>
      </c>
      <c r="C210" s="26">
        <v>-0.23830000000000001</v>
      </c>
      <c r="D210" s="1"/>
      <c r="E210" s="1">
        <f t="shared" si="24"/>
        <v>-6.8280802292263614</v>
      </c>
      <c r="F210" s="1">
        <f t="shared" si="25"/>
        <v>0</v>
      </c>
      <c r="G210" s="1">
        <f t="shared" si="33"/>
        <v>0</v>
      </c>
      <c r="H210" s="1"/>
      <c r="I210" s="24">
        <f t="shared" si="26"/>
        <v>1</v>
      </c>
      <c r="J210" s="24">
        <f t="shared" si="34"/>
        <v>-1</v>
      </c>
      <c r="K210" s="1"/>
      <c r="L210" s="1">
        <f t="shared" si="27"/>
        <v>3.49E-2</v>
      </c>
      <c r="M210" s="1">
        <f t="shared" si="28"/>
        <v>0</v>
      </c>
      <c r="N210" s="1">
        <f t="shared" si="29"/>
        <v>-0.21986583034647553</v>
      </c>
      <c r="O210" s="1">
        <f t="shared" si="30"/>
        <v>0</v>
      </c>
      <c r="P210" s="24">
        <f t="shared" si="35"/>
        <v>1.8678862755623148E-2</v>
      </c>
      <c r="Q210" s="1"/>
      <c r="R210" s="27">
        <f t="shared" si="31"/>
        <v>176.8383</v>
      </c>
      <c r="S210" s="27">
        <f t="shared" si="32"/>
        <v>0</v>
      </c>
    </row>
    <row r="211" spans="1:19" x14ac:dyDescent="0.25">
      <c r="A211" s="26">
        <v>5097</v>
      </c>
      <c r="B211" s="26">
        <v>3.3000000000000002E-2</v>
      </c>
      <c r="C211" s="26">
        <v>-0.22109999999999999</v>
      </c>
      <c r="D211" s="1"/>
      <c r="E211" s="1">
        <f t="shared" si="24"/>
        <v>-6.6999999999999993</v>
      </c>
      <c r="F211" s="1">
        <f t="shared" si="25"/>
        <v>0</v>
      </c>
      <c r="G211" s="1">
        <f t="shared" si="33"/>
        <v>0</v>
      </c>
      <c r="H211" s="1"/>
      <c r="I211" s="24">
        <f t="shared" si="26"/>
        <v>1</v>
      </c>
      <c r="J211" s="24">
        <f t="shared" si="34"/>
        <v>-1</v>
      </c>
      <c r="K211" s="1"/>
      <c r="L211" s="1">
        <f t="shared" si="27"/>
        <v>3.3000000000000002E-2</v>
      </c>
      <c r="M211" s="1">
        <f t="shared" si="28"/>
        <v>0</v>
      </c>
      <c r="N211" s="1">
        <f t="shared" si="29"/>
        <v>-0.20789605734767028</v>
      </c>
      <c r="O211" s="1">
        <f t="shared" si="30"/>
        <v>0</v>
      </c>
      <c r="P211" s="24">
        <f t="shared" si="35"/>
        <v>1.3379210307356079E-2</v>
      </c>
      <c r="Q211" s="1"/>
      <c r="R211" s="27">
        <f t="shared" si="31"/>
        <v>168.20100000000002</v>
      </c>
      <c r="S211" s="27">
        <f t="shared" si="32"/>
        <v>0</v>
      </c>
    </row>
    <row r="212" spans="1:19" x14ac:dyDescent="0.25">
      <c r="A212" s="26">
        <v>5127</v>
      </c>
      <c r="B212" s="26">
        <v>3.1399999999999997E-2</v>
      </c>
      <c r="C212" s="26">
        <v>-0.20499999999999999</v>
      </c>
      <c r="D212" s="1"/>
      <c r="E212" s="1">
        <f t="shared" ref="E212:E252" si="36">C212/B212</f>
        <v>-6.5286624203821662</v>
      </c>
      <c r="F212" s="1">
        <f t="shared" ref="F212:F252" si="37">IF(AND(B212/$B$13&gt;$O$12,OR(C212/$C$13&gt;$M$12,C212/$C$14&gt;$M$12)),1,0)</f>
        <v>0</v>
      </c>
      <c r="G212" s="1">
        <f t="shared" si="33"/>
        <v>0</v>
      </c>
      <c r="H212" s="1"/>
      <c r="I212" s="24">
        <f t="shared" ref="I212:I252" si="38">MIN(1,MAX(0,(E212-$J$15)/($L$14-$J$15)))</f>
        <v>1</v>
      </c>
      <c r="J212" s="24">
        <f t="shared" si="34"/>
        <v>-1</v>
      </c>
      <c r="K212" s="1"/>
      <c r="L212" s="1">
        <f t="shared" ref="L212:L252" si="39">B212*I212</f>
        <v>3.1399999999999997E-2</v>
      </c>
      <c r="M212" s="1">
        <f t="shared" ref="M212:M252" si="40">B212*(1-I212)</f>
        <v>0</v>
      </c>
      <c r="N212" s="1">
        <f t="shared" ref="N212:N252" si="41">L212*$L$14</f>
        <v>-0.19781624850657106</v>
      </c>
      <c r="O212" s="1">
        <f t="shared" ref="O212:O252" si="42">M212*$J$15</f>
        <v>0</v>
      </c>
      <c r="P212" s="24">
        <f t="shared" si="35"/>
        <v>7.2791078056833767E-3</v>
      </c>
      <c r="Q212" s="1"/>
      <c r="R212" s="27">
        <f t="shared" ref="R212:R252" si="43">A212*L212</f>
        <v>160.98779999999999</v>
      </c>
      <c r="S212" s="27">
        <f t="shared" ref="S212:S252" si="44">A212*M212</f>
        <v>0</v>
      </c>
    </row>
    <row r="213" spans="1:19" x14ac:dyDescent="0.25">
      <c r="A213" s="26">
        <v>5157</v>
      </c>
      <c r="B213" s="26">
        <v>2.9899999999999999E-2</v>
      </c>
      <c r="C213" s="26">
        <v>-0.1903</v>
      </c>
      <c r="D213" s="1"/>
      <c r="E213" s="1">
        <f t="shared" si="36"/>
        <v>-6.3645484949832776</v>
      </c>
      <c r="F213" s="1">
        <f t="shared" si="37"/>
        <v>0</v>
      </c>
      <c r="G213" s="1">
        <f t="shared" ref="G213:G252" si="45">E213*F213</f>
        <v>0</v>
      </c>
      <c r="H213" s="1"/>
      <c r="I213" s="24">
        <f t="shared" si="38"/>
        <v>1</v>
      </c>
      <c r="J213" s="24">
        <f t="shared" ref="J213:J252" si="46">1-2*I213</f>
        <v>-1</v>
      </c>
      <c r="K213" s="1"/>
      <c r="L213" s="1">
        <f t="shared" si="39"/>
        <v>2.9899999999999999E-2</v>
      </c>
      <c r="M213" s="1">
        <f t="shared" si="40"/>
        <v>0</v>
      </c>
      <c r="N213" s="1">
        <f t="shared" si="41"/>
        <v>-0.18836642771804063</v>
      </c>
      <c r="O213" s="1">
        <f t="shared" si="42"/>
        <v>0</v>
      </c>
      <c r="P213" s="24">
        <f t="shared" ref="P213:P252" si="47">(N213+O213-C213)/MAX($C$13,-$C$14)</f>
        <v>1.9592383037383395E-3</v>
      </c>
      <c r="Q213" s="1"/>
      <c r="R213" s="27">
        <f t="shared" si="43"/>
        <v>154.1943</v>
      </c>
      <c r="S213" s="27">
        <f t="shared" si="44"/>
        <v>0</v>
      </c>
    </row>
    <row r="214" spans="1:19" x14ac:dyDescent="0.25">
      <c r="A214" s="26">
        <v>5187</v>
      </c>
      <c r="B214" s="26">
        <v>2.86E-2</v>
      </c>
      <c r="C214" s="26">
        <v>-0.17760000000000001</v>
      </c>
      <c r="D214" s="1"/>
      <c r="E214" s="1">
        <f t="shared" si="36"/>
        <v>-6.20979020979021</v>
      </c>
      <c r="F214" s="1">
        <f t="shared" si="37"/>
        <v>0</v>
      </c>
      <c r="G214" s="1">
        <f t="shared" si="45"/>
        <v>0</v>
      </c>
      <c r="H214" s="1"/>
      <c r="I214" s="24">
        <f t="shared" si="38"/>
        <v>0.98768991953298424</v>
      </c>
      <c r="J214" s="24">
        <f t="shared" si="46"/>
        <v>-0.97537983906596848</v>
      </c>
      <c r="K214" s="1"/>
      <c r="L214" s="1">
        <f t="shared" si="39"/>
        <v>2.8247931698643348E-2</v>
      </c>
      <c r="M214" s="1">
        <f t="shared" si="40"/>
        <v>3.5206830135665077E-4</v>
      </c>
      <c r="N214" s="1">
        <f t="shared" si="41"/>
        <v>-0.17795859479921908</v>
      </c>
      <c r="O214" s="1">
        <f t="shared" si="42"/>
        <v>3.58594799219081E-4</v>
      </c>
      <c r="P214" s="24">
        <f t="shared" si="47"/>
        <v>0</v>
      </c>
      <c r="Q214" s="1"/>
      <c r="R214" s="27">
        <f t="shared" si="43"/>
        <v>146.52202172086305</v>
      </c>
      <c r="S214" s="27">
        <f t="shared" si="44"/>
        <v>1.8261782791369474</v>
      </c>
    </row>
    <row r="215" spans="1:19" x14ac:dyDescent="0.25">
      <c r="A215" s="26">
        <v>5217</v>
      </c>
      <c r="B215" s="26">
        <v>2.76E-2</v>
      </c>
      <c r="C215" s="26">
        <v>-0.16789999999999999</v>
      </c>
      <c r="D215" s="1"/>
      <c r="E215" s="1">
        <f t="shared" si="36"/>
        <v>-6.083333333333333</v>
      </c>
      <c r="F215" s="1">
        <f t="shared" si="37"/>
        <v>0</v>
      </c>
      <c r="G215" s="1">
        <f t="shared" si="45"/>
        <v>0</v>
      </c>
      <c r="H215" s="1"/>
      <c r="I215" s="24">
        <f t="shared" si="38"/>
        <v>0.97041065583747876</v>
      </c>
      <c r="J215" s="24">
        <f t="shared" si="46"/>
        <v>-0.94082131167495753</v>
      </c>
      <c r="K215" s="1"/>
      <c r="L215" s="1">
        <f t="shared" si="39"/>
        <v>2.6783334101114414E-2</v>
      </c>
      <c r="M215" s="1">
        <f t="shared" si="40"/>
        <v>8.1666589888558614E-4</v>
      </c>
      <c r="N215" s="1">
        <f t="shared" si="41"/>
        <v>-0.16873180491657863</v>
      </c>
      <c r="O215" s="1">
        <f t="shared" si="42"/>
        <v>8.3180491657862485E-4</v>
      </c>
      <c r="P215" s="24">
        <f t="shared" si="47"/>
        <v>0</v>
      </c>
      <c r="Q215" s="1"/>
      <c r="R215" s="27">
        <f t="shared" si="43"/>
        <v>139.7286540055139</v>
      </c>
      <c r="S215" s="27">
        <f t="shared" si="44"/>
        <v>4.2605459944861028</v>
      </c>
    </row>
    <row r="216" spans="1:19" x14ac:dyDescent="0.25">
      <c r="A216" s="26">
        <v>5247</v>
      </c>
      <c r="B216" s="26">
        <v>2.6599999999999999E-2</v>
      </c>
      <c r="C216" s="26">
        <v>-0.15989999999999999</v>
      </c>
      <c r="D216" s="1"/>
      <c r="E216" s="1">
        <f t="shared" si="36"/>
        <v>-6.011278195488722</v>
      </c>
      <c r="F216" s="1">
        <f t="shared" si="37"/>
        <v>0</v>
      </c>
      <c r="G216" s="1">
        <f t="shared" si="45"/>
        <v>0</v>
      </c>
      <c r="H216" s="1"/>
      <c r="I216" s="24">
        <f t="shared" si="38"/>
        <v>0.96056493006662591</v>
      </c>
      <c r="J216" s="24">
        <f t="shared" si="46"/>
        <v>-0.92112986013325182</v>
      </c>
      <c r="K216" s="1"/>
      <c r="L216" s="1">
        <f t="shared" si="39"/>
        <v>2.5551027139772246E-2</v>
      </c>
      <c r="M216" s="1">
        <f t="shared" si="40"/>
        <v>1.0489728602277508E-3</v>
      </c>
      <c r="N216" s="1">
        <f t="shared" si="41"/>
        <v>-0.16096841828915059</v>
      </c>
      <c r="O216" s="1">
        <f t="shared" si="42"/>
        <v>1.0684182891506134E-3</v>
      </c>
      <c r="P216" s="24">
        <f t="shared" si="47"/>
        <v>0</v>
      </c>
      <c r="Q216" s="1"/>
      <c r="R216" s="27">
        <f t="shared" si="43"/>
        <v>134.06623940238498</v>
      </c>
      <c r="S216" s="27">
        <f t="shared" si="44"/>
        <v>5.5039605976150083</v>
      </c>
    </row>
    <row r="217" spans="1:19" x14ac:dyDescent="0.25">
      <c r="A217" s="26">
        <v>5277</v>
      </c>
      <c r="B217" s="26">
        <v>2.5399999999999999E-2</v>
      </c>
      <c r="C217" s="26">
        <v>-0.15029999999999999</v>
      </c>
      <c r="D217" s="1"/>
      <c r="E217" s="1">
        <f t="shared" si="36"/>
        <v>-5.9173228346456694</v>
      </c>
      <c r="F217" s="1">
        <f t="shared" si="37"/>
        <v>0</v>
      </c>
      <c r="G217" s="1">
        <f t="shared" si="45"/>
        <v>0</v>
      </c>
      <c r="H217" s="1"/>
      <c r="I217" s="24">
        <f t="shared" si="38"/>
        <v>0.94772672386463186</v>
      </c>
      <c r="J217" s="24">
        <f t="shared" si="46"/>
        <v>-0.89545344772926372</v>
      </c>
      <c r="K217" s="1"/>
      <c r="L217" s="1">
        <f t="shared" si="39"/>
        <v>2.4072258786161649E-2</v>
      </c>
      <c r="M217" s="1">
        <f t="shared" si="40"/>
        <v>1.3277412138383508E-3</v>
      </c>
      <c r="N217" s="1">
        <f t="shared" si="41"/>
        <v>-0.151652354336237</v>
      </c>
      <c r="O217" s="1">
        <f t="shared" si="42"/>
        <v>1.3523543362370021E-3</v>
      </c>
      <c r="P217" s="24">
        <f t="shared" si="47"/>
        <v>0</v>
      </c>
      <c r="Q217" s="1"/>
      <c r="R217" s="27">
        <f t="shared" si="43"/>
        <v>127.02930961457503</v>
      </c>
      <c r="S217" s="27">
        <f t="shared" si="44"/>
        <v>7.0064903854249767</v>
      </c>
    </row>
    <row r="218" spans="1:19" x14ac:dyDescent="0.25">
      <c r="A218" s="26">
        <v>5307</v>
      </c>
      <c r="B218" s="26">
        <v>2.4299999999999999E-2</v>
      </c>
      <c r="C218" s="26">
        <v>-0.14030000000000001</v>
      </c>
      <c r="D218" s="1"/>
      <c r="E218" s="1">
        <f t="shared" si="36"/>
        <v>-5.7736625514403297</v>
      </c>
      <c r="F218" s="1">
        <f t="shared" si="37"/>
        <v>0</v>
      </c>
      <c r="G218" s="1">
        <f t="shared" si="45"/>
        <v>0</v>
      </c>
      <c r="H218" s="1"/>
      <c r="I218" s="24">
        <f t="shared" si="38"/>
        <v>0.92809675999372632</v>
      </c>
      <c r="J218" s="24">
        <f t="shared" si="46"/>
        <v>-0.85619351998745263</v>
      </c>
      <c r="K218" s="1"/>
      <c r="L218" s="1">
        <f t="shared" si="39"/>
        <v>2.2552751267847549E-2</v>
      </c>
      <c r="M218" s="1">
        <f t="shared" si="40"/>
        <v>1.7472487321524505E-3</v>
      </c>
      <c r="N218" s="1">
        <f t="shared" si="41"/>
        <v>-0.14207963851297506</v>
      </c>
      <c r="O218" s="1">
        <f t="shared" si="42"/>
        <v>1.7796385129750501E-3</v>
      </c>
      <c r="P218" s="24">
        <f t="shared" si="47"/>
        <v>0</v>
      </c>
      <c r="Q218" s="1"/>
      <c r="R218" s="27">
        <f t="shared" si="43"/>
        <v>119.68745097846694</v>
      </c>
      <c r="S218" s="27">
        <f t="shared" si="44"/>
        <v>9.2726490215330557</v>
      </c>
    </row>
    <row r="219" spans="1:19" x14ac:dyDescent="0.25">
      <c r="A219" s="26">
        <v>5337</v>
      </c>
      <c r="B219" s="26">
        <v>2.3599999999999999E-2</v>
      </c>
      <c r="C219" s="26">
        <v>-0.1343</v>
      </c>
      <c r="D219" s="1"/>
      <c r="E219" s="1">
        <f t="shared" si="36"/>
        <v>-5.6906779661016955</v>
      </c>
      <c r="F219" s="1">
        <f t="shared" si="37"/>
        <v>0</v>
      </c>
      <c r="G219" s="1">
        <f t="shared" si="45"/>
        <v>0</v>
      </c>
      <c r="H219" s="1"/>
      <c r="I219" s="24">
        <f t="shared" si="38"/>
        <v>0.91675761756901664</v>
      </c>
      <c r="J219" s="24">
        <f t="shared" si="46"/>
        <v>-0.83351523513803327</v>
      </c>
      <c r="K219" s="1"/>
      <c r="L219" s="1">
        <f t="shared" si="39"/>
        <v>2.1635479774628791E-2</v>
      </c>
      <c r="M219" s="1">
        <f t="shared" si="40"/>
        <v>1.9645202253712074E-3</v>
      </c>
      <c r="N219" s="1">
        <f t="shared" si="41"/>
        <v>-0.1363009376960784</v>
      </c>
      <c r="O219" s="1">
        <f t="shared" si="42"/>
        <v>2.000937696078398E-3</v>
      </c>
      <c r="P219" s="24">
        <f t="shared" si="47"/>
        <v>0</v>
      </c>
      <c r="Q219" s="1"/>
      <c r="R219" s="27">
        <f t="shared" si="43"/>
        <v>115.46855555719385</v>
      </c>
      <c r="S219" s="27">
        <f t="shared" si="44"/>
        <v>10.484644442806134</v>
      </c>
    </row>
    <row r="220" spans="1:19" x14ac:dyDescent="0.25">
      <c r="A220" s="26">
        <v>5367</v>
      </c>
      <c r="B220" s="26">
        <v>2.29E-2</v>
      </c>
      <c r="C220" s="26">
        <v>-0.13159999999999999</v>
      </c>
      <c r="D220" s="1"/>
      <c r="E220" s="1">
        <f t="shared" si="36"/>
        <v>-5.746724890829694</v>
      </c>
      <c r="F220" s="1">
        <f t="shared" si="37"/>
        <v>0</v>
      </c>
      <c r="G220" s="1">
        <f t="shared" si="45"/>
        <v>0</v>
      </c>
      <c r="H220" s="1"/>
      <c r="I220" s="24">
        <f t="shared" si="38"/>
        <v>0.92441595627570994</v>
      </c>
      <c r="J220" s="24">
        <f t="shared" si="46"/>
        <v>-0.84883191255141988</v>
      </c>
      <c r="K220" s="1"/>
      <c r="L220" s="1">
        <f t="shared" si="39"/>
        <v>2.1169125398713757E-2</v>
      </c>
      <c r="M220" s="1">
        <f t="shared" si="40"/>
        <v>1.7308746012862425E-3</v>
      </c>
      <c r="N220" s="1">
        <f t="shared" si="41"/>
        <v>-0.13336296084518237</v>
      </c>
      <c r="O220" s="1">
        <f t="shared" si="42"/>
        <v>1.7629608451823831E-3</v>
      </c>
      <c r="P220" s="24">
        <f t="shared" si="47"/>
        <v>0</v>
      </c>
      <c r="Q220" s="1"/>
      <c r="R220" s="27">
        <f t="shared" si="43"/>
        <v>113.61469601489674</v>
      </c>
      <c r="S220" s="27">
        <f t="shared" si="44"/>
        <v>9.2896039851032626</v>
      </c>
    </row>
    <row r="221" spans="1:19" x14ac:dyDescent="0.25">
      <c r="A221" s="26">
        <v>5397</v>
      </c>
      <c r="B221" s="26">
        <v>2.23E-2</v>
      </c>
      <c r="C221" s="26">
        <v>-0.12989999999999999</v>
      </c>
      <c r="D221" s="1"/>
      <c r="E221" s="1">
        <f t="shared" si="36"/>
        <v>-5.8251121076233181</v>
      </c>
      <c r="F221" s="1">
        <f t="shared" si="37"/>
        <v>0</v>
      </c>
      <c r="G221" s="1">
        <f t="shared" si="45"/>
        <v>0</v>
      </c>
      <c r="H221" s="1"/>
      <c r="I221" s="24">
        <f t="shared" si="38"/>
        <v>0.93512690713329871</v>
      </c>
      <c r="J221" s="24">
        <f t="shared" si="46"/>
        <v>-0.87025381426659743</v>
      </c>
      <c r="K221" s="1"/>
      <c r="L221" s="1">
        <f t="shared" si="39"/>
        <v>2.085333002907256E-2</v>
      </c>
      <c r="M221" s="1">
        <f t="shared" si="40"/>
        <v>1.4466699709274387E-3</v>
      </c>
      <c r="N221" s="1">
        <f t="shared" si="41"/>
        <v>-0.13137348774587768</v>
      </c>
      <c r="O221" s="1">
        <f t="shared" si="42"/>
        <v>1.47348774587769E-3</v>
      </c>
      <c r="P221" s="24">
        <f t="shared" si="47"/>
        <v>0</v>
      </c>
      <c r="Q221" s="1"/>
      <c r="R221" s="27">
        <f t="shared" si="43"/>
        <v>112.5454221669046</v>
      </c>
      <c r="S221" s="27">
        <f t="shared" si="44"/>
        <v>7.8076778330953873</v>
      </c>
    </row>
    <row r="222" spans="1:19" x14ac:dyDescent="0.25">
      <c r="A222" s="26">
        <v>5427</v>
      </c>
      <c r="B222" s="26">
        <v>2.18E-2</v>
      </c>
      <c r="C222" s="26">
        <v>-0.1283</v>
      </c>
      <c r="D222" s="1"/>
      <c r="E222" s="1">
        <f t="shared" si="36"/>
        <v>-5.8853211009174311</v>
      </c>
      <c r="F222" s="1">
        <f t="shared" si="37"/>
        <v>0</v>
      </c>
      <c r="G222" s="1">
        <f t="shared" si="45"/>
        <v>0</v>
      </c>
      <c r="H222" s="1"/>
      <c r="I222" s="24">
        <f t="shared" si="38"/>
        <v>0.94335395734297767</v>
      </c>
      <c r="J222" s="24">
        <f t="shared" si="46"/>
        <v>-0.88670791468595533</v>
      </c>
      <c r="K222" s="1"/>
      <c r="L222" s="1">
        <f t="shared" si="39"/>
        <v>2.0565116270076914E-2</v>
      </c>
      <c r="M222" s="1">
        <f t="shared" si="40"/>
        <v>1.2348837299230868E-3</v>
      </c>
      <c r="N222" s="1">
        <f t="shared" si="41"/>
        <v>-0.12955777549834596</v>
      </c>
      <c r="O222" s="1">
        <f t="shared" si="42"/>
        <v>1.2577754983459659E-3</v>
      </c>
      <c r="P222" s="24">
        <f t="shared" si="47"/>
        <v>0</v>
      </c>
      <c r="Q222" s="1"/>
      <c r="R222" s="27">
        <f t="shared" si="43"/>
        <v>111.60688599770741</v>
      </c>
      <c r="S222" s="27">
        <f t="shared" si="44"/>
        <v>6.7017140022925918</v>
      </c>
    </row>
    <row r="223" spans="1:19" x14ac:dyDescent="0.25">
      <c r="A223" s="26">
        <v>5457</v>
      </c>
      <c r="B223" s="26">
        <v>2.1299999999999999E-2</v>
      </c>
      <c r="C223" s="26">
        <v>-0.12690000000000001</v>
      </c>
      <c r="D223" s="1"/>
      <c r="E223" s="1">
        <f t="shared" si="36"/>
        <v>-5.9577464788732399</v>
      </c>
      <c r="F223" s="1">
        <f t="shared" si="37"/>
        <v>0</v>
      </c>
      <c r="G223" s="1">
        <f t="shared" si="45"/>
        <v>0</v>
      </c>
      <c r="H223" s="1"/>
      <c r="I223" s="24">
        <f t="shared" si="38"/>
        <v>0.95325027329675527</v>
      </c>
      <c r="J223" s="24">
        <f t="shared" si="46"/>
        <v>-0.90650054659351054</v>
      </c>
      <c r="K223" s="1"/>
      <c r="L223" s="1">
        <f t="shared" si="39"/>
        <v>2.0304230821220886E-2</v>
      </c>
      <c r="M223" s="1">
        <f t="shared" si="40"/>
        <v>9.9576917877911269E-4</v>
      </c>
      <c r="N223" s="1">
        <f t="shared" si="41"/>
        <v>-0.12791422833966276</v>
      </c>
      <c r="O223" s="1">
        <f t="shared" si="42"/>
        <v>1.0142283396627626E-3</v>
      </c>
      <c r="P223" s="24">
        <f t="shared" si="47"/>
        <v>2.8124000015836373E-17</v>
      </c>
      <c r="Q223" s="1"/>
      <c r="R223" s="27">
        <f t="shared" si="43"/>
        <v>110.80018759140238</v>
      </c>
      <c r="S223" s="27">
        <f t="shared" si="44"/>
        <v>5.4339124085976183</v>
      </c>
    </row>
    <row r="224" spans="1:19" x14ac:dyDescent="0.25">
      <c r="A224" s="26">
        <v>5487</v>
      </c>
      <c r="B224" s="26">
        <v>2.0799999999999999E-2</v>
      </c>
      <c r="C224" s="26">
        <v>-0.12609999999999999</v>
      </c>
      <c r="D224" s="1"/>
      <c r="E224" s="1">
        <f t="shared" si="36"/>
        <v>-6.0625</v>
      </c>
      <c r="F224" s="1">
        <f t="shared" si="37"/>
        <v>0</v>
      </c>
      <c r="G224" s="1">
        <f t="shared" si="45"/>
        <v>0</v>
      </c>
      <c r="H224" s="1"/>
      <c r="I224" s="24">
        <f t="shared" si="38"/>
        <v>0.96756395686460173</v>
      </c>
      <c r="J224" s="24">
        <f t="shared" si="46"/>
        <v>-0.93512791372920345</v>
      </c>
      <c r="K224" s="1"/>
      <c r="L224" s="1">
        <f t="shared" si="39"/>
        <v>2.0125330302783715E-2</v>
      </c>
      <c r="M224" s="1">
        <f t="shared" si="40"/>
        <v>6.7466969721628408E-4</v>
      </c>
      <c r="N224" s="1">
        <f t="shared" si="41"/>
        <v>-0.12678717644752513</v>
      </c>
      <c r="O224" s="1">
        <f t="shared" si="42"/>
        <v>6.8717644752513388E-4</v>
      </c>
      <c r="P224" s="24">
        <f t="shared" si="47"/>
        <v>0</v>
      </c>
      <c r="Q224" s="1"/>
      <c r="R224" s="27">
        <f t="shared" si="43"/>
        <v>110.42768737137425</v>
      </c>
      <c r="S224" s="27">
        <f t="shared" si="44"/>
        <v>3.7019126286257507</v>
      </c>
    </row>
    <row r="225" spans="1:19" x14ac:dyDescent="0.25">
      <c r="A225" s="26">
        <v>5517</v>
      </c>
      <c r="B225" s="26">
        <v>2.0299999999999999E-2</v>
      </c>
      <c r="C225" s="26">
        <v>-0.12759999999999999</v>
      </c>
      <c r="D225" s="1"/>
      <c r="E225" s="1">
        <f t="shared" si="36"/>
        <v>-6.2857142857142856</v>
      </c>
      <c r="F225" s="1">
        <f t="shared" si="37"/>
        <v>0</v>
      </c>
      <c r="G225" s="1">
        <f t="shared" si="45"/>
        <v>0</v>
      </c>
      <c r="H225" s="1"/>
      <c r="I225" s="24">
        <f t="shared" si="38"/>
        <v>0.99806430300256999</v>
      </c>
      <c r="J225" s="24">
        <f t="shared" si="46"/>
        <v>-0.99612860600513997</v>
      </c>
      <c r="K225" s="1"/>
      <c r="L225" s="1">
        <f t="shared" si="39"/>
        <v>2.026070535095217E-2</v>
      </c>
      <c r="M225" s="1">
        <f t="shared" si="40"/>
        <v>3.9294649047829283E-5</v>
      </c>
      <c r="N225" s="1">
        <f t="shared" si="41"/>
        <v>-0.1276400230771455</v>
      </c>
      <c r="O225" s="1">
        <f t="shared" si="42"/>
        <v>4.002307714552334E-5</v>
      </c>
      <c r="P225" s="24">
        <f t="shared" si="47"/>
        <v>0</v>
      </c>
      <c r="Q225" s="1"/>
      <c r="R225" s="27">
        <f t="shared" si="43"/>
        <v>111.77831142120313</v>
      </c>
      <c r="S225" s="27">
        <f t="shared" si="44"/>
        <v>0.21678857879687416</v>
      </c>
    </row>
    <row r="226" spans="1:19" x14ac:dyDescent="0.25">
      <c r="A226" s="26">
        <v>5547</v>
      </c>
      <c r="B226" s="26">
        <v>1.9800000000000002E-2</v>
      </c>
      <c r="C226" s="26">
        <v>-0.1333</v>
      </c>
      <c r="D226" s="1"/>
      <c r="E226" s="1">
        <f t="shared" si="36"/>
        <v>-6.7323232323232318</v>
      </c>
      <c r="F226" s="1">
        <f t="shared" si="37"/>
        <v>0</v>
      </c>
      <c r="G226" s="1">
        <f t="shared" si="45"/>
        <v>0</v>
      </c>
      <c r="H226" s="1"/>
      <c r="I226" s="24">
        <f t="shared" si="38"/>
        <v>1</v>
      </c>
      <c r="J226" s="24">
        <f t="shared" si="46"/>
        <v>-1</v>
      </c>
      <c r="K226" s="1"/>
      <c r="L226" s="1">
        <f t="shared" si="39"/>
        <v>1.9800000000000002E-2</v>
      </c>
      <c r="M226" s="1">
        <f t="shared" si="40"/>
        <v>0</v>
      </c>
      <c r="N226" s="1">
        <f t="shared" si="41"/>
        <v>-0.12473763440860217</v>
      </c>
      <c r="O226" s="1">
        <f t="shared" si="42"/>
        <v>0</v>
      </c>
      <c r="P226" s="24">
        <f t="shared" si="47"/>
        <v>8.6760214726900754E-3</v>
      </c>
      <c r="Q226" s="1"/>
      <c r="R226" s="27">
        <f t="shared" si="43"/>
        <v>109.8306</v>
      </c>
      <c r="S226" s="27">
        <f t="shared" si="44"/>
        <v>0</v>
      </c>
    </row>
    <row r="227" spans="1:19" x14ac:dyDescent="0.25">
      <c r="A227" s="26">
        <v>5577</v>
      </c>
      <c r="B227" s="26">
        <v>1.9199999999999998E-2</v>
      </c>
      <c r="C227" s="26">
        <v>-0.13539999999999999</v>
      </c>
      <c r="D227" s="1"/>
      <c r="E227" s="1">
        <f t="shared" si="36"/>
        <v>-7.0520833333333339</v>
      </c>
      <c r="F227" s="1">
        <f t="shared" si="37"/>
        <v>0</v>
      </c>
      <c r="G227" s="1">
        <f t="shared" si="45"/>
        <v>0</v>
      </c>
      <c r="H227" s="1"/>
      <c r="I227" s="24">
        <f t="shared" si="38"/>
        <v>1</v>
      </c>
      <c r="J227" s="24">
        <f t="shared" si="46"/>
        <v>-1</v>
      </c>
      <c r="K227" s="1"/>
      <c r="L227" s="1">
        <f t="shared" si="39"/>
        <v>1.9199999999999998E-2</v>
      </c>
      <c r="M227" s="1">
        <f t="shared" si="40"/>
        <v>0</v>
      </c>
      <c r="N227" s="1">
        <f t="shared" si="41"/>
        <v>-0.12095770609318995</v>
      </c>
      <c r="O227" s="1">
        <f t="shared" si="42"/>
        <v>0</v>
      </c>
      <c r="P227" s="24">
        <f t="shared" si="47"/>
        <v>1.4633999297608712E-2</v>
      </c>
      <c r="Q227" s="1"/>
      <c r="R227" s="27">
        <f t="shared" si="43"/>
        <v>107.07839999999999</v>
      </c>
      <c r="S227" s="27">
        <f t="shared" si="44"/>
        <v>0</v>
      </c>
    </row>
    <row r="228" spans="1:19" x14ac:dyDescent="0.25">
      <c r="A228" s="26">
        <v>5607</v>
      </c>
      <c r="B228" s="26">
        <v>1.8599999999999998E-2</v>
      </c>
      <c r="C228" s="26">
        <v>-0.1244</v>
      </c>
      <c r="D228" s="1"/>
      <c r="E228" s="1">
        <f t="shared" si="36"/>
        <v>-6.688172043010753</v>
      </c>
      <c r="F228" s="1">
        <f t="shared" si="37"/>
        <v>0</v>
      </c>
      <c r="G228" s="1">
        <f t="shared" si="45"/>
        <v>0</v>
      </c>
      <c r="H228" s="1"/>
      <c r="I228" s="24">
        <f t="shared" si="38"/>
        <v>1</v>
      </c>
      <c r="J228" s="24">
        <f t="shared" si="46"/>
        <v>-1</v>
      </c>
      <c r="K228" s="1"/>
      <c r="L228" s="1">
        <f t="shared" si="39"/>
        <v>1.8599999999999998E-2</v>
      </c>
      <c r="M228" s="1">
        <f t="shared" si="40"/>
        <v>0</v>
      </c>
      <c r="N228" s="1">
        <f t="shared" si="41"/>
        <v>-0.11717777777777777</v>
      </c>
      <c r="O228" s="1">
        <f t="shared" si="42"/>
        <v>0</v>
      </c>
      <c r="P228" s="24">
        <f t="shared" si="47"/>
        <v>7.3180891906193405E-3</v>
      </c>
      <c r="Q228" s="1"/>
      <c r="R228" s="27">
        <f t="shared" si="43"/>
        <v>104.29019999999998</v>
      </c>
      <c r="S228" s="27">
        <f t="shared" si="44"/>
        <v>0</v>
      </c>
    </row>
    <row r="229" spans="1:19" x14ac:dyDescent="0.25">
      <c r="A229" s="26">
        <v>5637</v>
      </c>
      <c r="B229" s="26">
        <v>1.8100000000000002E-2</v>
      </c>
      <c r="C229" s="26">
        <v>-0.10489999999999999</v>
      </c>
      <c r="D229" s="1"/>
      <c r="E229" s="1">
        <f t="shared" si="36"/>
        <v>-5.7955801104972364</v>
      </c>
      <c r="F229" s="1">
        <f t="shared" si="37"/>
        <v>0</v>
      </c>
      <c r="G229" s="1">
        <f t="shared" si="45"/>
        <v>0</v>
      </c>
      <c r="H229" s="1"/>
      <c r="I229" s="24">
        <f t="shared" si="38"/>
        <v>0.93109160925077916</v>
      </c>
      <c r="J229" s="24">
        <f t="shared" si="46"/>
        <v>-0.86218321850155832</v>
      </c>
      <c r="K229" s="1"/>
      <c r="L229" s="1">
        <f t="shared" si="39"/>
        <v>1.6852758127439103E-2</v>
      </c>
      <c r="M229" s="1">
        <f t="shared" si="40"/>
        <v>1.2472418725608973E-3</v>
      </c>
      <c r="N229" s="1">
        <f t="shared" si="41"/>
        <v>-0.10617036273116653</v>
      </c>
      <c r="O229" s="1">
        <f t="shared" si="42"/>
        <v>1.2703627311665578E-3</v>
      </c>
      <c r="P229" s="24">
        <f t="shared" si="47"/>
        <v>1.4062000007918186E-17</v>
      </c>
      <c r="Q229" s="1"/>
      <c r="R229" s="27">
        <f t="shared" si="43"/>
        <v>94.998997564374221</v>
      </c>
      <c r="S229" s="27">
        <f t="shared" si="44"/>
        <v>7.0307024356257779</v>
      </c>
    </row>
    <row r="230" spans="1:19" x14ac:dyDescent="0.25">
      <c r="A230" s="26">
        <v>5667</v>
      </c>
      <c r="B230" s="26">
        <v>1.7399999999999999E-2</v>
      </c>
      <c r="C230" s="26">
        <v>-9.1399999999999995E-2</v>
      </c>
      <c r="D230" s="1"/>
      <c r="E230" s="1">
        <f t="shared" si="36"/>
        <v>-5.2528735632183912</v>
      </c>
      <c r="F230" s="1">
        <f t="shared" si="37"/>
        <v>0</v>
      </c>
      <c r="G230" s="1">
        <f t="shared" si="45"/>
        <v>0</v>
      </c>
      <c r="H230" s="1"/>
      <c r="I230" s="24">
        <f t="shared" si="38"/>
        <v>0.85693534505658719</v>
      </c>
      <c r="J230" s="24">
        <f t="shared" si="46"/>
        <v>-0.71387069011317439</v>
      </c>
      <c r="K230" s="1"/>
      <c r="L230" s="1">
        <f t="shared" si="39"/>
        <v>1.4910675003984616E-2</v>
      </c>
      <c r="M230" s="1">
        <f t="shared" si="40"/>
        <v>2.4893249960153828E-3</v>
      </c>
      <c r="N230" s="1">
        <f t="shared" si="41"/>
        <v>-9.3935471082450275E-2</v>
      </c>
      <c r="O230" s="1">
        <f t="shared" si="42"/>
        <v>2.5354710824502715E-3</v>
      </c>
      <c r="P230" s="24">
        <f t="shared" si="47"/>
        <v>-1.4062000007918186E-17</v>
      </c>
      <c r="Q230" s="1"/>
      <c r="R230" s="27">
        <f t="shared" si="43"/>
        <v>84.498795247580816</v>
      </c>
      <c r="S230" s="27">
        <f t="shared" si="44"/>
        <v>14.107004752419174</v>
      </c>
    </row>
    <row r="231" spans="1:19" x14ac:dyDescent="0.25">
      <c r="A231" s="26">
        <v>5697</v>
      </c>
      <c r="B231" s="26">
        <v>1.6500000000000001E-2</v>
      </c>
      <c r="C231" s="26">
        <v>-9.4200000000000006E-2</v>
      </c>
      <c r="D231" s="1"/>
      <c r="E231" s="1">
        <f t="shared" si="36"/>
        <v>-5.709090909090909</v>
      </c>
      <c r="F231" s="1">
        <f t="shared" si="37"/>
        <v>0</v>
      </c>
      <c r="G231" s="1">
        <f t="shared" si="45"/>
        <v>0</v>
      </c>
      <c r="H231" s="1"/>
      <c r="I231" s="24">
        <f t="shared" si="38"/>
        <v>0.91927359065197845</v>
      </c>
      <c r="J231" s="24">
        <f t="shared" si="46"/>
        <v>-0.83854718130395689</v>
      </c>
      <c r="K231" s="1"/>
      <c r="L231" s="1">
        <f t="shared" si="39"/>
        <v>1.5168014245757646E-2</v>
      </c>
      <c r="M231" s="1">
        <f t="shared" si="40"/>
        <v>1.3319857542423558E-3</v>
      </c>
      <c r="N231" s="1">
        <f t="shared" si="41"/>
        <v>-9.5556677560191233E-2</v>
      </c>
      <c r="O231" s="1">
        <f t="shared" si="42"/>
        <v>1.3566775601912358E-3</v>
      </c>
      <c r="P231" s="24">
        <f t="shared" si="47"/>
        <v>1.4062000007918186E-17</v>
      </c>
      <c r="Q231" s="1"/>
      <c r="R231" s="27">
        <f t="shared" si="43"/>
        <v>86.412177158081306</v>
      </c>
      <c r="S231" s="27">
        <f t="shared" si="44"/>
        <v>7.5883228419187008</v>
      </c>
    </row>
    <row r="232" spans="1:19" x14ac:dyDescent="0.25">
      <c r="A232" s="26">
        <v>5727</v>
      </c>
      <c r="B232" s="26">
        <v>1.5699999999999999E-2</v>
      </c>
      <c r="C232" s="26">
        <v>-0.1024</v>
      </c>
      <c r="D232" s="1"/>
      <c r="E232" s="1">
        <f t="shared" si="36"/>
        <v>-6.5222929936305745</v>
      </c>
      <c r="F232" s="1">
        <f t="shared" si="37"/>
        <v>0</v>
      </c>
      <c r="G232" s="1">
        <f t="shared" si="45"/>
        <v>0</v>
      </c>
      <c r="H232" s="1"/>
      <c r="I232" s="24">
        <f t="shared" si="38"/>
        <v>1</v>
      </c>
      <c r="J232" s="24">
        <f t="shared" si="46"/>
        <v>-1</v>
      </c>
      <c r="K232" s="1"/>
      <c r="L232" s="1">
        <f t="shared" si="39"/>
        <v>1.5699999999999999E-2</v>
      </c>
      <c r="M232" s="1">
        <f t="shared" si="40"/>
        <v>0</v>
      </c>
      <c r="N232" s="1">
        <f t="shared" si="41"/>
        <v>-9.8908124253285531E-2</v>
      </c>
      <c r="O232" s="1">
        <f t="shared" si="42"/>
        <v>0</v>
      </c>
      <c r="P232" s="24">
        <f t="shared" si="47"/>
        <v>3.5382265140485088E-3</v>
      </c>
      <c r="Q232" s="1"/>
      <c r="R232" s="27">
        <f t="shared" si="43"/>
        <v>89.913899999999998</v>
      </c>
      <c r="S232" s="27">
        <f t="shared" si="44"/>
        <v>0</v>
      </c>
    </row>
    <row r="233" spans="1:19" x14ac:dyDescent="0.25">
      <c r="A233" s="26">
        <v>5757</v>
      </c>
      <c r="B233" s="26">
        <v>1.5100000000000001E-2</v>
      </c>
      <c r="C233" s="26">
        <v>-0.1041</v>
      </c>
      <c r="D233" s="1"/>
      <c r="E233" s="1">
        <f t="shared" si="36"/>
        <v>-6.8940397350993372</v>
      </c>
      <c r="F233" s="1">
        <f t="shared" si="37"/>
        <v>0</v>
      </c>
      <c r="G233" s="1">
        <f t="shared" si="45"/>
        <v>0</v>
      </c>
      <c r="H233" s="1"/>
      <c r="I233" s="24">
        <f t="shared" si="38"/>
        <v>1</v>
      </c>
      <c r="J233" s="24">
        <f t="shared" si="46"/>
        <v>-1</v>
      </c>
      <c r="K233" s="1"/>
      <c r="L233" s="1">
        <f t="shared" si="39"/>
        <v>1.5100000000000001E-2</v>
      </c>
      <c r="M233" s="1">
        <f t="shared" si="40"/>
        <v>0</v>
      </c>
      <c r="N233" s="1">
        <f t="shared" si="41"/>
        <v>-9.5128195937873361E-2</v>
      </c>
      <c r="O233" s="1">
        <f t="shared" si="42"/>
        <v>0</v>
      </c>
      <c r="P233" s="24">
        <f t="shared" si="47"/>
        <v>9.0908947837943423E-3</v>
      </c>
      <c r="Q233" s="1"/>
      <c r="R233" s="27">
        <f t="shared" si="43"/>
        <v>86.930700000000002</v>
      </c>
      <c r="S233" s="27">
        <f t="shared" si="44"/>
        <v>0</v>
      </c>
    </row>
    <row r="234" spans="1:19" x14ac:dyDescent="0.25">
      <c r="A234" s="26">
        <v>5787</v>
      </c>
      <c r="B234" s="26">
        <v>1.47E-2</v>
      </c>
      <c r="C234" s="26">
        <v>-0.1008</v>
      </c>
      <c r="D234" s="1"/>
      <c r="E234" s="1">
        <f t="shared" si="36"/>
        <v>-6.8571428571428577</v>
      </c>
      <c r="F234" s="1">
        <f t="shared" si="37"/>
        <v>0</v>
      </c>
      <c r="G234" s="1">
        <f t="shared" si="45"/>
        <v>0</v>
      </c>
      <c r="H234" s="1"/>
      <c r="I234" s="24">
        <f t="shared" si="38"/>
        <v>1</v>
      </c>
      <c r="J234" s="24">
        <f t="shared" si="46"/>
        <v>-1</v>
      </c>
      <c r="K234" s="1"/>
      <c r="L234" s="1">
        <f t="shared" si="39"/>
        <v>1.47E-2</v>
      </c>
      <c r="M234" s="1">
        <f t="shared" si="40"/>
        <v>0</v>
      </c>
      <c r="N234" s="1">
        <f t="shared" si="41"/>
        <v>-9.2608243727598571E-2</v>
      </c>
      <c r="O234" s="1">
        <f t="shared" si="42"/>
        <v>0</v>
      </c>
      <c r="P234" s="24">
        <f t="shared" si="47"/>
        <v>8.3004927271267907E-3</v>
      </c>
      <c r="Q234" s="1"/>
      <c r="R234" s="27">
        <f t="shared" si="43"/>
        <v>85.068899999999999</v>
      </c>
      <c r="S234" s="27">
        <f t="shared" si="44"/>
        <v>0</v>
      </c>
    </row>
    <row r="235" spans="1:19" x14ac:dyDescent="0.25">
      <c r="A235" s="26">
        <v>5817</v>
      </c>
      <c r="B235" s="26">
        <v>1.41E-2</v>
      </c>
      <c r="C235" s="26">
        <v>-9.5299999999999996E-2</v>
      </c>
      <c r="D235" s="1"/>
      <c r="E235" s="1">
        <f t="shared" si="36"/>
        <v>-6.7588652482269502</v>
      </c>
      <c r="F235" s="1">
        <f t="shared" si="37"/>
        <v>0</v>
      </c>
      <c r="G235" s="1">
        <f t="shared" si="45"/>
        <v>0</v>
      </c>
      <c r="H235" s="1"/>
      <c r="I235" s="24">
        <f t="shared" si="38"/>
        <v>1</v>
      </c>
      <c r="J235" s="24">
        <f t="shared" si="46"/>
        <v>-1</v>
      </c>
      <c r="K235" s="1"/>
      <c r="L235" s="1">
        <f t="shared" si="39"/>
        <v>1.41E-2</v>
      </c>
      <c r="M235" s="1">
        <f t="shared" si="40"/>
        <v>0</v>
      </c>
      <c r="N235" s="1">
        <f t="shared" si="41"/>
        <v>-8.8828315412186373E-2</v>
      </c>
      <c r="O235" s="1">
        <f t="shared" si="42"/>
        <v>0</v>
      </c>
      <c r="P235" s="24">
        <f t="shared" si="47"/>
        <v>6.557589003762917E-3</v>
      </c>
      <c r="Q235" s="1"/>
      <c r="R235" s="27">
        <f t="shared" si="43"/>
        <v>82.0197</v>
      </c>
      <c r="S235" s="27">
        <f t="shared" si="44"/>
        <v>0</v>
      </c>
    </row>
    <row r="236" spans="1:19" x14ac:dyDescent="0.25">
      <c r="A236" s="26">
        <v>5847</v>
      </c>
      <c r="B236" s="26">
        <v>1.35E-2</v>
      </c>
      <c r="C236" s="26">
        <v>-8.9499999999999996E-2</v>
      </c>
      <c r="D236" s="1"/>
      <c r="E236" s="1">
        <f t="shared" si="36"/>
        <v>-6.6296296296296298</v>
      </c>
      <c r="F236" s="1">
        <f t="shared" si="37"/>
        <v>0</v>
      </c>
      <c r="G236" s="1">
        <f t="shared" si="45"/>
        <v>0</v>
      </c>
      <c r="H236" s="1"/>
      <c r="I236" s="24">
        <f t="shared" si="38"/>
        <v>1</v>
      </c>
      <c r="J236" s="24">
        <f t="shared" si="46"/>
        <v>-1</v>
      </c>
      <c r="K236" s="1"/>
      <c r="L236" s="1">
        <f t="shared" si="39"/>
        <v>1.35E-2</v>
      </c>
      <c r="M236" s="1">
        <f t="shared" si="40"/>
        <v>0</v>
      </c>
      <c r="N236" s="1">
        <f t="shared" si="41"/>
        <v>-8.5048387096774189E-2</v>
      </c>
      <c r="O236" s="1">
        <f t="shared" si="42"/>
        <v>0</v>
      </c>
      <c r="P236" s="24">
        <f t="shared" si="47"/>
        <v>4.5107031140194619E-3</v>
      </c>
      <c r="Q236" s="1"/>
      <c r="R236" s="27">
        <f t="shared" si="43"/>
        <v>78.9345</v>
      </c>
      <c r="S236" s="27">
        <f t="shared" si="44"/>
        <v>0</v>
      </c>
    </row>
    <row r="237" spans="1:19" x14ac:dyDescent="0.25">
      <c r="A237" s="26">
        <v>5877</v>
      </c>
      <c r="B237" s="26">
        <v>1.29E-2</v>
      </c>
      <c r="C237" s="26">
        <v>-8.3699999999999997E-2</v>
      </c>
      <c r="D237" s="1"/>
      <c r="E237" s="1">
        <f t="shared" si="36"/>
        <v>-6.4883720930232558</v>
      </c>
      <c r="F237" s="1">
        <f t="shared" si="37"/>
        <v>0</v>
      </c>
      <c r="G237" s="1">
        <f t="shared" si="45"/>
        <v>0</v>
      </c>
      <c r="H237" s="1"/>
      <c r="I237" s="24">
        <f t="shared" si="38"/>
        <v>1</v>
      </c>
      <c r="J237" s="24">
        <f t="shared" si="46"/>
        <v>-1</v>
      </c>
      <c r="K237" s="1"/>
      <c r="L237" s="1">
        <f t="shared" si="39"/>
        <v>1.29E-2</v>
      </c>
      <c r="M237" s="1">
        <f t="shared" si="40"/>
        <v>0</v>
      </c>
      <c r="N237" s="1">
        <f t="shared" si="41"/>
        <v>-8.1268458781362005E-2</v>
      </c>
      <c r="O237" s="1">
        <f t="shared" si="42"/>
        <v>0</v>
      </c>
      <c r="P237" s="24">
        <f t="shared" si="47"/>
        <v>2.4638172242760076E-3</v>
      </c>
      <c r="Q237" s="1"/>
      <c r="R237" s="27">
        <f t="shared" si="43"/>
        <v>75.813299999999998</v>
      </c>
      <c r="S237" s="27">
        <f t="shared" si="44"/>
        <v>0</v>
      </c>
    </row>
    <row r="238" spans="1:19" x14ac:dyDescent="0.25">
      <c r="A238" s="26">
        <v>5907</v>
      </c>
      <c r="B238" s="26">
        <v>1.23E-2</v>
      </c>
      <c r="C238" s="26">
        <v>-7.7700000000000005E-2</v>
      </c>
      <c r="D238" s="1"/>
      <c r="E238" s="1">
        <f t="shared" si="36"/>
        <v>-6.3170731707317076</v>
      </c>
      <c r="F238" s="1">
        <f t="shared" si="37"/>
        <v>0</v>
      </c>
      <c r="G238" s="1">
        <f t="shared" si="45"/>
        <v>0</v>
      </c>
      <c r="H238" s="1"/>
      <c r="I238" s="24">
        <f t="shared" si="38"/>
        <v>1</v>
      </c>
      <c r="J238" s="24">
        <f t="shared" si="46"/>
        <v>-1</v>
      </c>
      <c r="K238" s="1"/>
      <c r="L238" s="1">
        <f t="shared" si="39"/>
        <v>1.23E-2</v>
      </c>
      <c r="M238" s="1">
        <f t="shared" si="40"/>
        <v>0</v>
      </c>
      <c r="N238" s="1">
        <f t="shared" si="41"/>
        <v>-7.748853046594982E-2</v>
      </c>
      <c r="O238" s="1">
        <f t="shared" si="42"/>
        <v>0</v>
      </c>
      <c r="P238" s="24">
        <f t="shared" si="47"/>
        <v>2.1427655694617983E-4</v>
      </c>
      <c r="Q238" s="1"/>
      <c r="R238" s="27">
        <f t="shared" si="43"/>
        <v>72.656099999999995</v>
      </c>
      <c r="S238" s="27">
        <f t="shared" si="44"/>
        <v>0</v>
      </c>
    </row>
    <row r="239" spans="1:19" x14ac:dyDescent="0.25">
      <c r="A239" s="26">
        <v>5937</v>
      </c>
      <c r="B239" s="26">
        <v>1.17E-2</v>
      </c>
      <c r="C239" s="26">
        <v>-7.1499999999999994E-2</v>
      </c>
      <c r="D239" s="1"/>
      <c r="E239" s="1">
        <f t="shared" si="36"/>
        <v>-6.1111111111111107</v>
      </c>
      <c r="F239" s="1">
        <f t="shared" si="37"/>
        <v>0</v>
      </c>
      <c r="G239" s="1">
        <f t="shared" si="45"/>
        <v>0</v>
      </c>
      <c r="H239" s="1"/>
      <c r="I239" s="24">
        <f t="shared" si="38"/>
        <v>0.97420625446798148</v>
      </c>
      <c r="J239" s="24">
        <f t="shared" si="46"/>
        <v>-0.94841250893596296</v>
      </c>
      <c r="K239" s="1"/>
      <c r="L239" s="1">
        <f t="shared" si="39"/>
        <v>1.1398213177275384E-2</v>
      </c>
      <c r="M239" s="1">
        <f t="shared" si="40"/>
        <v>3.0178682272461669E-4</v>
      </c>
      <c r="N239" s="1">
        <f t="shared" si="41"/>
        <v>-7.180738122314588E-2</v>
      </c>
      <c r="O239" s="1">
        <f t="shared" si="42"/>
        <v>3.0738122314587636E-4</v>
      </c>
      <c r="P239" s="24">
        <f t="shared" si="47"/>
        <v>-1.4062000007918186E-17</v>
      </c>
      <c r="Q239" s="1"/>
      <c r="R239" s="27">
        <f t="shared" si="43"/>
        <v>67.671191633483957</v>
      </c>
      <c r="S239" s="27">
        <f t="shared" si="44"/>
        <v>1.7917083665160494</v>
      </c>
    </row>
    <row r="240" spans="1:19" x14ac:dyDescent="0.25">
      <c r="A240" s="26">
        <v>5967</v>
      </c>
      <c r="B240" s="26">
        <v>1.11E-2</v>
      </c>
      <c r="C240" s="26">
        <v>-6.54E-2</v>
      </c>
      <c r="D240" s="1"/>
      <c r="E240" s="1">
        <f t="shared" si="36"/>
        <v>-5.8918918918918912</v>
      </c>
      <c r="F240" s="1">
        <f t="shared" si="37"/>
        <v>0</v>
      </c>
      <c r="G240" s="1">
        <f t="shared" si="45"/>
        <v>0</v>
      </c>
      <c r="H240" s="1"/>
      <c r="I240" s="24">
        <f t="shared" si="38"/>
        <v>0.94425180041104106</v>
      </c>
      <c r="J240" s="24">
        <f t="shared" si="46"/>
        <v>-0.88850360082208213</v>
      </c>
      <c r="K240" s="1"/>
      <c r="L240" s="1">
        <f t="shared" si="39"/>
        <v>1.0481194984562556E-2</v>
      </c>
      <c r="M240" s="1">
        <f t="shared" si="40"/>
        <v>6.1880501543744423E-4</v>
      </c>
      <c r="N240" s="1">
        <f t="shared" si="41"/>
        <v>-6.603027616917366E-2</v>
      </c>
      <c r="O240" s="1">
        <f t="shared" si="42"/>
        <v>6.3027616917366882E-4</v>
      </c>
      <c r="P240" s="24">
        <f t="shared" si="47"/>
        <v>1.4062000007918186E-17</v>
      </c>
      <c r="Q240" s="1"/>
      <c r="R240" s="27">
        <f t="shared" si="43"/>
        <v>62.541290472884768</v>
      </c>
      <c r="S240" s="27">
        <f t="shared" si="44"/>
        <v>3.6924095271152297</v>
      </c>
    </row>
    <row r="241" spans="1:19" x14ac:dyDescent="0.25">
      <c r="A241" s="26">
        <v>5997</v>
      </c>
      <c r="B241" s="26">
        <v>1.0500000000000001E-2</v>
      </c>
      <c r="C241" s="26">
        <v>-5.9499999999999997E-2</v>
      </c>
      <c r="D241" s="1"/>
      <c r="E241" s="1">
        <f t="shared" si="36"/>
        <v>-5.6666666666666661</v>
      </c>
      <c r="F241" s="1">
        <f t="shared" si="37"/>
        <v>0</v>
      </c>
      <c r="G241" s="1">
        <f t="shared" si="45"/>
        <v>0</v>
      </c>
      <c r="H241" s="1"/>
      <c r="I241" s="24">
        <f t="shared" si="38"/>
        <v>0.9134766763799379</v>
      </c>
      <c r="J241" s="24">
        <f t="shared" si="46"/>
        <v>-0.8269533527598758</v>
      </c>
      <c r="K241" s="1"/>
      <c r="L241" s="1">
        <f t="shared" si="39"/>
        <v>9.5915051019893494E-3</v>
      </c>
      <c r="M241" s="1">
        <f t="shared" si="40"/>
        <v>9.0849489801065209E-4</v>
      </c>
      <c r="N241" s="1">
        <f t="shared" si="41"/>
        <v>-6.0425336204049988E-2</v>
      </c>
      <c r="O241" s="1">
        <f t="shared" si="42"/>
        <v>9.2533620404998461E-4</v>
      </c>
      <c r="P241" s="24">
        <f t="shared" si="47"/>
        <v>-7.0310000039590932E-18</v>
      </c>
      <c r="Q241" s="1"/>
      <c r="R241" s="27">
        <f t="shared" si="43"/>
        <v>57.520256096630128</v>
      </c>
      <c r="S241" s="27">
        <f t="shared" si="44"/>
        <v>5.4482439033698808</v>
      </c>
    </row>
    <row r="242" spans="1:19" x14ac:dyDescent="0.25">
      <c r="A242" s="26">
        <v>6027</v>
      </c>
      <c r="B242" s="26">
        <v>0.01</v>
      </c>
      <c r="C242" s="26">
        <v>-5.4100000000000002E-2</v>
      </c>
      <c r="D242" s="1"/>
      <c r="E242" s="1">
        <f t="shared" si="36"/>
        <v>-5.41</v>
      </c>
      <c r="F242" s="1">
        <f t="shared" si="37"/>
        <v>0</v>
      </c>
      <c r="G242" s="1">
        <f t="shared" si="45"/>
        <v>0</v>
      </c>
      <c r="H242" s="1"/>
      <c r="I242" s="24">
        <f t="shared" si="38"/>
        <v>0.87840534503409284</v>
      </c>
      <c r="J242" s="24">
        <f t="shared" si="46"/>
        <v>-0.75681069006818569</v>
      </c>
      <c r="K242" s="1"/>
      <c r="L242" s="1">
        <f t="shared" si="39"/>
        <v>8.7840534503409295E-3</v>
      </c>
      <c r="M242" s="1">
        <f t="shared" si="40"/>
        <v>1.2159465496590716E-3</v>
      </c>
      <c r="N242" s="1">
        <f t="shared" si="41"/>
        <v>-5.5338487268396325E-2</v>
      </c>
      <c r="O242" s="1">
        <f t="shared" si="42"/>
        <v>1.2384872683963151E-3</v>
      </c>
      <c r="P242" s="24">
        <f t="shared" si="47"/>
        <v>-7.0310000039590932E-18</v>
      </c>
      <c r="Q242" s="1"/>
      <c r="R242" s="27">
        <f t="shared" si="43"/>
        <v>52.941490145204781</v>
      </c>
      <c r="S242" s="27">
        <f t="shared" si="44"/>
        <v>7.3285098547952243</v>
      </c>
    </row>
    <row r="243" spans="1:19" x14ac:dyDescent="0.25">
      <c r="A243" s="26">
        <v>6057</v>
      </c>
      <c r="B243" s="26">
        <v>9.4000000000000004E-3</v>
      </c>
      <c r="C243" s="26">
        <v>-5.0299999999999997E-2</v>
      </c>
      <c r="D243" s="1"/>
      <c r="E243" s="1">
        <f t="shared" si="36"/>
        <v>-5.3510638297872335</v>
      </c>
      <c r="F243" s="1">
        <f t="shared" si="37"/>
        <v>0</v>
      </c>
      <c r="G243" s="1">
        <f t="shared" si="45"/>
        <v>0</v>
      </c>
      <c r="H243" s="1"/>
      <c r="I243" s="24">
        <f t="shared" si="38"/>
        <v>0.87035221534401341</v>
      </c>
      <c r="J243" s="24">
        <f t="shared" si="46"/>
        <v>-0.74070443068802683</v>
      </c>
      <c r="K243" s="1"/>
      <c r="L243" s="1">
        <f t="shared" si="39"/>
        <v>8.1813108242337271E-3</v>
      </c>
      <c r="M243" s="1">
        <f t="shared" si="40"/>
        <v>1.2186891757662739E-3</v>
      </c>
      <c r="N243" s="1">
        <f t="shared" si="41"/>
        <v>-5.1541280736182131E-2</v>
      </c>
      <c r="O243" s="1">
        <f t="shared" si="42"/>
        <v>1.2412807361821267E-3</v>
      </c>
      <c r="P243" s="24">
        <f t="shared" si="47"/>
        <v>-7.0310000039590932E-18</v>
      </c>
      <c r="Q243" s="1"/>
      <c r="R243" s="27">
        <f t="shared" si="43"/>
        <v>49.554199662383688</v>
      </c>
      <c r="S243" s="27">
        <f t="shared" si="44"/>
        <v>7.3816003376163213</v>
      </c>
    </row>
    <row r="244" spans="1:19" x14ac:dyDescent="0.25">
      <c r="A244" s="26">
        <v>6087</v>
      </c>
      <c r="B244" s="26">
        <v>8.8000000000000005E-3</v>
      </c>
      <c r="C244" s="26">
        <v>-4.9399999999999999E-2</v>
      </c>
      <c r="D244" s="1"/>
      <c r="E244" s="1">
        <f t="shared" si="36"/>
        <v>-5.6136363636363633</v>
      </c>
      <c r="F244" s="1">
        <f t="shared" si="37"/>
        <v>0</v>
      </c>
      <c r="G244" s="1">
        <f t="shared" si="45"/>
        <v>0</v>
      </c>
      <c r="H244" s="1"/>
      <c r="I244" s="24">
        <f t="shared" si="38"/>
        <v>0.90623053353988725</v>
      </c>
      <c r="J244" s="24">
        <f t="shared" si="46"/>
        <v>-0.8124610670797745</v>
      </c>
      <c r="K244" s="1"/>
      <c r="L244" s="1">
        <f t="shared" si="39"/>
        <v>7.9748286951510077E-3</v>
      </c>
      <c r="M244" s="1">
        <f t="shared" si="40"/>
        <v>8.2517130484899227E-4</v>
      </c>
      <c r="N244" s="1">
        <f t="shared" si="41"/>
        <v>-5.0240467992271526E-2</v>
      </c>
      <c r="O244" s="1">
        <f t="shared" si="42"/>
        <v>8.4046799227152776E-4</v>
      </c>
      <c r="P244" s="24">
        <f t="shared" si="47"/>
        <v>0</v>
      </c>
      <c r="Q244" s="1"/>
      <c r="R244" s="27">
        <f t="shared" si="43"/>
        <v>48.542782267384183</v>
      </c>
      <c r="S244" s="27">
        <f t="shared" si="44"/>
        <v>5.0228177326158159</v>
      </c>
    </row>
    <row r="245" spans="1:19" x14ac:dyDescent="0.25">
      <c r="A245" s="26">
        <v>6117</v>
      </c>
      <c r="B245" s="26">
        <v>8.3999999999999995E-3</v>
      </c>
      <c r="C245" s="26">
        <v>-5.0799999999999998E-2</v>
      </c>
      <c r="D245" s="1"/>
      <c r="E245" s="1">
        <f t="shared" si="36"/>
        <v>-6.0476190476190474</v>
      </c>
      <c r="F245" s="1">
        <f t="shared" si="37"/>
        <v>0</v>
      </c>
      <c r="G245" s="1">
        <f t="shared" si="45"/>
        <v>0</v>
      </c>
      <c r="H245" s="1"/>
      <c r="I245" s="24">
        <f t="shared" si="38"/>
        <v>0.96553060045540384</v>
      </c>
      <c r="J245" s="24">
        <f t="shared" si="46"/>
        <v>-0.93106120091080768</v>
      </c>
      <c r="K245" s="1"/>
      <c r="L245" s="1">
        <f t="shared" si="39"/>
        <v>8.110457043825391E-3</v>
      </c>
      <c r="M245" s="1">
        <f t="shared" si="40"/>
        <v>2.895429561746077E-4</v>
      </c>
      <c r="N245" s="1">
        <f t="shared" si="41"/>
        <v>-5.1094910384816353E-2</v>
      </c>
      <c r="O245" s="1">
        <f t="shared" si="42"/>
        <v>2.9491038481636151E-4</v>
      </c>
      <c r="P245" s="24">
        <f t="shared" si="47"/>
        <v>7.0310000039590932E-18</v>
      </c>
      <c r="Q245" s="1"/>
      <c r="R245" s="27">
        <f t="shared" si="43"/>
        <v>49.611665737079917</v>
      </c>
      <c r="S245" s="27">
        <f t="shared" si="44"/>
        <v>1.7711342629200753</v>
      </c>
    </row>
    <row r="246" spans="1:19" x14ac:dyDescent="0.25">
      <c r="A246" s="26">
        <v>6147</v>
      </c>
      <c r="B246" s="26">
        <v>7.7999999999999996E-3</v>
      </c>
      <c r="C246" s="26">
        <v>-5.3100000000000001E-2</v>
      </c>
      <c r="D246" s="1"/>
      <c r="E246" s="1">
        <f t="shared" si="36"/>
        <v>-6.8076923076923084</v>
      </c>
      <c r="F246" s="1">
        <f t="shared" si="37"/>
        <v>0</v>
      </c>
      <c r="G246" s="1">
        <f t="shared" si="45"/>
        <v>0</v>
      </c>
      <c r="H246" s="1"/>
      <c r="I246" s="24">
        <f t="shared" si="38"/>
        <v>1</v>
      </c>
      <c r="J246" s="24">
        <f t="shared" si="46"/>
        <v>-1</v>
      </c>
      <c r="K246" s="1"/>
      <c r="L246" s="1">
        <f t="shared" si="39"/>
        <v>7.7999999999999996E-3</v>
      </c>
      <c r="M246" s="1">
        <f t="shared" si="40"/>
        <v>0</v>
      </c>
      <c r="N246" s="1">
        <f t="shared" si="41"/>
        <v>-4.9139068100358424E-2</v>
      </c>
      <c r="O246" s="1">
        <f t="shared" si="42"/>
        <v>0</v>
      </c>
      <c r="P246" s="24">
        <f t="shared" si="47"/>
        <v>4.013508865783339E-3</v>
      </c>
      <c r="Q246" s="1"/>
      <c r="R246" s="27">
        <f t="shared" si="43"/>
        <v>47.946599999999997</v>
      </c>
      <c r="S246" s="27">
        <f t="shared" si="44"/>
        <v>0</v>
      </c>
    </row>
    <row r="247" spans="1:19" x14ac:dyDescent="0.25">
      <c r="A247" s="26">
        <v>6177</v>
      </c>
      <c r="B247" s="26">
        <v>7.1999999999999998E-3</v>
      </c>
      <c r="C247" s="26">
        <v>-5.45E-2</v>
      </c>
      <c r="D247" s="1"/>
      <c r="E247" s="1">
        <f t="shared" si="36"/>
        <v>-7.5694444444444446</v>
      </c>
      <c r="F247" s="1">
        <f t="shared" si="37"/>
        <v>0</v>
      </c>
      <c r="G247" s="1">
        <f t="shared" si="45"/>
        <v>0</v>
      </c>
      <c r="H247" s="1"/>
      <c r="I247" s="24">
        <f t="shared" si="38"/>
        <v>1</v>
      </c>
      <c r="J247" s="24">
        <f t="shared" si="46"/>
        <v>-1</v>
      </c>
      <c r="K247" s="1"/>
      <c r="L247" s="1">
        <f t="shared" si="39"/>
        <v>7.1999999999999998E-3</v>
      </c>
      <c r="M247" s="1">
        <f t="shared" si="40"/>
        <v>0</v>
      </c>
      <c r="N247" s="1">
        <f t="shared" si="41"/>
        <v>-4.535913978494624E-2</v>
      </c>
      <c r="O247" s="1">
        <f t="shared" si="42"/>
        <v>0</v>
      </c>
      <c r="P247" s="24">
        <f t="shared" si="47"/>
        <v>9.2621949691496196E-3</v>
      </c>
      <c r="Q247" s="1"/>
      <c r="R247" s="27">
        <f t="shared" si="43"/>
        <v>44.474399999999996</v>
      </c>
      <c r="S247" s="27">
        <f t="shared" si="44"/>
        <v>0</v>
      </c>
    </row>
    <row r="248" spans="1:19" x14ac:dyDescent="0.25">
      <c r="A248" s="26">
        <v>6207</v>
      </c>
      <c r="B248" s="26">
        <v>6.4000000000000003E-3</v>
      </c>
      <c r="C248" s="26">
        <v>-5.2999999999999999E-2</v>
      </c>
      <c r="D248" s="1"/>
      <c r="E248" s="1">
        <f t="shared" si="36"/>
        <v>-8.28125</v>
      </c>
      <c r="F248" s="1">
        <f t="shared" si="37"/>
        <v>0</v>
      </c>
      <c r="G248" s="1">
        <f t="shared" si="45"/>
        <v>0</v>
      </c>
      <c r="H248" s="1"/>
      <c r="I248" s="24">
        <f t="shared" si="38"/>
        <v>1</v>
      </c>
      <c r="J248" s="24">
        <f t="shared" si="46"/>
        <v>-1</v>
      </c>
      <c r="K248" s="1"/>
      <c r="L248" s="1">
        <f t="shared" si="39"/>
        <v>6.4000000000000003E-3</v>
      </c>
      <c r="M248" s="1">
        <f t="shared" si="40"/>
        <v>0</v>
      </c>
      <c r="N248" s="1">
        <f t="shared" si="41"/>
        <v>-4.0319235364396661E-2</v>
      </c>
      <c r="O248" s="1">
        <f t="shared" si="42"/>
        <v>0</v>
      </c>
      <c r="P248" s="24">
        <f t="shared" si="47"/>
        <v>1.2849087684267239E-2</v>
      </c>
      <c r="Q248" s="1"/>
      <c r="R248" s="27">
        <f t="shared" si="43"/>
        <v>39.724800000000002</v>
      </c>
      <c r="S248" s="27">
        <f t="shared" si="44"/>
        <v>0</v>
      </c>
    </row>
    <row r="249" spans="1:19" x14ac:dyDescent="0.25">
      <c r="A249" s="26">
        <v>6237</v>
      </c>
      <c r="B249" s="26">
        <v>5.5999999999999999E-3</v>
      </c>
      <c r="C249" s="26">
        <v>-4.8500000000000001E-2</v>
      </c>
      <c r="D249" s="1"/>
      <c r="E249" s="1">
        <f t="shared" si="36"/>
        <v>-8.6607142857142865</v>
      </c>
      <c r="F249" s="1">
        <f t="shared" si="37"/>
        <v>0</v>
      </c>
      <c r="G249" s="1">
        <f t="shared" si="45"/>
        <v>0</v>
      </c>
      <c r="H249" s="1"/>
      <c r="I249" s="24">
        <f t="shared" si="38"/>
        <v>1</v>
      </c>
      <c r="J249" s="24">
        <f t="shared" si="46"/>
        <v>-1</v>
      </c>
      <c r="K249" s="1"/>
      <c r="L249" s="1">
        <f t="shared" si="39"/>
        <v>5.5999999999999999E-3</v>
      </c>
      <c r="M249" s="1">
        <f t="shared" si="40"/>
        <v>0</v>
      </c>
      <c r="N249" s="1">
        <f t="shared" si="41"/>
        <v>-3.5279330943847075E-2</v>
      </c>
      <c r="O249" s="1">
        <f t="shared" si="42"/>
        <v>0</v>
      </c>
      <c r="P249" s="24">
        <f t="shared" si="47"/>
        <v>1.3396158735589145E-2</v>
      </c>
      <c r="Q249" s="1"/>
      <c r="R249" s="27">
        <f t="shared" si="43"/>
        <v>34.927199999999999</v>
      </c>
      <c r="S249" s="27">
        <f t="shared" si="44"/>
        <v>0</v>
      </c>
    </row>
    <row r="250" spans="1:19" x14ac:dyDescent="0.25">
      <c r="A250" s="26">
        <v>6267</v>
      </c>
      <c r="B250" s="26">
        <v>5.1999999999999998E-3</v>
      </c>
      <c r="C250" s="26">
        <v>-4.19E-2</v>
      </c>
      <c r="D250" s="1"/>
      <c r="E250" s="1">
        <f t="shared" si="36"/>
        <v>-8.0576923076923084</v>
      </c>
      <c r="F250" s="1">
        <f t="shared" si="37"/>
        <v>0</v>
      </c>
      <c r="G250" s="1">
        <f t="shared" si="45"/>
        <v>0</v>
      </c>
      <c r="H250" s="1"/>
      <c r="I250" s="24">
        <f t="shared" si="38"/>
        <v>1</v>
      </c>
      <c r="J250" s="24">
        <f t="shared" si="46"/>
        <v>-1</v>
      </c>
      <c r="K250" s="1"/>
      <c r="L250" s="1">
        <f t="shared" si="39"/>
        <v>5.1999999999999998E-3</v>
      </c>
      <c r="M250" s="1">
        <f t="shared" si="40"/>
        <v>0</v>
      </c>
      <c r="N250" s="1">
        <f t="shared" si="41"/>
        <v>-3.2759378733572278E-2</v>
      </c>
      <c r="O250" s="1">
        <f t="shared" si="42"/>
        <v>0</v>
      </c>
      <c r="P250" s="24">
        <f t="shared" si="47"/>
        <v>9.2619528487462976E-3</v>
      </c>
      <c r="Q250" s="1"/>
      <c r="R250" s="27">
        <f t="shared" si="43"/>
        <v>32.5884</v>
      </c>
      <c r="S250" s="27">
        <f t="shared" si="44"/>
        <v>0</v>
      </c>
    </row>
    <row r="251" spans="1:19" x14ac:dyDescent="0.25">
      <c r="A251" s="26">
        <v>6297</v>
      </c>
      <c r="B251" s="26">
        <v>4.8999999999999998E-3</v>
      </c>
      <c r="C251" s="26">
        <v>-3.5299999999999998E-2</v>
      </c>
      <c r="D251" s="1"/>
      <c r="E251" s="1">
        <f t="shared" si="36"/>
        <v>-7.204081632653061</v>
      </c>
      <c r="F251" s="1">
        <f t="shared" si="37"/>
        <v>0</v>
      </c>
      <c r="G251" s="1">
        <f t="shared" si="45"/>
        <v>0</v>
      </c>
      <c r="H251" s="1"/>
      <c r="I251" s="24">
        <f t="shared" si="38"/>
        <v>1</v>
      </c>
      <c r="J251" s="24">
        <f t="shared" si="46"/>
        <v>-1</v>
      </c>
      <c r="K251" s="1"/>
      <c r="L251" s="1">
        <f t="shared" si="39"/>
        <v>4.8999999999999998E-3</v>
      </c>
      <c r="M251" s="1">
        <f t="shared" si="40"/>
        <v>0</v>
      </c>
      <c r="N251" s="1">
        <f t="shared" si="41"/>
        <v>-3.0869414575866189E-2</v>
      </c>
      <c r="O251" s="1">
        <f t="shared" si="42"/>
        <v>0</v>
      </c>
      <c r="P251" s="24">
        <f t="shared" si="47"/>
        <v>4.4893965185265061E-3</v>
      </c>
      <c r="Q251" s="1"/>
      <c r="R251" s="27">
        <f t="shared" si="43"/>
        <v>30.8553</v>
      </c>
      <c r="S251" s="27">
        <f t="shared" si="44"/>
        <v>0</v>
      </c>
    </row>
    <row r="252" spans="1:19" x14ac:dyDescent="0.25">
      <c r="A252" s="26">
        <v>6327</v>
      </c>
      <c r="B252" s="26">
        <v>4.5999999999999999E-3</v>
      </c>
      <c r="C252" s="26">
        <v>-3.0300000000000001E-2</v>
      </c>
      <c r="D252" s="1"/>
      <c r="E252" s="1">
        <f t="shared" si="36"/>
        <v>-6.5869565217391308</v>
      </c>
      <c r="F252" s="1">
        <f t="shared" si="37"/>
        <v>0</v>
      </c>
      <c r="G252" s="1">
        <f t="shared" si="45"/>
        <v>0</v>
      </c>
      <c r="H252" s="1"/>
      <c r="I252" s="24">
        <f t="shared" si="38"/>
        <v>1</v>
      </c>
      <c r="J252" s="24">
        <f t="shared" si="46"/>
        <v>-1</v>
      </c>
      <c r="K252" s="1"/>
      <c r="L252" s="1">
        <f t="shared" si="39"/>
        <v>4.5999999999999999E-3</v>
      </c>
      <c r="M252" s="1">
        <f t="shared" si="40"/>
        <v>0</v>
      </c>
      <c r="N252" s="1">
        <f t="shared" si="41"/>
        <v>-2.8979450418160097E-2</v>
      </c>
      <c r="O252" s="1">
        <f t="shared" si="42"/>
        <v>0</v>
      </c>
      <c r="P252" s="24">
        <f t="shared" si="47"/>
        <v>1.3380784089977742E-3</v>
      </c>
      <c r="Q252" s="1"/>
      <c r="R252" s="27">
        <f t="shared" si="43"/>
        <v>29.104199999999999</v>
      </c>
      <c r="S252" s="27">
        <f t="shared" si="44"/>
        <v>0</v>
      </c>
    </row>
  </sheetData>
  <mergeCells count="19">
    <mergeCell ref="A1:U1"/>
    <mergeCell ref="A2:U2"/>
    <mergeCell ref="A3:U3"/>
    <mergeCell ref="A4:U4"/>
    <mergeCell ref="A6:U6"/>
    <mergeCell ref="A5:U5"/>
    <mergeCell ref="A7:U7"/>
    <mergeCell ref="A8:U8"/>
    <mergeCell ref="A9:U9"/>
    <mergeCell ref="A16:D16"/>
    <mergeCell ref="L18:P18"/>
    <mergeCell ref="R18:S18"/>
    <mergeCell ref="I18:J18"/>
    <mergeCell ref="A10:U10"/>
    <mergeCell ref="E18:G18"/>
    <mergeCell ref="A18:C18"/>
    <mergeCell ref="F12:L12"/>
    <mergeCell ref="F13:L13"/>
    <mergeCell ref="Q11:R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3"/>
  <sheetViews>
    <sheetView topLeftCell="A9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SUM(B20:B173)</f>
        <v>9.9630000000000063</v>
      </c>
      <c r="C12" s="2">
        <f>SUM(C20:C173)</f>
        <v>-1.5111999999999979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0.9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MAX(B20:B173)</f>
        <v>0.5081</v>
      </c>
      <c r="C13" s="2">
        <f>MAX(C20:C173)</f>
        <v>0.34849999999999998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1545.522167971774</v>
      </c>
    </row>
    <row r="14" spans="1:21" s="3" customFormat="1" x14ac:dyDescent="0.25">
      <c r="A14" s="2" t="s">
        <v>30</v>
      </c>
      <c r="B14" s="2">
        <f>MIN(B20:B173)</f>
        <v>6.4000000000000003E-3</v>
      </c>
      <c r="C14" s="2">
        <f>MIN(C20:C173)</f>
        <v>-0.1835</v>
      </c>
      <c r="F14" s="5"/>
      <c r="G14" s="2" t="s">
        <v>7</v>
      </c>
      <c r="H14" s="2"/>
      <c r="I14" s="15"/>
      <c r="J14" s="15">
        <f>MIN(G20:G173)</f>
        <v>-5.3498542274052481</v>
      </c>
      <c r="K14" s="2" t="s">
        <v>19</v>
      </c>
      <c r="L14" s="15">
        <f>J14*M13</f>
        <v>-5.3498542274052481</v>
      </c>
      <c r="M14" s="2" t="s">
        <v>25</v>
      </c>
      <c r="N14" s="2">
        <f>L14*D17</f>
        <v>-4.2638338192419823E-3</v>
      </c>
      <c r="Q14" s="4" t="s">
        <v>34</v>
      </c>
      <c r="R14" s="18">
        <f>SUM(R20:R173)/SUM(L20:L173)</f>
        <v>1818.6950214481371</v>
      </c>
      <c r="S14" s="18">
        <f>SUM(S20:S173)/SUM(M20:M173)</f>
        <v>273.17285347636312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MAX(G20:G173)</f>
        <v>0.75065057960728654</v>
      </c>
      <c r="K15" s="2"/>
      <c r="L15" s="2"/>
      <c r="M15" s="2" t="s">
        <v>24</v>
      </c>
      <c r="N15" s="2">
        <f>J15*D17</f>
        <v>5.9826851194700735E-4</v>
      </c>
      <c r="P15" s="10"/>
      <c r="Q15"/>
      <c r="S15" s="17"/>
    </row>
    <row r="16" spans="1:21" x14ac:dyDescent="0.25">
      <c r="A16" s="32" t="s">
        <v>51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0.14791100550989877</v>
      </c>
      <c r="K16" s="2"/>
      <c r="L16" s="19" t="s">
        <v>61</v>
      </c>
      <c r="M16" s="2"/>
      <c r="N16" s="30">
        <f>-L14/J15*J16/(1-J16)</f>
        <v>1.237142303603161</v>
      </c>
      <c r="P16" s="10"/>
      <c r="Q16"/>
    </row>
    <row r="17" spans="1:19" x14ac:dyDescent="0.25">
      <c r="A17" s="12" t="s">
        <v>18</v>
      </c>
      <c r="B17" s="11"/>
      <c r="C17" s="11"/>
      <c r="D17" s="11">
        <v>7.9699999999999997E-4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-516</v>
      </c>
      <c r="B20" s="29">
        <v>1.26E-2</v>
      </c>
      <c r="C20" s="29">
        <v>8.8999999999999999E-3</v>
      </c>
      <c r="D20" s="1"/>
      <c r="E20" s="1">
        <f>C20/B20</f>
        <v>0.70634920634920639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7.2619192443149428E-3</v>
      </c>
      <c r="J20" s="24">
        <f>1-2*I20</f>
        <v>0.98547616151137007</v>
      </c>
      <c r="K20" s="1"/>
      <c r="L20" s="1">
        <f>B20*I20</f>
        <v>9.1500182478368273E-5</v>
      </c>
      <c r="M20" s="1">
        <f>B20*(1-I20)</f>
        <v>1.2508499817521631E-2</v>
      </c>
      <c r="N20" s="1">
        <f>L20*$L$14</f>
        <v>-4.8951263804025008E-4</v>
      </c>
      <c r="O20" s="1">
        <f>M20*$J$15</f>
        <v>9.38951263804025E-3</v>
      </c>
      <c r="P20" s="24">
        <f>(N20+O20-C20)/MAX($C$13,-$C$14)</f>
        <v>0</v>
      </c>
      <c r="Q20" s="1"/>
      <c r="R20" s="27">
        <f>A20*L20</f>
        <v>-4.7214094158838031E-2</v>
      </c>
      <c r="S20" s="27">
        <f>A20*M20</f>
        <v>-6.4543859058411615</v>
      </c>
    </row>
    <row r="21" spans="1:19" x14ac:dyDescent="0.25">
      <c r="A21" s="29">
        <v>-486</v>
      </c>
      <c r="B21" s="29">
        <v>1.77E-2</v>
      </c>
      <c r="C21" s="29">
        <v>1.35E-2</v>
      </c>
      <c r="D21" s="1"/>
      <c r="E21" s="1">
        <f t="shared" ref="E21:E84" si="0">C21/B21</f>
        <v>0.76271186440677963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</v>
      </c>
      <c r="J21" s="24">
        <f t="shared" ref="J21:J84" si="4">1-2*I21</f>
        <v>1</v>
      </c>
      <c r="K21" s="1"/>
      <c r="L21" s="1">
        <f t="shared" ref="L21:L84" si="5">B21*I21</f>
        <v>0</v>
      </c>
      <c r="M21" s="1">
        <f t="shared" ref="M21:M84" si="6">B21*(1-I21)</f>
        <v>1.77E-2</v>
      </c>
      <c r="N21" s="1">
        <f t="shared" ref="N21:N84" si="7">L21*$L$14</f>
        <v>0</v>
      </c>
      <c r="O21" s="1">
        <f t="shared" ref="O21:O84" si="8">M21*$J$15</f>
        <v>1.3286515259048972E-2</v>
      </c>
      <c r="P21" s="24">
        <f t="shared" ref="P21:P84" si="9">(N21+O21-C21)/MAX($C$13,-$C$14)</f>
        <v>-6.1258175308759788E-4</v>
      </c>
      <c r="Q21" s="1"/>
      <c r="R21" s="27">
        <f t="shared" ref="R21:R84" si="10">A21*L21</f>
        <v>0</v>
      </c>
      <c r="S21" s="27">
        <f t="shared" ref="S21:S84" si="11">A21*M21</f>
        <v>-8.6021999999999998</v>
      </c>
    </row>
    <row r="22" spans="1:19" x14ac:dyDescent="0.25">
      <c r="A22" s="29">
        <v>-456</v>
      </c>
      <c r="B22" s="29">
        <v>2.5899999999999999E-2</v>
      </c>
      <c r="C22" s="29">
        <v>1.9199999999999998E-2</v>
      </c>
      <c r="D22" s="1"/>
      <c r="E22" s="1">
        <f t="shared" si="0"/>
        <v>0.74131274131274127</v>
      </c>
      <c r="F22" s="1">
        <f t="shared" si="1"/>
        <v>0</v>
      </c>
      <c r="G22" s="1">
        <f t="shared" si="2"/>
        <v>0</v>
      </c>
      <c r="H22" s="1"/>
      <c r="I22" s="24">
        <f t="shared" si="3"/>
        <v>1.5306664923550937E-3</v>
      </c>
      <c r="J22" s="24">
        <f t="shared" si="4"/>
        <v>0.99693866701528977</v>
      </c>
      <c r="K22" s="1"/>
      <c r="L22" s="1">
        <f t="shared" si="5"/>
        <v>3.9644262151996924E-5</v>
      </c>
      <c r="M22" s="1">
        <f t="shared" si="6"/>
        <v>2.5860355737848003E-2</v>
      </c>
      <c r="N22" s="1">
        <f t="shared" si="7"/>
        <v>-2.1209102346622262E-4</v>
      </c>
      <c r="O22" s="1">
        <f t="shared" si="8"/>
        <v>1.9412091023466221E-2</v>
      </c>
      <c r="P22" s="24">
        <f t="shared" si="9"/>
        <v>0</v>
      </c>
      <c r="Q22" s="1"/>
      <c r="R22" s="27">
        <f t="shared" si="10"/>
        <v>-1.8077783541310597E-2</v>
      </c>
      <c r="S22" s="27">
        <f t="shared" si="11"/>
        <v>-11.79232221645869</v>
      </c>
    </row>
    <row r="23" spans="1:19" x14ac:dyDescent="0.25">
      <c r="A23" s="29">
        <v>-426</v>
      </c>
      <c r="B23" s="29">
        <v>3.85E-2</v>
      </c>
      <c r="C23" s="29">
        <v>2.7300000000000001E-2</v>
      </c>
      <c r="D23" s="1"/>
      <c r="E23" s="1">
        <f t="shared" si="0"/>
        <v>0.70909090909090911</v>
      </c>
      <c r="F23" s="1">
        <f t="shared" si="1"/>
        <v>0</v>
      </c>
      <c r="G23" s="1">
        <f t="shared" si="2"/>
        <v>0</v>
      </c>
      <c r="H23" s="1"/>
      <c r="I23" s="24">
        <f t="shared" si="3"/>
        <v>6.8124969705137452E-3</v>
      </c>
      <c r="J23" s="24">
        <f t="shared" si="4"/>
        <v>0.98637500605897255</v>
      </c>
      <c r="K23" s="1"/>
      <c r="L23" s="1">
        <f t="shared" si="5"/>
        <v>2.6228113336477919E-4</v>
      </c>
      <c r="M23" s="1">
        <f t="shared" si="6"/>
        <v>3.8237718866635219E-2</v>
      </c>
      <c r="N23" s="1">
        <f t="shared" si="7"/>
        <v>-1.4031658301002037E-3</v>
      </c>
      <c r="O23" s="1">
        <f t="shared" si="8"/>
        <v>2.8703165830100203E-2</v>
      </c>
      <c r="P23" s="24">
        <f t="shared" si="9"/>
        <v>-9.955371454673212E-18</v>
      </c>
      <c r="Q23" s="1"/>
      <c r="R23" s="27">
        <f t="shared" si="10"/>
        <v>-0.11173176281339593</v>
      </c>
      <c r="S23" s="27">
        <f t="shared" si="11"/>
        <v>-16.289268237186604</v>
      </c>
    </row>
    <row r="24" spans="1:19" x14ac:dyDescent="0.25">
      <c r="A24" s="29">
        <v>-396</v>
      </c>
      <c r="B24" s="29">
        <v>5.6899999999999999E-2</v>
      </c>
      <c r="C24" s="29">
        <v>3.9699999999999999E-2</v>
      </c>
      <c r="D24" s="1"/>
      <c r="E24" s="1">
        <f t="shared" si="0"/>
        <v>0.69771528998242527</v>
      </c>
      <c r="F24" s="1">
        <f t="shared" si="1"/>
        <v>0</v>
      </c>
      <c r="G24" s="1">
        <f t="shared" si="2"/>
        <v>0</v>
      </c>
      <c r="H24" s="1"/>
      <c r="I24" s="24">
        <f t="shared" si="3"/>
        <v>8.6771982482518675E-3</v>
      </c>
      <c r="J24" s="24">
        <f t="shared" si="4"/>
        <v>0.98264560350349628</v>
      </c>
      <c r="K24" s="1"/>
      <c r="L24" s="1">
        <f t="shared" si="5"/>
        <v>4.9373258032553121E-4</v>
      </c>
      <c r="M24" s="1">
        <f t="shared" si="6"/>
        <v>5.6406267419674472E-2</v>
      </c>
      <c r="N24" s="1">
        <f t="shared" si="7"/>
        <v>-2.6413973320622442E-3</v>
      </c>
      <c r="O24" s="1">
        <f t="shared" si="8"/>
        <v>4.2341397332062249E-2</v>
      </c>
      <c r="P24" s="24">
        <f t="shared" si="9"/>
        <v>1.9910742909346424E-17</v>
      </c>
      <c r="Q24" s="1"/>
      <c r="R24" s="27">
        <f t="shared" si="10"/>
        <v>-0.19551810180891036</v>
      </c>
      <c r="S24" s="27">
        <f t="shared" si="11"/>
        <v>-22.336881898191091</v>
      </c>
    </row>
    <row r="25" spans="1:19" x14ac:dyDescent="0.25">
      <c r="A25" s="29">
        <v>-366</v>
      </c>
      <c r="B25" s="29">
        <v>8.3099999999999993E-2</v>
      </c>
      <c r="C25" s="29">
        <v>5.7700000000000001E-2</v>
      </c>
      <c r="D25" s="1"/>
      <c r="E25" s="1">
        <f t="shared" si="0"/>
        <v>0.69434416365824314</v>
      </c>
      <c r="F25" s="1">
        <f t="shared" si="1"/>
        <v>0</v>
      </c>
      <c r="G25" s="1">
        <f t="shared" si="2"/>
        <v>0</v>
      </c>
      <c r="H25" s="1"/>
      <c r="I25" s="24">
        <f t="shared" si="3"/>
        <v>9.2297961775751943E-3</v>
      </c>
      <c r="J25" s="24">
        <f t="shared" si="4"/>
        <v>0.98154040764484962</v>
      </c>
      <c r="K25" s="1"/>
      <c r="L25" s="1">
        <f t="shared" si="5"/>
        <v>7.6699606235649859E-4</v>
      </c>
      <c r="M25" s="1">
        <f t="shared" si="6"/>
        <v>8.2333003937643492E-2</v>
      </c>
      <c r="N25" s="1">
        <f t="shared" si="7"/>
        <v>-4.1033171266010929E-3</v>
      </c>
      <c r="O25" s="1">
        <f t="shared" si="8"/>
        <v>6.1803317126601094E-2</v>
      </c>
      <c r="P25" s="24">
        <f t="shared" si="9"/>
        <v>0</v>
      </c>
      <c r="Q25" s="1"/>
      <c r="R25" s="27">
        <f t="shared" si="10"/>
        <v>-0.28072055882247848</v>
      </c>
      <c r="S25" s="27">
        <f t="shared" si="11"/>
        <v>-30.13387944117752</v>
      </c>
    </row>
    <row r="26" spans="1:19" x14ac:dyDescent="0.25">
      <c r="A26" s="29">
        <v>-336</v>
      </c>
      <c r="B26" s="29">
        <v>0.1186</v>
      </c>
      <c r="C26" s="29">
        <v>8.2799999999999999E-2</v>
      </c>
      <c r="D26" s="1"/>
      <c r="E26" s="1">
        <f t="shared" si="0"/>
        <v>0.69814502529510958</v>
      </c>
      <c r="F26" s="1">
        <f t="shared" si="1"/>
        <v>0</v>
      </c>
      <c r="G26" s="1">
        <f t="shared" si="2"/>
        <v>0</v>
      </c>
      <c r="H26" s="1"/>
      <c r="I26" s="24">
        <f t="shared" si="3"/>
        <v>8.6067556658297826E-3</v>
      </c>
      <c r="J26" s="24">
        <f t="shared" si="4"/>
        <v>0.9827864886683404</v>
      </c>
      <c r="K26" s="1"/>
      <c r="L26" s="1">
        <f t="shared" si="5"/>
        <v>1.0207612219674121E-3</v>
      </c>
      <c r="M26" s="1">
        <f t="shared" si="6"/>
        <v>0.11757923877803259</v>
      </c>
      <c r="N26" s="1">
        <f t="shared" si="7"/>
        <v>-5.4609237385137063E-3</v>
      </c>
      <c r="O26" s="1">
        <f t="shared" si="8"/>
        <v>8.82609237385137E-2</v>
      </c>
      <c r="P26" s="24">
        <f t="shared" si="9"/>
        <v>0</v>
      </c>
      <c r="Q26" s="1"/>
      <c r="R26" s="27">
        <f t="shared" si="10"/>
        <v>-0.3429757705810505</v>
      </c>
      <c r="S26" s="27">
        <f t="shared" si="11"/>
        <v>-39.506624229418946</v>
      </c>
    </row>
    <row r="27" spans="1:19" x14ac:dyDescent="0.25">
      <c r="A27" s="29">
        <v>-306</v>
      </c>
      <c r="B27" s="29">
        <v>0.1643</v>
      </c>
      <c r="C27" s="29">
        <v>0.11609999999999999</v>
      </c>
      <c r="D27" s="1"/>
      <c r="E27" s="1">
        <f t="shared" si="0"/>
        <v>0.70663420572124158</v>
      </c>
      <c r="F27" s="1">
        <f t="shared" si="1"/>
        <v>0</v>
      </c>
      <c r="G27" s="1">
        <f t="shared" si="2"/>
        <v>0</v>
      </c>
      <c r="H27" s="1"/>
      <c r="I27" s="24">
        <f t="shared" si="3"/>
        <v>7.2152019018898407E-3</v>
      </c>
      <c r="J27" s="24">
        <f t="shared" si="4"/>
        <v>0.98556959619622031</v>
      </c>
      <c r="K27" s="1"/>
      <c r="L27" s="1">
        <f t="shared" si="5"/>
        <v>1.1854576724805008E-3</v>
      </c>
      <c r="M27" s="1">
        <f t="shared" si="6"/>
        <v>0.16311454232751951</v>
      </c>
      <c r="N27" s="1">
        <f t="shared" si="7"/>
        <v>-6.3420257405297931E-3</v>
      </c>
      <c r="O27" s="1">
        <f t="shared" si="8"/>
        <v>0.1224420257405298</v>
      </c>
      <c r="P27" s="24">
        <f t="shared" si="9"/>
        <v>3.9821485818692848E-17</v>
      </c>
      <c r="Q27" s="1"/>
      <c r="R27" s="27">
        <f t="shared" si="10"/>
        <v>-0.36275004777903325</v>
      </c>
      <c r="S27" s="27">
        <f t="shared" si="11"/>
        <v>-49.913049952220973</v>
      </c>
    </row>
    <row r="28" spans="1:19" x14ac:dyDescent="0.25">
      <c r="A28" s="29">
        <v>-276</v>
      </c>
      <c r="B28" s="29">
        <v>0.21990000000000001</v>
      </c>
      <c r="C28" s="29">
        <v>0.15570000000000001</v>
      </c>
      <c r="D28" s="1"/>
      <c r="E28" s="1">
        <f t="shared" si="0"/>
        <v>0.7080491132332879</v>
      </c>
      <c r="F28" s="1">
        <f t="shared" si="1"/>
        <v>0</v>
      </c>
      <c r="G28" s="1">
        <f>E28*F28</f>
        <v>0</v>
      </c>
      <c r="H28" s="1"/>
      <c r="I28" s="24">
        <f t="shared" si="3"/>
        <v>6.983269044395838E-3</v>
      </c>
      <c r="J28" s="24">
        <f t="shared" si="4"/>
        <v>0.98603346191120833</v>
      </c>
      <c r="K28" s="1"/>
      <c r="L28" s="1">
        <f t="shared" si="5"/>
        <v>1.535620862862645E-3</v>
      </c>
      <c r="M28" s="1">
        <f t="shared" si="6"/>
        <v>0.21836437913713735</v>
      </c>
      <c r="N28" s="1">
        <f t="shared" si="7"/>
        <v>-8.2153477648774162E-3</v>
      </c>
      <c r="O28" s="1">
        <f t="shared" si="8"/>
        <v>0.16391534776487743</v>
      </c>
      <c r="P28" s="24">
        <f t="shared" si="9"/>
        <v>0</v>
      </c>
      <c r="Q28" s="1"/>
      <c r="R28" s="27">
        <f t="shared" si="10"/>
        <v>-0.42383135815008999</v>
      </c>
      <c r="S28" s="27">
        <f t="shared" si="11"/>
        <v>-60.26856864184991</v>
      </c>
    </row>
    <row r="29" spans="1:19" x14ac:dyDescent="0.25">
      <c r="A29" s="29">
        <v>-246</v>
      </c>
      <c r="B29" s="29">
        <v>0.28270000000000001</v>
      </c>
      <c r="C29" s="29">
        <v>0.19719999999999999</v>
      </c>
      <c r="D29" s="1"/>
      <c r="E29" s="1">
        <f t="shared" si="0"/>
        <v>0.69755925008843289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8.7027764420126545E-3</v>
      </c>
      <c r="J29" s="24">
        <f t="shared" si="4"/>
        <v>0.98259444711597466</v>
      </c>
      <c r="K29" s="1"/>
      <c r="L29" s="1">
        <f t="shared" si="5"/>
        <v>2.4602749001569773E-3</v>
      </c>
      <c r="M29" s="1">
        <f t="shared" si="6"/>
        <v>0.28023972509984302</v>
      </c>
      <c r="N29" s="1">
        <f t="shared" si="7"/>
        <v>-1.316211207518383E-2</v>
      </c>
      <c r="O29" s="1">
        <f t="shared" si="8"/>
        <v>0.21036211207518379</v>
      </c>
      <c r="P29" s="24">
        <f t="shared" si="9"/>
        <v>-7.9642971637385696E-17</v>
      </c>
      <c r="Q29" s="1"/>
      <c r="R29" s="27">
        <f t="shared" si="10"/>
        <v>-0.60522762543861641</v>
      </c>
      <c r="S29" s="27">
        <f t="shared" si="11"/>
        <v>-68.938972374561388</v>
      </c>
    </row>
    <row r="30" spans="1:19" x14ac:dyDescent="0.25">
      <c r="A30" s="29">
        <v>-216</v>
      </c>
      <c r="B30" s="29">
        <v>0.34799999999999998</v>
      </c>
      <c r="C30" s="29">
        <v>0.23910000000000001</v>
      </c>
      <c r="D30" s="1"/>
      <c r="E30" s="1">
        <f t="shared" si="0"/>
        <v>0.68706896551724139</v>
      </c>
      <c r="F30" s="1">
        <f t="shared" si="1"/>
        <v>0</v>
      </c>
      <c r="G30" s="1">
        <f t="shared" si="12"/>
        <v>0</v>
      </c>
      <c r="H30" s="1"/>
      <c r="I30" s="24">
        <f t="shared" si="3"/>
        <v>1.0422352920197364E-2</v>
      </c>
      <c r="J30" s="24">
        <f t="shared" si="4"/>
        <v>0.97915529415960523</v>
      </c>
      <c r="K30" s="1"/>
      <c r="L30" s="1">
        <f t="shared" si="5"/>
        <v>3.6269788162286822E-3</v>
      </c>
      <c r="M30" s="1">
        <f t="shared" si="6"/>
        <v>0.34437302118377133</v>
      </c>
      <c r="N30" s="1">
        <f t="shared" si="7"/>
        <v>-1.9403807952710298E-2</v>
      </c>
      <c r="O30" s="1">
        <f t="shared" si="8"/>
        <v>0.25850380795271033</v>
      </c>
      <c r="P30" s="24">
        <f t="shared" si="9"/>
        <v>7.9642971637385696E-17</v>
      </c>
      <c r="Q30" s="1"/>
      <c r="R30" s="27">
        <f t="shared" si="10"/>
        <v>-0.78342742430539536</v>
      </c>
      <c r="S30" s="27">
        <f t="shared" si="11"/>
        <v>-74.384572575694605</v>
      </c>
    </row>
    <row r="31" spans="1:19" x14ac:dyDescent="0.25">
      <c r="A31" s="29">
        <v>-186</v>
      </c>
      <c r="B31" s="29">
        <v>0.41</v>
      </c>
      <c r="C31" s="29">
        <v>0.28029999999999999</v>
      </c>
      <c r="D31" s="1"/>
      <c r="E31" s="1">
        <f t="shared" si="0"/>
        <v>0.68365853658536591</v>
      </c>
      <c r="F31" s="1">
        <f t="shared" si="1"/>
        <v>0</v>
      </c>
      <c r="G31" s="1">
        <f t="shared" si="12"/>
        <v>0</v>
      </c>
      <c r="H31" s="1"/>
      <c r="I31" s="24">
        <f t="shared" si="3"/>
        <v>1.0981393366810109E-2</v>
      </c>
      <c r="J31" s="24">
        <f t="shared" si="4"/>
        <v>0.97803721326637982</v>
      </c>
      <c r="K31" s="1"/>
      <c r="L31" s="1">
        <f t="shared" si="5"/>
        <v>4.5023712803921442E-3</v>
      </c>
      <c r="M31" s="1">
        <f t="shared" si="6"/>
        <v>0.40549762871960782</v>
      </c>
      <c r="N31" s="1">
        <f t="shared" si="7"/>
        <v>-2.4087030027753892E-2</v>
      </c>
      <c r="O31" s="1">
        <f t="shared" si="8"/>
        <v>0.30438703002775391</v>
      </c>
      <c r="P31" s="24">
        <f t="shared" si="9"/>
        <v>0</v>
      </c>
      <c r="Q31" s="1"/>
      <c r="R31" s="27">
        <f t="shared" si="10"/>
        <v>-0.83744105815293879</v>
      </c>
      <c r="S31" s="27">
        <f t="shared" si="11"/>
        <v>-75.422558941847058</v>
      </c>
    </row>
    <row r="32" spans="1:19" x14ac:dyDescent="0.25">
      <c r="A32" s="29">
        <v>-156</v>
      </c>
      <c r="B32" s="29">
        <v>0.46150000000000002</v>
      </c>
      <c r="C32" s="29">
        <v>0.31509999999999999</v>
      </c>
      <c r="D32" s="1"/>
      <c r="E32" s="1">
        <f t="shared" si="0"/>
        <v>0.6827735644637053</v>
      </c>
      <c r="F32" s="1">
        <f t="shared" si="1"/>
        <v>1</v>
      </c>
      <c r="G32" s="1">
        <f t="shared" si="12"/>
        <v>0.6827735644637053</v>
      </c>
      <c r="H32" s="1"/>
      <c r="I32" s="24">
        <f t="shared" si="3"/>
        <v>1.112645875888116E-2</v>
      </c>
      <c r="J32" s="24">
        <f t="shared" si="4"/>
        <v>0.97774708248223763</v>
      </c>
      <c r="K32" s="1"/>
      <c r="L32" s="1">
        <f t="shared" si="5"/>
        <v>5.1348607172236552E-3</v>
      </c>
      <c r="M32" s="1">
        <f t="shared" si="6"/>
        <v>0.45636513928277633</v>
      </c>
      <c r="N32" s="1">
        <f t="shared" si="7"/>
        <v>-2.7470756315176117E-2</v>
      </c>
      <c r="O32" s="1">
        <f t="shared" si="8"/>
        <v>0.34257075631517608</v>
      </c>
      <c r="P32" s="24">
        <f t="shared" si="9"/>
        <v>0</v>
      </c>
      <c r="Q32" s="1"/>
      <c r="R32" s="27">
        <f t="shared" si="10"/>
        <v>-0.80103827188689025</v>
      </c>
      <c r="S32" s="27">
        <f t="shared" si="11"/>
        <v>-71.192961728113104</v>
      </c>
    </row>
    <row r="33" spans="1:19" x14ac:dyDescent="0.25">
      <c r="A33" s="29">
        <v>-126</v>
      </c>
      <c r="B33" s="29">
        <v>0.49569999999999997</v>
      </c>
      <c r="C33" s="29">
        <v>0.3372</v>
      </c>
      <c r="D33" s="1"/>
      <c r="E33" s="1">
        <f t="shared" si="0"/>
        <v>0.68025015130119026</v>
      </c>
      <c r="F33" s="1">
        <f t="shared" si="1"/>
        <v>1</v>
      </c>
      <c r="G33" s="1">
        <f t="shared" si="12"/>
        <v>0.68025015130119026</v>
      </c>
      <c r="H33" s="1"/>
      <c r="I33" s="24">
        <f t="shared" si="3"/>
        <v>1.1540098816932482E-2</v>
      </c>
      <c r="J33" s="24">
        <f t="shared" si="4"/>
        <v>0.97691980236613507</v>
      </c>
      <c r="K33" s="1"/>
      <c r="L33" s="1">
        <f t="shared" si="5"/>
        <v>5.7204269835534312E-3</v>
      </c>
      <c r="M33" s="1">
        <f t="shared" si="6"/>
        <v>0.48997957301644651</v>
      </c>
      <c r="N33" s="1">
        <f t="shared" si="7"/>
        <v>-3.0603450480526376E-2</v>
      </c>
      <c r="O33" s="1">
        <f t="shared" si="8"/>
        <v>0.36780345048052637</v>
      </c>
      <c r="P33" s="24">
        <f t="shared" si="9"/>
        <v>0</v>
      </c>
      <c r="Q33" s="1"/>
      <c r="R33" s="27">
        <f t="shared" si="10"/>
        <v>-0.72077379992773238</v>
      </c>
      <c r="S33" s="27">
        <f t="shared" si="11"/>
        <v>-61.737426200072264</v>
      </c>
    </row>
    <row r="34" spans="1:19" x14ac:dyDescent="0.25">
      <c r="A34" s="29">
        <v>-96</v>
      </c>
      <c r="B34" s="29">
        <v>0.5081</v>
      </c>
      <c r="C34" s="29">
        <v>0.3478</v>
      </c>
      <c r="D34" s="1"/>
      <c r="E34" s="1">
        <f t="shared" si="0"/>
        <v>0.6845109230466444</v>
      </c>
      <c r="F34" s="1">
        <f t="shared" si="1"/>
        <v>1</v>
      </c>
      <c r="G34" s="1">
        <f t="shared" si="12"/>
        <v>0.6845109230466444</v>
      </c>
      <c r="H34" s="1"/>
      <c r="I34" s="24">
        <f t="shared" si="3"/>
        <v>1.0841669444242474E-2</v>
      </c>
      <c r="J34" s="24">
        <f t="shared" si="4"/>
        <v>0.97831666111151505</v>
      </c>
      <c r="K34" s="1"/>
      <c r="L34" s="1">
        <f t="shared" si="5"/>
        <v>5.5086522446196008E-3</v>
      </c>
      <c r="M34" s="1">
        <f t="shared" si="6"/>
        <v>0.50259134775538039</v>
      </c>
      <c r="N34" s="1">
        <f t="shared" si="7"/>
        <v>-2.9470486498183578E-2</v>
      </c>
      <c r="O34" s="1">
        <f t="shared" si="8"/>
        <v>0.37727048649818362</v>
      </c>
      <c r="P34" s="24">
        <f t="shared" si="9"/>
        <v>1.5928594327477139E-16</v>
      </c>
      <c r="Q34" s="1"/>
      <c r="R34" s="27">
        <f t="shared" si="10"/>
        <v>-0.52883061548348165</v>
      </c>
      <c r="S34" s="27">
        <f t="shared" si="11"/>
        <v>-48.248769384516521</v>
      </c>
    </row>
    <row r="35" spans="1:19" x14ac:dyDescent="0.25">
      <c r="A35" s="29">
        <v>-66</v>
      </c>
      <c r="B35" s="29">
        <v>0.49819999999999998</v>
      </c>
      <c r="C35" s="29">
        <v>0.34849999999999998</v>
      </c>
      <c r="D35" s="1"/>
      <c r="E35" s="1">
        <f t="shared" si="0"/>
        <v>0.69951826575672416</v>
      </c>
      <c r="F35" s="1">
        <f t="shared" si="1"/>
        <v>1</v>
      </c>
      <c r="G35" s="1">
        <f t="shared" si="12"/>
        <v>0.69951826575672416</v>
      </c>
      <c r="H35" s="1"/>
      <c r="I35" s="24">
        <f t="shared" si="3"/>
        <v>8.381652907114465E-3</v>
      </c>
      <c r="J35" s="24">
        <f t="shared" si="4"/>
        <v>0.98323669418577109</v>
      </c>
      <c r="K35" s="1"/>
      <c r="L35" s="1">
        <f t="shared" si="5"/>
        <v>4.1757394783244264E-3</v>
      </c>
      <c r="M35" s="1">
        <f t="shared" si="6"/>
        <v>0.49402426052167553</v>
      </c>
      <c r="N35" s="1">
        <f t="shared" si="7"/>
        <v>-2.2339597500656918E-2</v>
      </c>
      <c r="O35" s="1">
        <f t="shared" si="8"/>
        <v>0.37083959750065687</v>
      </c>
      <c r="P35" s="24">
        <f t="shared" si="9"/>
        <v>0</v>
      </c>
      <c r="Q35" s="1"/>
      <c r="R35" s="27">
        <f t="shared" si="10"/>
        <v>-0.27559880556941213</v>
      </c>
      <c r="S35" s="27">
        <f t="shared" si="11"/>
        <v>-32.605601194430584</v>
      </c>
    </row>
    <row r="36" spans="1:19" x14ac:dyDescent="0.25">
      <c r="A36" s="29">
        <v>-36</v>
      </c>
      <c r="B36" s="29">
        <v>0.46820000000000001</v>
      </c>
      <c r="C36" s="29">
        <v>0.33839999999999998</v>
      </c>
      <c r="D36" s="1"/>
      <c r="E36" s="1">
        <f t="shared" si="0"/>
        <v>0.72276804784280213</v>
      </c>
      <c r="F36" s="1">
        <f t="shared" si="1"/>
        <v>1</v>
      </c>
      <c r="G36" s="1">
        <f t="shared" si="12"/>
        <v>0.72276804784280213</v>
      </c>
      <c r="H36" s="1"/>
      <c r="I36" s="24">
        <f t="shared" si="3"/>
        <v>4.570528611408259E-3</v>
      </c>
      <c r="J36" s="24">
        <f t="shared" si="4"/>
        <v>0.99085894277718345</v>
      </c>
      <c r="K36" s="1"/>
      <c r="L36" s="1">
        <f t="shared" si="5"/>
        <v>2.1399214958613467E-3</v>
      </c>
      <c r="M36" s="1">
        <f t="shared" si="6"/>
        <v>0.46606007850413866</v>
      </c>
      <c r="N36" s="1">
        <f t="shared" si="7"/>
        <v>-1.1448268060949188E-2</v>
      </c>
      <c r="O36" s="1">
        <f t="shared" si="8"/>
        <v>0.34984826806094915</v>
      </c>
      <c r="P36" s="24">
        <f t="shared" si="9"/>
        <v>0</v>
      </c>
      <c r="Q36" s="1"/>
      <c r="R36" s="27">
        <f t="shared" si="10"/>
        <v>-7.7037173851008486E-2</v>
      </c>
      <c r="S36" s="27">
        <f t="shared" si="11"/>
        <v>-16.778162826148993</v>
      </c>
    </row>
    <row r="37" spans="1:19" x14ac:dyDescent="0.25">
      <c r="A37" s="29">
        <v>-6</v>
      </c>
      <c r="B37" s="29">
        <v>0.42270000000000002</v>
      </c>
      <c r="C37" s="29">
        <v>0.31730000000000003</v>
      </c>
      <c r="D37" s="1"/>
      <c r="E37" s="1">
        <f t="shared" si="0"/>
        <v>0.75065057960728654</v>
      </c>
      <c r="F37" s="1">
        <f t="shared" si="1"/>
        <v>1</v>
      </c>
      <c r="G37" s="1">
        <f t="shared" si="12"/>
        <v>0.75065057960728654</v>
      </c>
      <c r="H37" s="1"/>
      <c r="I37" s="24">
        <f t="shared" si="3"/>
        <v>0</v>
      </c>
      <c r="J37" s="24">
        <f t="shared" si="4"/>
        <v>1</v>
      </c>
      <c r="K37" s="1"/>
      <c r="L37" s="1">
        <f t="shared" si="5"/>
        <v>0</v>
      </c>
      <c r="M37" s="1">
        <f t="shared" si="6"/>
        <v>0.42270000000000002</v>
      </c>
      <c r="N37" s="1">
        <f t="shared" si="7"/>
        <v>0</v>
      </c>
      <c r="O37" s="1">
        <f t="shared" si="8"/>
        <v>0.31730000000000003</v>
      </c>
      <c r="P37" s="24">
        <f t="shared" si="9"/>
        <v>0</v>
      </c>
      <c r="Q37" s="1"/>
      <c r="R37" s="27">
        <f t="shared" si="10"/>
        <v>0</v>
      </c>
      <c r="S37" s="27">
        <f t="shared" si="11"/>
        <v>-2.5362</v>
      </c>
    </row>
    <row r="38" spans="1:19" x14ac:dyDescent="0.25">
      <c r="A38" s="29">
        <v>24</v>
      </c>
      <c r="B38" s="29">
        <v>0.36820000000000003</v>
      </c>
      <c r="C38" s="29">
        <v>0.2838</v>
      </c>
      <c r="D38" s="1"/>
      <c r="E38" s="1">
        <f t="shared" si="0"/>
        <v>0.77077675176534488</v>
      </c>
      <c r="F38" s="1">
        <f t="shared" si="1"/>
        <v>0</v>
      </c>
      <c r="G38" s="1">
        <f t="shared" si="12"/>
        <v>0</v>
      </c>
      <c r="H38" s="1"/>
      <c r="I38" s="24">
        <f t="shared" si="3"/>
        <v>0</v>
      </c>
      <c r="J38" s="24">
        <f t="shared" si="4"/>
        <v>1</v>
      </c>
      <c r="K38" s="1"/>
      <c r="L38" s="1">
        <f t="shared" si="5"/>
        <v>0</v>
      </c>
      <c r="M38" s="1">
        <f t="shared" si="6"/>
        <v>0.36820000000000003</v>
      </c>
      <c r="N38" s="1">
        <f t="shared" si="7"/>
        <v>0</v>
      </c>
      <c r="O38" s="1">
        <f t="shared" si="8"/>
        <v>0.27638954341140293</v>
      </c>
      <c r="P38" s="24">
        <f t="shared" si="9"/>
        <v>-2.1263863955802209E-2</v>
      </c>
      <c r="Q38" s="1"/>
      <c r="R38" s="27">
        <f t="shared" si="10"/>
        <v>0</v>
      </c>
      <c r="S38" s="27">
        <f t="shared" si="11"/>
        <v>8.8368000000000002</v>
      </c>
    </row>
    <row r="39" spans="1:19" x14ac:dyDescent="0.25">
      <c r="A39" s="29">
        <v>54</v>
      </c>
      <c r="B39" s="29">
        <v>0.31090000000000001</v>
      </c>
      <c r="C39" s="29">
        <v>0.23960000000000001</v>
      </c>
      <c r="D39" s="1"/>
      <c r="E39" s="1">
        <f t="shared" si="0"/>
        <v>0.77066580894178194</v>
      </c>
      <c r="F39" s="1">
        <f t="shared" si="1"/>
        <v>0</v>
      </c>
      <c r="G39" s="1">
        <f t="shared" si="12"/>
        <v>0</v>
      </c>
      <c r="H39" s="1"/>
      <c r="I39" s="24">
        <f t="shared" si="3"/>
        <v>0</v>
      </c>
      <c r="J39" s="24">
        <f t="shared" si="4"/>
        <v>1</v>
      </c>
      <c r="K39" s="1"/>
      <c r="L39" s="1">
        <f t="shared" si="5"/>
        <v>0</v>
      </c>
      <c r="M39" s="1">
        <f t="shared" si="6"/>
        <v>0.31090000000000001</v>
      </c>
      <c r="N39" s="1">
        <f t="shared" si="7"/>
        <v>0</v>
      </c>
      <c r="O39" s="1">
        <f t="shared" si="8"/>
        <v>0.2333772651999054</v>
      </c>
      <c r="P39" s="24">
        <f t="shared" si="9"/>
        <v>-1.7855767001706196E-2</v>
      </c>
      <c r="Q39" s="1"/>
      <c r="R39" s="27">
        <f t="shared" si="10"/>
        <v>0</v>
      </c>
      <c r="S39" s="27">
        <f t="shared" si="11"/>
        <v>16.788599999999999</v>
      </c>
    </row>
    <row r="40" spans="1:19" x14ac:dyDescent="0.25">
      <c r="A40" s="29">
        <v>84</v>
      </c>
      <c r="B40" s="29">
        <v>0.25629999999999997</v>
      </c>
      <c r="C40" s="29">
        <v>0.1943</v>
      </c>
      <c r="D40" s="1"/>
      <c r="E40" s="1">
        <f t="shared" si="0"/>
        <v>0.75809598127194699</v>
      </c>
      <c r="F40" s="1">
        <f t="shared" si="1"/>
        <v>0</v>
      </c>
      <c r="G40" s="1">
        <f t="shared" si="12"/>
        <v>0</v>
      </c>
      <c r="H40" s="1"/>
      <c r="I40" s="24">
        <f t="shared" si="3"/>
        <v>0</v>
      </c>
      <c r="J40" s="24">
        <f t="shared" si="4"/>
        <v>1</v>
      </c>
      <c r="K40" s="1"/>
      <c r="L40" s="1">
        <f t="shared" si="5"/>
        <v>0</v>
      </c>
      <c r="M40" s="1">
        <f t="shared" si="6"/>
        <v>0.25629999999999997</v>
      </c>
      <c r="N40" s="1">
        <f t="shared" si="7"/>
        <v>0</v>
      </c>
      <c r="O40" s="1">
        <f t="shared" si="8"/>
        <v>0.19239174355334751</v>
      </c>
      <c r="P40" s="24">
        <f t="shared" si="9"/>
        <v>-5.4756282543830413E-3</v>
      </c>
      <c r="Q40" s="1"/>
      <c r="R40" s="27">
        <f t="shared" si="10"/>
        <v>0</v>
      </c>
      <c r="S40" s="27">
        <f t="shared" si="11"/>
        <v>21.529199999999996</v>
      </c>
    </row>
    <row r="41" spans="1:19" x14ac:dyDescent="0.25">
      <c r="A41" s="29">
        <v>114</v>
      </c>
      <c r="B41" s="29">
        <v>0.2082</v>
      </c>
      <c r="C41" s="29">
        <v>0.157</v>
      </c>
      <c r="D41" s="1"/>
      <c r="E41" s="1">
        <f t="shared" si="0"/>
        <v>0.75408261287223821</v>
      </c>
      <c r="F41" s="1">
        <f t="shared" si="1"/>
        <v>0</v>
      </c>
      <c r="G41" s="1">
        <f t="shared" si="12"/>
        <v>0</v>
      </c>
      <c r="H41" s="1"/>
      <c r="I41" s="24">
        <f t="shared" si="3"/>
        <v>0</v>
      </c>
      <c r="J41" s="24">
        <f t="shared" si="4"/>
        <v>1</v>
      </c>
      <c r="K41" s="1"/>
      <c r="L41" s="1">
        <f t="shared" si="5"/>
        <v>0</v>
      </c>
      <c r="M41" s="1">
        <f t="shared" si="6"/>
        <v>0.2082</v>
      </c>
      <c r="N41" s="1">
        <f t="shared" si="7"/>
        <v>0</v>
      </c>
      <c r="O41" s="1">
        <f t="shared" si="8"/>
        <v>0.15628545067423705</v>
      </c>
      <c r="P41" s="24">
        <f t="shared" si="9"/>
        <v>-2.0503567453743275E-3</v>
      </c>
      <c r="Q41" s="1"/>
      <c r="R41" s="27">
        <f t="shared" si="10"/>
        <v>0</v>
      </c>
      <c r="S41" s="27">
        <f t="shared" si="11"/>
        <v>23.7348</v>
      </c>
    </row>
    <row r="42" spans="1:19" x14ac:dyDescent="0.25">
      <c r="A42" s="29">
        <v>144</v>
      </c>
      <c r="B42" s="29">
        <v>0.1681</v>
      </c>
      <c r="C42" s="29">
        <v>0.12770000000000001</v>
      </c>
      <c r="D42" s="1"/>
      <c r="E42" s="1">
        <f t="shared" si="0"/>
        <v>0.75966686496133262</v>
      </c>
      <c r="F42" s="1">
        <f t="shared" si="1"/>
        <v>0</v>
      </c>
      <c r="G42" s="1">
        <f t="shared" si="12"/>
        <v>0</v>
      </c>
      <c r="H42" s="1"/>
      <c r="I42" s="24">
        <f t="shared" si="3"/>
        <v>0</v>
      </c>
      <c r="J42" s="24">
        <f t="shared" si="4"/>
        <v>1</v>
      </c>
      <c r="K42" s="1"/>
      <c r="L42" s="1">
        <f t="shared" si="5"/>
        <v>0</v>
      </c>
      <c r="M42" s="1">
        <f t="shared" si="6"/>
        <v>0.1681</v>
      </c>
      <c r="N42" s="1">
        <f t="shared" si="7"/>
        <v>0</v>
      </c>
      <c r="O42" s="1">
        <f t="shared" si="8"/>
        <v>0.12618436243198486</v>
      </c>
      <c r="P42" s="24">
        <f t="shared" si="9"/>
        <v>-4.3490317590104714E-3</v>
      </c>
      <c r="Q42" s="1"/>
      <c r="R42" s="27">
        <f t="shared" si="10"/>
        <v>0</v>
      </c>
      <c r="S42" s="27">
        <f t="shared" si="11"/>
        <v>24.206399999999999</v>
      </c>
    </row>
    <row r="43" spans="1:19" x14ac:dyDescent="0.25">
      <c r="A43" s="29">
        <v>174</v>
      </c>
      <c r="B43" s="29">
        <v>0.13600000000000001</v>
      </c>
      <c r="C43" s="29">
        <v>0.1031</v>
      </c>
      <c r="D43" s="1"/>
      <c r="E43" s="1">
        <f t="shared" si="0"/>
        <v>0.75808823529411762</v>
      </c>
      <c r="F43" s="1">
        <f t="shared" si="1"/>
        <v>0</v>
      </c>
      <c r="G43" s="1">
        <f t="shared" si="12"/>
        <v>0</v>
      </c>
      <c r="H43" s="1"/>
      <c r="I43" s="24">
        <f t="shared" si="3"/>
        <v>0</v>
      </c>
      <c r="J43" s="24">
        <f t="shared" si="4"/>
        <v>1</v>
      </c>
      <c r="K43" s="1"/>
      <c r="L43" s="1">
        <f t="shared" si="5"/>
        <v>0</v>
      </c>
      <c r="M43" s="1">
        <f t="shared" si="6"/>
        <v>0.13600000000000001</v>
      </c>
      <c r="N43" s="1">
        <f t="shared" si="7"/>
        <v>0</v>
      </c>
      <c r="O43" s="1">
        <f t="shared" si="8"/>
        <v>0.10208847882659097</v>
      </c>
      <c r="P43" s="24">
        <f t="shared" si="9"/>
        <v>-2.9024997802267567E-3</v>
      </c>
      <c r="Q43" s="1"/>
      <c r="R43" s="27">
        <f t="shared" si="10"/>
        <v>0</v>
      </c>
      <c r="S43" s="27">
        <f t="shared" si="11"/>
        <v>23.664000000000001</v>
      </c>
    </row>
    <row r="44" spans="1:19" x14ac:dyDescent="0.25">
      <c r="A44" s="29">
        <v>204</v>
      </c>
      <c r="B44" s="29">
        <v>0.1113</v>
      </c>
      <c r="C44" s="29">
        <v>8.3000000000000004E-2</v>
      </c>
      <c r="D44" s="1"/>
      <c r="E44" s="1">
        <f t="shared" si="0"/>
        <v>0.74573225516621755</v>
      </c>
      <c r="F44" s="1">
        <f t="shared" si="1"/>
        <v>0</v>
      </c>
      <c r="G44" s="1">
        <f t="shared" si="12"/>
        <v>0</v>
      </c>
      <c r="H44" s="1"/>
      <c r="I44" s="24">
        <f t="shared" si="3"/>
        <v>8.0621597665415674E-4</v>
      </c>
      <c r="J44" s="24">
        <f t="shared" si="4"/>
        <v>0.99838756804669171</v>
      </c>
      <c r="K44" s="1"/>
      <c r="L44" s="1">
        <f t="shared" si="5"/>
        <v>8.9731838201607635E-5</v>
      </c>
      <c r="M44" s="1">
        <f t="shared" si="6"/>
        <v>0.11121026816179838</v>
      </c>
      <c r="N44" s="1">
        <f t="shared" si="7"/>
        <v>-4.8005225393571432E-4</v>
      </c>
      <c r="O44" s="1">
        <f t="shared" si="8"/>
        <v>8.3480052253935719E-2</v>
      </c>
      <c r="P44" s="24">
        <f t="shared" si="9"/>
        <v>0</v>
      </c>
      <c r="Q44" s="1"/>
      <c r="R44" s="27">
        <f t="shared" si="10"/>
        <v>1.8305294993127958E-2</v>
      </c>
      <c r="S44" s="27">
        <f t="shared" si="11"/>
        <v>22.686894705006871</v>
      </c>
    </row>
    <row r="45" spans="1:19" x14ac:dyDescent="0.25">
      <c r="A45" s="29">
        <v>234</v>
      </c>
      <c r="B45" s="29">
        <v>9.2399999999999996E-2</v>
      </c>
      <c r="C45" s="29">
        <v>6.8000000000000005E-2</v>
      </c>
      <c r="D45" s="1"/>
      <c r="E45" s="1">
        <f t="shared" si="0"/>
        <v>0.73593073593073599</v>
      </c>
      <c r="F45" s="1">
        <f t="shared" si="1"/>
        <v>0</v>
      </c>
      <c r="G45" s="1">
        <f t="shared" si="12"/>
        <v>0</v>
      </c>
      <c r="H45" s="1"/>
      <c r="I45" s="24">
        <f t="shared" si="3"/>
        <v>2.4128894480388045E-3</v>
      </c>
      <c r="J45" s="24">
        <f t="shared" si="4"/>
        <v>0.9951742211039224</v>
      </c>
      <c r="K45" s="1"/>
      <c r="L45" s="1">
        <f t="shared" si="5"/>
        <v>2.2295098499878552E-4</v>
      </c>
      <c r="M45" s="1">
        <f t="shared" si="6"/>
        <v>9.2177049015001206E-2</v>
      </c>
      <c r="N45" s="1">
        <f t="shared" si="7"/>
        <v>-1.1927552695999168E-3</v>
      </c>
      <c r="O45" s="1">
        <f t="shared" si="8"/>
        <v>6.919275526959992E-2</v>
      </c>
      <c r="P45" s="24">
        <f t="shared" si="9"/>
        <v>0</v>
      </c>
      <c r="Q45" s="1"/>
      <c r="R45" s="27">
        <f t="shared" si="10"/>
        <v>5.2170530489715809E-2</v>
      </c>
      <c r="S45" s="27">
        <f t="shared" si="11"/>
        <v>21.569429469510283</v>
      </c>
    </row>
    <row r="46" spans="1:19" x14ac:dyDescent="0.25">
      <c r="A46" s="29">
        <v>264</v>
      </c>
      <c r="B46" s="29">
        <v>7.7799999999999994E-2</v>
      </c>
      <c r="C46" s="29">
        <v>5.7500000000000002E-2</v>
      </c>
      <c r="D46" s="1"/>
      <c r="E46" s="1">
        <f t="shared" si="0"/>
        <v>0.73907455012853485</v>
      </c>
      <c r="F46" s="1">
        <f t="shared" si="1"/>
        <v>0</v>
      </c>
      <c r="G46" s="1">
        <f t="shared" si="12"/>
        <v>0</v>
      </c>
      <c r="H46" s="1"/>
      <c r="I46" s="24">
        <f t="shared" si="3"/>
        <v>1.897552718169329E-3</v>
      </c>
      <c r="J46" s="24">
        <f t="shared" si="4"/>
        <v>0.99620489456366135</v>
      </c>
      <c r="K46" s="1"/>
      <c r="L46" s="1">
        <f t="shared" si="5"/>
        <v>1.4762960147357378E-4</v>
      </c>
      <c r="M46" s="1">
        <f t="shared" si="6"/>
        <v>7.7652370398526419E-2</v>
      </c>
      <c r="N46" s="1">
        <f t="shared" si="7"/>
        <v>-7.8979684753355077E-4</v>
      </c>
      <c r="O46" s="1">
        <f t="shared" si="8"/>
        <v>5.8289796847533555E-2</v>
      </c>
      <c r="P46" s="24">
        <f t="shared" si="9"/>
        <v>0</v>
      </c>
      <c r="Q46" s="1"/>
      <c r="R46" s="27">
        <f t="shared" si="10"/>
        <v>3.8974214789023479E-2</v>
      </c>
      <c r="S46" s="27">
        <f t="shared" si="11"/>
        <v>20.500225785210976</v>
      </c>
    </row>
    <row r="47" spans="1:19" x14ac:dyDescent="0.25">
      <c r="A47" s="29">
        <v>294</v>
      </c>
      <c r="B47" s="29">
        <v>6.6699999999999995E-2</v>
      </c>
      <c r="C47" s="29">
        <v>4.9399999999999999E-2</v>
      </c>
      <c r="D47" s="1"/>
      <c r="E47" s="1">
        <f t="shared" si="0"/>
        <v>0.74062968515742134</v>
      </c>
      <c r="F47" s="1">
        <f t="shared" si="1"/>
        <v>0</v>
      </c>
      <c r="G47" s="1">
        <f t="shared" si="12"/>
        <v>0</v>
      </c>
      <c r="H47" s="1"/>
      <c r="I47" s="24">
        <f t="shared" si="3"/>
        <v>1.6426336453904892E-3</v>
      </c>
      <c r="J47" s="24">
        <f t="shared" si="4"/>
        <v>0.99671473270921906</v>
      </c>
      <c r="K47" s="1"/>
      <c r="L47" s="1">
        <f t="shared" si="5"/>
        <v>1.0956366414754563E-4</v>
      </c>
      <c r="M47" s="1">
        <f t="shared" si="6"/>
        <v>6.6590436335852446E-2</v>
      </c>
      <c r="N47" s="1">
        <f t="shared" si="7"/>
        <v>-5.8614963180975577E-4</v>
      </c>
      <c r="O47" s="1">
        <f t="shared" si="8"/>
        <v>4.9986149631809751E-2</v>
      </c>
      <c r="P47" s="24">
        <f t="shared" si="9"/>
        <v>-1.9910742909346424E-17</v>
      </c>
      <c r="Q47" s="1"/>
      <c r="R47" s="27">
        <f t="shared" si="10"/>
        <v>3.2211717259378415E-2</v>
      </c>
      <c r="S47" s="27">
        <f t="shared" si="11"/>
        <v>19.577588282740621</v>
      </c>
    </row>
    <row r="48" spans="1:19" x14ac:dyDescent="0.25">
      <c r="A48" s="29">
        <v>324</v>
      </c>
      <c r="B48" s="29">
        <v>5.8099999999999999E-2</v>
      </c>
      <c r="C48" s="29">
        <v>4.24E-2</v>
      </c>
      <c r="D48" s="1"/>
      <c r="E48" s="1">
        <f t="shared" si="0"/>
        <v>0.72977624784853701</v>
      </c>
      <c r="F48" s="1">
        <f t="shared" si="1"/>
        <v>0</v>
      </c>
      <c r="G48" s="1">
        <f t="shared" si="12"/>
        <v>0</v>
      </c>
      <c r="H48" s="1"/>
      <c r="I48" s="24">
        <f t="shared" si="3"/>
        <v>3.4217384329825414E-3</v>
      </c>
      <c r="J48" s="24">
        <f t="shared" si="4"/>
        <v>0.99315652313403491</v>
      </c>
      <c r="K48" s="1"/>
      <c r="L48" s="1">
        <f t="shared" si="5"/>
        <v>1.9880300295628566E-4</v>
      </c>
      <c r="M48" s="1">
        <f t="shared" si="6"/>
        <v>5.7901196997043713E-2</v>
      </c>
      <c r="N48" s="1">
        <f t="shared" si="7"/>
        <v>-1.0635670857865429E-3</v>
      </c>
      <c r="O48" s="1">
        <f t="shared" si="8"/>
        <v>4.3463567085786539E-2</v>
      </c>
      <c r="P48" s="24">
        <f t="shared" si="9"/>
        <v>-1.9910742909346424E-17</v>
      </c>
      <c r="Q48" s="1"/>
      <c r="R48" s="27">
        <f t="shared" si="10"/>
        <v>6.441217295783655E-2</v>
      </c>
      <c r="S48" s="27">
        <f t="shared" si="11"/>
        <v>18.759987827042163</v>
      </c>
    </row>
    <row r="49" spans="1:19" x14ac:dyDescent="0.25">
      <c r="A49" s="29">
        <v>354</v>
      </c>
      <c r="B49" s="29">
        <v>5.1299999999999998E-2</v>
      </c>
      <c r="C49" s="29">
        <v>3.6600000000000001E-2</v>
      </c>
      <c r="D49" s="1"/>
      <c r="E49" s="1">
        <f t="shared" si="0"/>
        <v>0.71345029239766089</v>
      </c>
      <c r="F49" s="1">
        <f t="shared" si="1"/>
        <v>0</v>
      </c>
      <c r="G49" s="1">
        <f t="shared" si="12"/>
        <v>0</v>
      </c>
      <c r="H49" s="1"/>
      <c r="I49" s="24">
        <f t="shared" si="3"/>
        <v>6.097903105799358E-3</v>
      </c>
      <c r="J49" s="24">
        <f t="shared" si="4"/>
        <v>0.98780419378840123</v>
      </c>
      <c r="K49" s="1"/>
      <c r="L49" s="1">
        <f t="shared" si="5"/>
        <v>3.1282242932750707E-4</v>
      </c>
      <c r="M49" s="1">
        <f t="shared" si="6"/>
        <v>5.098717757067249E-2</v>
      </c>
      <c r="N49" s="1">
        <f t="shared" si="7"/>
        <v>-1.6735543959649432E-3</v>
      </c>
      <c r="O49" s="1">
        <f t="shared" si="8"/>
        <v>3.8273554395964943E-2</v>
      </c>
      <c r="P49" s="24">
        <f t="shared" si="9"/>
        <v>0</v>
      </c>
      <c r="Q49" s="1"/>
      <c r="R49" s="27">
        <f t="shared" si="10"/>
        <v>0.1107391399819375</v>
      </c>
      <c r="S49" s="27">
        <f t="shared" si="11"/>
        <v>18.049460860018062</v>
      </c>
    </row>
    <row r="50" spans="1:19" x14ac:dyDescent="0.25">
      <c r="A50" s="29">
        <v>384</v>
      </c>
      <c r="B50" s="29">
        <v>4.6399999999999997E-2</v>
      </c>
      <c r="C50" s="29">
        <v>3.1399999999999997E-2</v>
      </c>
      <c r="D50" s="1"/>
      <c r="E50" s="1">
        <f t="shared" si="0"/>
        <v>0.67672413793103448</v>
      </c>
      <c r="F50" s="1">
        <f t="shared" si="1"/>
        <v>0</v>
      </c>
      <c r="G50" s="1">
        <f t="shared" si="12"/>
        <v>0</v>
      </c>
      <c r="H50" s="1"/>
      <c r="I50" s="24">
        <f t="shared" si="3"/>
        <v>1.2118085964176861E-2</v>
      </c>
      <c r="J50" s="24">
        <f t="shared" si="4"/>
        <v>0.9757638280716463</v>
      </c>
      <c r="K50" s="1"/>
      <c r="L50" s="1">
        <f t="shared" si="5"/>
        <v>5.6227918873780626E-4</v>
      </c>
      <c r="M50" s="1">
        <f t="shared" si="6"/>
        <v>4.5837720811262188E-2</v>
      </c>
      <c r="N50" s="1">
        <f t="shared" si="7"/>
        <v>-3.0081116948509463E-3</v>
      </c>
      <c r="O50" s="1">
        <f t="shared" si="8"/>
        <v>3.4408111694850939E-2</v>
      </c>
      <c r="P50" s="24">
        <f t="shared" si="9"/>
        <v>-1.9910742909346424E-17</v>
      </c>
      <c r="Q50" s="1"/>
      <c r="R50" s="27">
        <f t="shared" si="10"/>
        <v>0.21591520847531759</v>
      </c>
      <c r="S50" s="27">
        <f t="shared" si="11"/>
        <v>17.601684791524679</v>
      </c>
    </row>
    <row r="51" spans="1:19" x14ac:dyDescent="0.25">
      <c r="A51" s="29">
        <v>414</v>
      </c>
      <c r="B51" s="29">
        <v>4.2900000000000001E-2</v>
      </c>
      <c r="C51" s="29">
        <v>2.58E-2</v>
      </c>
      <c r="D51" s="1"/>
      <c r="E51" s="1">
        <f t="shared" si="0"/>
        <v>0.60139860139860135</v>
      </c>
      <c r="F51" s="1">
        <f t="shared" si="1"/>
        <v>0</v>
      </c>
      <c r="G51" s="1">
        <f t="shared" si="12"/>
        <v>0</v>
      </c>
      <c r="H51" s="1"/>
      <c r="I51" s="24">
        <f t="shared" si="3"/>
        <v>2.4465512761684891E-2</v>
      </c>
      <c r="J51" s="24">
        <f t="shared" si="4"/>
        <v>0.95106897447663019</v>
      </c>
      <c r="K51" s="1"/>
      <c r="L51" s="1">
        <f t="shared" si="5"/>
        <v>1.0495704974762818E-3</v>
      </c>
      <c r="M51" s="1">
        <f t="shared" si="6"/>
        <v>4.1850429502523719E-2</v>
      </c>
      <c r="N51" s="1">
        <f t="shared" si="7"/>
        <v>-5.6150491628833158E-3</v>
      </c>
      <c r="O51" s="1">
        <f t="shared" si="8"/>
        <v>3.1415049162883311E-2</v>
      </c>
      <c r="P51" s="24">
        <f t="shared" si="9"/>
        <v>-9.955371454673212E-18</v>
      </c>
      <c r="Q51" s="1"/>
      <c r="R51" s="27">
        <f t="shared" si="10"/>
        <v>0.43452218595518066</v>
      </c>
      <c r="S51" s="27">
        <f t="shared" si="11"/>
        <v>17.326077814044819</v>
      </c>
    </row>
    <row r="52" spans="1:19" x14ac:dyDescent="0.25">
      <c r="A52" s="29">
        <v>444</v>
      </c>
      <c r="B52" s="29">
        <v>4.0500000000000001E-2</v>
      </c>
      <c r="C52" s="29">
        <v>2.0299999999999999E-2</v>
      </c>
      <c r="D52" s="1"/>
      <c r="E52" s="1">
        <f t="shared" si="0"/>
        <v>0.50123456790123455</v>
      </c>
      <c r="F52" s="1">
        <f t="shared" si="1"/>
        <v>0</v>
      </c>
      <c r="G52" s="1">
        <f t="shared" si="12"/>
        <v>0</v>
      </c>
      <c r="H52" s="1"/>
      <c r="I52" s="24">
        <f t="shared" si="3"/>
        <v>4.0884487365594413E-2</v>
      </c>
      <c r="J52" s="24">
        <f t="shared" si="4"/>
        <v>0.91823102526881117</v>
      </c>
      <c r="K52" s="1"/>
      <c r="L52" s="1">
        <f t="shared" si="5"/>
        <v>1.6558217383065737E-3</v>
      </c>
      <c r="M52" s="1">
        <f t="shared" si="6"/>
        <v>3.8844178261693424E-2</v>
      </c>
      <c r="N52" s="1">
        <f t="shared" si="7"/>
        <v>-8.8584049265089289E-3</v>
      </c>
      <c r="O52" s="1">
        <f t="shared" si="8"/>
        <v>2.9158404926508927E-2</v>
      </c>
      <c r="P52" s="24">
        <f t="shared" si="9"/>
        <v>0</v>
      </c>
      <c r="Q52" s="1"/>
      <c r="R52" s="27">
        <f t="shared" si="10"/>
        <v>0.73518485180811877</v>
      </c>
      <c r="S52" s="27">
        <f t="shared" si="11"/>
        <v>17.246815148191882</v>
      </c>
    </row>
    <row r="53" spans="1:19" x14ac:dyDescent="0.25">
      <c r="A53" s="29">
        <v>474</v>
      </c>
      <c r="B53" s="29">
        <v>3.9E-2</v>
      </c>
      <c r="C53" s="29">
        <v>1.6E-2</v>
      </c>
      <c r="D53" s="1"/>
      <c r="E53" s="1">
        <f t="shared" si="0"/>
        <v>0.41025641025641024</v>
      </c>
      <c r="F53" s="1">
        <f t="shared" si="1"/>
        <v>0</v>
      </c>
      <c r="G53" s="1">
        <f t="shared" si="12"/>
        <v>0</v>
      </c>
      <c r="H53" s="1"/>
      <c r="I53" s="24">
        <f t="shared" si="3"/>
        <v>5.579770529146915E-2</v>
      </c>
      <c r="J53" s="24">
        <f t="shared" si="4"/>
        <v>0.88840458941706169</v>
      </c>
      <c r="K53" s="1"/>
      <c r="L53" s="1">
        <f t="shared" si="5"/>
        <v>2.1761105063672968E-3</v>
      </c>
      <c r="M53" s="1">
        <f t="shared" si="6"/>
        <v>3.6823889493632703E-2</v>
      </c>
      <c r="N53" s="1">
        <f t="shared" si="7"/>
        <v>-1.1641873991790059E-2</v>
      </c>
      <c r="O53" s="1">
        <f t="shared" si="8"/>
        <v>2.7641873991790057E-2</v>
      </c>
      <c r="P53" s="24">
        <f t="shared" si="9"/>
        <v>0</v>
      </c>
      <c r="Q53" s="1"/>
      <c r="R53" s="27">
        <f t="shared" si="10"/>
        <v>1.0314763800180986</v>
      </c>
      <c r="S53" s="27">
        <f t="shared" si="11"/>
        <v>17.454523619981902</v>
      </c>
    </row>
    <row r="54" spans="1:19" x14ac:dyDescent="0.25">
      <c r="A54" s="29">
        <v>504</v>
      </c>
      <c r="B54" s="29">
        <v>3.8399999999999997E-2</v>
      </c>
      <c r="C54" s="29">
        <v>1.2699999999999999E-2</v>
      </c>
      <c r="D54" s="1"/>
      <c r="E54" s="1">
        <f t="shared" si="0"/>
        <v>0.33072916666666669</v>
      </c>
      <c r="F54" s="1">
        <f t="shared" si="1"/>
        <v>0</v>
      </c>
      <c r="G54" s="1">
        <f t="shared" si="12"/>
        <v>0</v>
      </c>
      <c r="H54" s="1"/>
      <c r="I54" s="24">
        <f t="shared" si="3"/>
        <v>6.8833879527136821E-2</v>
      </c>
      <c r="J54" s="24">
        <f t="shared" si="4"/>
        <v>0.86233224094572636</v>
      </c>
      <c r="K54" s="1"/>
      <c r="L54" s="1">
        <f t="shared" si="5"/>
        <v>2.6432209738420538E-3</v>
      </c>
      <c r="M54" s="1">
        <f t="shared" si="6"/>
        <v>3.5756779026157946E-2</v>
      </c>
      <c r="N54" s="1">
        <f t="shared" si="7"/>
        <v>-1.4140846900875128E-2</v>
      </c>
      <c r="O54" s="1">
        <f t="shared" si="8"/>
        <v>2.684084690087513E-2</v>
      </c>
      <c r="P54" s="24">
        <f t="shared" si="9"/>
        <v>4.977685727336606E-18</v>
      </c>
      <c r="Q54" s="1"/>
      <c r="R54" s="27">
        <f t="shared" si="10"/>
        <v>1.332183370816395</v>
      </c>
      <c r="S54" s="27">
        <f t="shared" si="11"/>
        <v>18.021416629183605</v>
      </c>
    </row>
    <row r="55" spans="1:19" x14ac:dyDescent="0.25">
      <c r="A55" s="29">
        <v>534</v>
      </c>
      <c r="B55" s="29">
        <v>3.8399999999999997E-2</v>
      </c>
      <c r="C55" s="29">
        <v>8.8000000000000005E-3</v>
      </c>
      <c r="D55" s="1"/>
      <c r="E55" s="1">
        <f t="shared" si="0"/>
        <v>0.22916666666666671</v>
      </c>
      <c r="F55" s="1">
        <f t="shared" si="1"/>
        <v>0</v>
      </c>
      <c r="G55" s="1">
        <f t="shared" si="12"/>
        <v>0</v>
      </c>
      <c r="H55" s="1"/>
      <c r="I55" s="24">
        <f t="shared" si="3"/>
        <v>8.5482091964122972E-2</v>
      </c>
      <c r="J55" s="24">
        <f t="shared" si="4"/>
        <v>0.82903581607175403</v>
      </c>
      <c r="K55" s="1"/>
      <c r="L55" s="1">
        <f t="shared" si="5"/>
        <v>3.2825123314223219E-3</v>
      </c>
      <c r="M55" s="1">
        <f t="shared" si="6"/>
        <v>3.5117487668577675E-2</v>
      </c>
      <c r="N55" s="1">
        <f t="shared" si="7"/>
        <v>-1.7560962472769566E-2</v>
      </c>
      <c r="O55" s="1">
        <f t="shared" si="8"/>
        <v>2.6360962472769568E-2</v>
      </c>
      <c r="P55" s="24">
        <f t="shared" si="9"/>
        <v>4.977685727336606E-18</v>
      </c>
      <c r="Q55" s="1"/>
      <c r="R55" s="27">
        <f t="shared" si="10"/>
        <v>1.7528615849795199</v>
      </c>
      <c r="S55" s="27">
        <f t="shared" si="11"/>
        <v>18.752738415020477</v>
      </c>
    </row>
    <row r="56" spans="1:19" x14ac:dyDescent="0.25">
      <c r="A56" s="29">
        <v>564</v>
      </c>
      <c r="B56" s="29">
        <v>3.8800000000000001E-2</v>
      </c>
      <c r="C56" s="29">
        <v>4.1999999999999997E-3</v>
      </c>
      <c r="D56" s="1"/>
      <c r="E56" s="1">
        <f t="shared" si="0"/>
        <v>0.10824742268041236</v>
      </c>
      <c r="F56" s="1">
        <f t="shared" si="1"/>
        <v>0</v>
      </c>
      <c r="G56" s="1">
        <f t="shared" si="12"/>
        <v>0</v>
      </c>
      <c r="H56" s="1"/>
      <c r="I56" s="24">
        <f t="shared" si="3"/>
        <v>0.10530327853990563</v>
      </c>
      <c r="J56" s="24">
        <f t="shared" si="4"/>
        <v>0.78939344292018876</v>
      </c>
      <c r="K56" s="1"/>
      <c r="L56" s="1">
        <f t="shared" si="5"/>
        <v>4.0857672073483387E-3</v>
      </c>
      <c r="M56" s="1">
        <f t="shared" si="6"/>
        <v>3.4714232792651664E-2</v>
      </c>
      <c r="N56" s="1">
        <f t="shared" si="7"/>
        <v>-2.1858258966426243E-2</v>
      </c>
      <c r="O56" s="1">
        <f t="shared" si="8"/>
        <v>2.6058258966426245E-2</v>
      </c>
      <c r="P56" s="24">
        <f t="shared" si="9"/>
        <v>7.4665285910049094E-18</v>
      </c>
      <c r="Q56" s="1"/>
      <c r="R56" s="27">
        <f t="shared" si="10"/>
        <v>2.3043727049444631</v>
      </c>
      <c r="S56" s="27">
        <f t="shared" si="11"/>
        <v>19.57882729505554</v>
      </c>
    </row>
    <row r="57" spans="1:19" x14ac:dyDescent="0.25">
      <c r="A57" s="29">
        <v>594</v>
      </c>
      <c r="B57" s="29">
        <v>3.9699999999999999E-2</v>
      </c>
      <c r="C57" s="29">
        <v>-2.0000000000000001E-4</v>
      </c>
      <c r="D57" s="1"/>
      <c r="E57" s="1">
        <f t="shared" si="0"/>
        <v>-5.0377833753148622E-3</v>
      </c>
      <c r="F57" s="1">
        <f t="shared" si="1"/>
        <v>0</v>
      </c>
      <c r="G57" s="1">
        <f t="shared" si="12"/>
        <v>0</v>
      </c>
      <c r="H57" s="1"/>
      <c r="I57" s="24">
        <f t="shared" si="3"/>
        <v>0.12387308704583547</v>
      </c>
      <c r="J57" s="24">
        <f t="shared" si="4"/>
        <v>0.75225382590832912</v>
      </c>
      <c r="K57" s="1"/>
      <c r="L57" s="1">
        <f t="shared" si="5"/>
        <v>4.9177615557196679E-3</v>
      </c>
      <c r="M57" s="1">
        <f t="shared" si="6"/>
        <v>3.4782238444280335E-2</v>
      </c>
      <c r="N57" s="1">
        <f t="shared" si="7"/>
        <v>-2.6309307448237874E-2</v>
      </c>
      <c r="O57" s="1">
        <f t="shared" si="8"/>
        <v>2.6109307448237879E-2</v>
      </c>
      <c r="P57" s="24">
        <f t="shared" si="9"/>
        <v>1.3455306731706763E-17</v>
      </c>
      <c r="Q57" s="1"/>
      <c r="R57" s="27">
        <f t="shared" si="10"/>
        <v>2.9211503640974827</v>
      </c>
      <c r="S57" s="27">
        <f t="shared" si="11"/>
        <v>20.660649635902519</v>
      </c>
    </row>
    <row r="58" spans="1:19" x14ac:dyDescent="0.25">
      <c r="A58" s="29">
        <v>624</v>
      </c>
      <c r="B58" s="29">
        <v>4.1000000000000002E-2</v>
      </c>
      <c r="C58" s="29">
        <v>-5.1000000000000004E-3</v>
      </c>
      <c r="D58" s="1"/>
      <c r="E58" s="1">
        <f t="shared" si="0"/>
        <v>-0.12439024390243902</v>
      </c>
      <c r="F58" s="1">
        <f t="shared" si="1"/>
        <v>0</v>
      </c>
      <c r="G58" s="1">
        <f t="shared" si="12"/>
        <v>0</v>
      </c>
      <c r="H58" s="1"/>
      <c r="I58" s="24">
        <f t="shared" si="3"/>
        <v>0.14343744512812537</v>
      </c>
      <c r="J58" s="24">
        <f t="shared" si="4"/>
        <v>0.71312510974374921</v>
      </c>
      <c r="K58" s="1"/>
      <c r="L58" s="1">
        <f t="shared" si="5"/>
        <v>5.8809352502531406E-3</v>
      </c>
      <c r="M58" s="1">
        <f t="shared" si="6"/>
        <v>3.511906474974686E-2</v>
      </c>
      <c r="N58" s="1">
        <f t="shared" si="7"/>
        <v>-3.1462146309663305E-2</v>
      </c>
      <c r="O58" s="1">
        <f t="shared" si="8"/>
        <v>2.6362146309663305E-2</v>
      </c>
      <c r="P58" s="24">
        <f t="shared" si="9"/>
        <v>0</v>
      </c>
      <c r="Q58" s="1"/>
      <c r="R58" s="27">
        <f t="shared" si="10"/>
        <v>3.6697035961579596</v>
      </c>
      <c r="S58" s="27">
        <f t="shared" si="11"/>
        <v>21.914296403842041</v>
      </c>
    </row>
    <row r="59" spans="1:19" x14ac:dyDescent="0.25">
      <c r="A59" s="29">
        <v>654</v>
      </c>
      <c r="B59" s="29">
        <v>4.2599999999999999E-2</v>
      </c>
      <c r="C59" s="29">
        <v>-1.2E-2</v>
      </c>
      <c r="D59" s="1"/>
      <c r="E59" s="1">
        <f t="shared" si="0"/>
        <v>-0.28169014084507044</v>
      </c>
      <c r="F59" s="1">
        <f t="shared" si="1"/>
        <v>0</v>
      </c>
      <c r="G59" s="1">
        <f t="shared" si="12"/>
        <v>0</v>
      </c>
      <c r="H59" s="1"/>
      <c r="I59" s="24">
        <f t="shared" si="3"/>
        <v>0.16922217965727696</v>
      </c>
      <c r="J59" s="24">
        <f t="shared" si="4"/>
        <v>0.66155564068544614</v>
      </c>
      <c r="K59" s="1"/>
      <c r="L59" s="1">
        <f t="shared" si="5"/>
        <v>7.208864853399998E-3</v>
      </c>
      <c r="M59" s="1">
        <f t="shared" si="6"/>
        <v>3.53911351466E-2</v>
      </c>
      <c r="N59" s="1">
        <f t="shared" si="7"/>
        <v>-3.8566376110755092E-2</v>
      </c>
      <c r="O59" s="1">
        <f t="shared" si="8"/>
        <v>2.6566376110755099E-2</v>
      </c>
      <c r="P59" s="24">
        <f t="shared" si="9"/>
        <v>1.9910742909346424E-17</v>
      </c>
      <c r="Q59" s="1"/>
      <c r="R59" s="27">
        <f t="shared" si="10"/>
        <v>4.7145976141235986</v>
      </c>
      <c r="S59" s="27">
        <f t="shared" si="11"/>
        <v>23.145802385876401</v>
      </c>
    </row>
    <row r="60" spans="1:19" x14ac:dyDescent="0.25">
      <c r="A60" s="29">
        <v>684</v>
      </c>
      <c r="B60" s="29">
        <v>4.4699999999999997E-2</v>
      </c>
      <c r="C60" s="29">
        <v>-2.1000000000000001E-2</v>
      </c>
      <c r="D60" s="1"/>
      <c r="E60" s="1">
        <f t="shared" si="0"/>
        <v>-0.46979865771812085</v>
      </c>
      <c r="F60" s="1">
        <f t="shared" si="1"/>
        <v>0</v>
      </c>
      <c r="G60" s="1">
        <f t="shared" si="12"/>
        <v>0</v>
      </c>
      <c r="H60" s="1"/>
      <c r="I60" s="24">
        <f t="shared" si="3"/>
        <v>0.20005708968911887</v>
      </c>
      <c r="J60" s="24">
        <f t="shared" si="4"/>
        <v>0.59988582062176232</v>
      </c>
      <c r="K60" s="1"/>
      <c r="L60" s="1">
        <f t="shared" si="5"/>
        <v>8.9425519091036118E-3</v>
      </c>
      <c r="M60" s="1">
        <f t="shared" si="6"/>
        <v>3.5757448090896385E-2</v>
      </c>
      <c r="N60" s="1">
        <f t="shared" si="7"/>
        <v>-4.7841349134708833E-2</v>
      </c>
      <c r="O60" s="1">
        <f t="shared" si="8"/>
        <v>2.6841349134708831E-2</v>
      </c>
      <c r="P60" s="24">
        <f t="shared" si="9"/>
        <v>0</v>
      </c>
      <c r="Q60" s="1"/>
      <c r="R60" s="27">
        <f t="shared" si="10"/>
        <v>6.1167055058268707</v>
      </c>
      <c r="S60" s="27">
        <f t="shared" si="11"/>
        <v>24.458094494173128</v>
      </c>
    </row>
    <row r="61" spans="1:19" x14ac:dyDescent="0.25">
      <c r="A61" s="29">
        <v>714</v>
      </c>
      <c r="B61" s="29">
        <v>4.7199999999999999E-2</v>
      </c>
      <c r="C61" s="29">
        <v>-3.1699999999999999E-2</v>
      </c>
      <c r="D61" s="1"/>
      <c r="E61" s="1">
        <f t="shared" si="0"/>
        <v>-0.67161016949152541</v>
      </c>
      <c r="F61" s="1">
        <f t="shared" si="1"/>
        <v>0</v>
      </c>
      <c r="G61" s="1">
        <f t="shared" si="12"/>
        <v>0</v>
      </c>
      <c r="H61" s="1"/>
      <c r="I61" s="24">
        <f t="shared" si="3"/>
        <v>0.233138206442182</v>
      </c>
      <c r="J61" s="24">
        <f t="shared" si="4"/>
        <v>0.53372358711563606</v>
      </c>
      <c r="K61" s="1"/>
      <c r="L61" s="1">
        <f t="shared" si="5"/>
        <v>1.100412334407099E-2</v>
      </c>
      <c r="M61" s="1">
        <f t="shared" si="6"/>
        <v>3.6195876655929007E-2</v>
      </c>
      <c r="N61" s="1">
        <f t="shared" si="7"/>
        <v>-5.887045579116696E-2</v>
      </c>
      <c r="O61" s="1">
        <f t="shared" si="8"/>
        <v>2.7170455791166961E-2</v>
      </c>
      <c r="P61" s="24">
        <f t="shared" si="9"/>
        <v>0</v>
      </c>
      <c r="Q61" s="1"/>
      <c r="R61" s="27">
        <f t="shared" si="10"/>
        <v>7.8569440676666868</v>
      </c>
      <c r="S61" s="27">
        <f t="shared" si="11"/>
        <v>25.843855932333312</v>
      </c>
    </row>
    <row r="62" spans="1:19" x14ac:dyDescent="0.25">
      <c r="A62" s="29">
        <v>744</v>
      </c>
      <c r="B62" s="29">
        <v>0.05</v>
      </c>
      <c r="C62" s="29">
        <v>-4.41E-2</v>
      </c>
      <c r="D62" s="1"/>
      <c r="E62" s="1">
        <f t="shared" si="0"/>
        <v>-0.88200000000000001</v>
      </c>
      <c r="F62" s="1">
        <f t="shared" si="1"/>
        <v>0</v>
      </c>
      <c r="G62" s="1">
        <f t="shared" si="12"/>
        <v>0</v>
      </c>
      <c r="H62" s="1"/>
      <c r="I62" s="24">
        <f t="shared" si="3"/>
        <v>0.26762548858752694</v>
      </c>
      <c r="J62" s="24">
        <f t="shared" si="4"/>
        <v>0.46474902282494612</v>
      </c>
      <c r="K62" s="1"/>
      <c r="L62" s="1">
        <f t="shared" si="5"/>
        <v>1.3381274429376347E-2</v>
      </c>
      <c r="M62" s="1">
        <f t="shared" si="6"/>
        <v>3.6618725570623657E-2</v>
      </c>
      <c r="N62" s="1">
        <f t="shared" si="7"/>
        <v>-7.1587867574068806E-2</v>
      </c>
      <c r="O62" s="1">
        <f t="shared" si="8"/>
        <v>2.7487867574068812E-2</v>
      </c>
      <c r="P62" s="24">
        <f t="shared" si="9"/>
        <v>1.9910742909346424E-17</v>
      </c>
      <c r="Q62" s="1"/>
      <c r="R62" s="27">
        <f t="shared" si="10"/>
        <v>9.9556681754560028</v>
      </c>
      <c r="S62" s="27">
        <f t="shared" si="11"/>
        <v>27.244331824544002</v>
      </c>
    </row>
    <row r="63" spans="1:19" x14ac:dyDescent="0.25">
      <c r="A63" s="29">
        <v>774</v>
      </c>
      <c r="B63" s="29">
        <v>5.3199999999999997E-2</v>
      </c>
      <c r="C63" s="29">
        <v>-5.7299999999999997E-2</v>
      </c>
      <c r="D63" s="1"/>
      <c r="E63" s="1">
        <f t="shared" si="0"/>
        <v>-1.0770676691729324</v>
      </c>
      <c r="F63" s="1">
        <f t="shared" si="1"/>
        <v>0</v>
      </c>
      <c r="G63" s="1">
        <f t="shared" si="12"/>
        <v>0</v>
      </c>
      <c r="H63" s="1"/>
      <c r="I63" s="24">
        <f t="shared" si="3"/>
        <v>0.29960114885562511</v>
      </c>
      <c r="J63" s="24">
        <f t="shared" si="4"/>
        <v>0.40079770228874978</v>
      </c>
      <c r="K63" s="1"/>
      <c r="L63" s="1">
        <f t="shared" si="5"/>
        <v>1.5938781119119255E-2</v>
      </c>
      <c r="M63" s="1">
        <f t="shared" si="6"/>
        <v>3.7261218880880742E-2</v>
      </c>
      <c r="N63" s="1">
        <f t="shared" si="7"/>
        <v>-8.5270155549807103E-2</v>
      </c>
      <c r="O63" s="1">
        <f t="shared" si="8"/>
        <v>2.7970155549807099E-2</v>
      </c>
      <c r="P63" s="24">
        <f t="shared" si="9"/>
        <v>-1.9910742909346424E-17</v>
      </c>
      <c r="Q63" s="1"/>
      <c r="R63" s="27">
        <f t="shared" si="10"/>
        <v>12.336616586198303</v>
      </c>
      <c r="S63" s="27">
        <f t="shared" si="11"/>
        <v>28.840183413801693</v>
      </c>
    </row>
    <row r="64" spans="1:19" x14ac:dyDescent="0.25">
      <c r="A64" s="29">
        <v>804</v>
      </c>
      <c r="B64" s="29">
        <v>5.6500000000000002E-2</v>
      </c>
      <c r="C64" s="29">
        <v>-7.0199999999999999E-2</v>
      </c>
      <c r="D64" s="1"/>
      <c r="E64" s="1">
        <f t="shared" si="0"/>
        <v>-1.2424778761061945</v>
      </c>
      <c r="F64" s="1">
        <f t="shared" si="1"/>
        <v>0</v>
      </c>
      <c r="G64" s="1">
        <f t="shared" si="12"/>
        <v>0</v>
      </c>
      <c r="H64" s="1"/>
      <c r="I64" s="24">
        <f t="shared" si="3"/>
        <v>0.3267153323807529</v>
      </c>
      <c r="J64" s="24">
        <f t="shared" si="4"/>
        <v>0.3465693352384942</v>
      </c>
      <c r="K64" s="1"/>
      <c r="L64" s="1">
        <f t="shared" si="5"/>
        <v>1.8459416279512541E-2</v>
      </c>
      <c r="M64" s="1">
        <f t="shared" si="6"/>
        <v>3.8040583720487464E-2</v>
      </c>
      <c r="N64" s="1">
        <f t="shared" si="7"/>
        <v>-9.8755186218383417E-2</v>
      </c>
      <c r="O64" s="1">
        <f t="shared" si="8"/>
        <v>2.8555186218383422E-2</v>
      </c>
      <c r="P64" s="24">
        <f t="shared" si="9"/>
        <v>0</v>
      </c>
      <c r="Q64" s="1"/>
      <c r="R64" s="27">
        <f t="shared" si="10"/>
        <v>14.841370688728082</v>
      </c>
      <c r="S64" s="27">
        <f t="shared" si="11"/>
        <v>30.584629311271922</v>
      </c>
    </row>
    <row r="65" spans="1:19" x14ac:dyDescent="0.25">
      <c r="A65" s="29">
        <v>834</v>
      </c>
      <c r="B65" s="29">
        <v>5.9499999999999997E-2</v>
      </c>
      <c r="C65" s="29">
        <v>-8.1799999999999998E-2</v>
      </c>
      <c r="D65" s="1"/>
      <c r="E65" s="1">
        <f t="shared" si="0"/>
        <v>-1.3747899159663866</v>
      </c>
      <c r="F65" s="1">
        <f t="shared" si="1"/>
        <v>0</v>
      </c>
      <c r="G65" s="1">
        <f t="shared" si="12"/>
        <v>0</v>
      </c>
      <c r="H65" s="1"/>
      <c r="I65" s="24">
        <f t="shared" si="3"/>
        <v>0.34840403586445462</v>
      </c>
      <c r="J65" s="24">
        <f t="shared" si="4"/>
        <v>0.30319192827109076</v>
      </c>
      <c r="K65" s="1"/>
      <c r="L65" s="1">
        <f t="shared" si="5"/>
        <v>2.0730040133935049E-2</v>
      </c>
      <c r="M65" s="1">
        <f t="shared" si="6"/>
        <v>3.8769959866064942E-2</v>
      </c>
      <c r="N65" s="1">
        <f t="shared" si="7"/>
        <v>-0.11090269284481287</v>
      </c>
      <c r="O65" s="1">
        <f t="shared" si="8"/>
        <v>2.9102692844812886E-2</v>
      </c>
      <c r="P65" s="24">
        <f t="shared" si="9"/>
        <v>3.9821485818692848E-17</v>
      </c>
      <c r="Q65" s="1"/>
      <c r="R65" s="27">
        <f t="shared" si="10"/>
        <v>17.288853471701831</v>
      </c>
      <c r="S65" s="27">
        <f t="shared" si="11"/>
        <v>32.334146528298163</v>
      </c>
    </row>
    <row r="66" spans="1:19" x14ac:dyDescent="0.25">
      <c r="A66" s="29">
        <v>864</v>
      </c>
      <c r="B66" s="29">
        <v>6.2300000000000001E-2</v>
      </c>
      <c r="C66" s="29">
        <v>-9.0499999999999997E-2</v>
      </c>
      <c r="D66" s="1"/>
      <c r="E66" s="1">
        <f t="shared" si="0"/>
        <v>-1.4526484751203852</v>
      </c>
      <c r="F66" s="1">
        <f t="shared" si="1"/>
        <v>0</v>
      </c>
      <c r="G66" s="1">
        <f t="shared" si="12"/>
        <v>0</v>
      </c>
      <c r="H66" s="1"/>
      <c r="I66" s="24">
        <f t="shared" si="3"/>
        <v>0.36116667791081447</v>
      </c>
      <c r="J66" s="24">
        <f t="shared" si="4"/>
        <v>0.27766664417837106</v>
      </c>
      <c r="K66" s="1"/>
      <c r="L66" s="1">
        <f t="shared" si="5"/>
        <v>2.250068403384374E-2</v>
      </c>
      <c r="M66" s="1">
        <f t="shared" si="6"/>
        <v>3.9799315966156261E-2</v>
      </c>
      <c r="N66" s="1">
        <f t="shared" si="7"/>
        <v>-0.12037537959796871</v>
      </c>
      <c r="O66" s="1">
        <f t="shared" si="8"/>
        <v>2.9875379597968731E-2</v>
      </c>
      <c r="P66" s="24">
        <f t="shared" si="9"/>
        <v>7.9642971637385696E-17</v>
      </c>
      <c r="Q66" s="1"/>
      <c r="R66" s="27">
        <f t="shared" si="10"/>
        <v>19.440591005240993</v>
      </c>
      <c r="S66" s="27">
        <f t="shared" si="11"/>
        <v>34.386608994759008</v>
      </c>
    </row>
    <row r="67" spans="1:19" x14ac:dyDescent="0.25">
      <c r="A67" s="29">
        <v>894</v>
      </c>
      <c r="B67" s="29">
        <v>6.4399999999999999E-2</v>
      </c>
      <c r="C67" s="29">
        <v>-9.5200000000000007E-2</v>
      </c>
      <c r="D67" s="1"/>
      <c r="E67" s="1">
        <f t="shared" si="0"/>
        <v>-1.4782608695652175</v>
      </c>
      <c r="F67" s="1">
        <f t="shared" si="1"/>
        <v>0</v>
      </c>
      <c r="G67" s="1">
        <f t="shared" si="12"/>
        <v>0</v>
      </c>
      <c r="H67" s="1"/>
      <c r="I67" s="24">
        <f t="shared" si="3"/>
        <v>0.36536508365838327</v>
      </c>
      <c r="J67" s="24">
        <f t="shared" si="4"/>
        <v>0.26926983268323346</v>
      </c>
      <c r="K67" s="1"/>
      <c r="L67" s="1">
        <f t="shared" si="5"/>
        <v>2.3529511387599882E-2</v>
      </c>
      <c r="M67" s="1">
        <f t="shared" si="6"/>
        <v>4.0870488612400113E-2</v>
      </c>
      <c r="N67" s="1">
        <f t="shared" si="7"/>
        <v>-0.12587945596573116</v>
      </c>
      <c r="O67" s="1">
        <f t="shared" si="8"/>
        <v>3.0679455965731149E-2</v>
      </c>
      <c r="P67" s="24">
        <f t="shared" si="9"/>
        <v>0</v>
      </c>
      <c r="Q67" s="1"/>
      <c r="R67" s="27">
        <f t="shared" si="10"/>
        <v>21.035383180514295</v>
      </c>
      <c r="S67" s="27">
        <f t="shared" si="11"/>
        <v>36.538216819485704</v>
      </c>
    </row>
    <row r="68" spans="1:19" x14ac:dyDescent="0.25">
      <c r="A68" s="29">
        <v>924</v>
      </c>
      <c r="B68" s="29">
        <v>6.5799999999999997E-2</v>
      </c>
      <c r="C68" s="29">
        <v>-9.5799999999999996E-2</v>
      </c>
      <c r="D68" s="1"/>
      <c r="E68" s="1">
        <f t="shared" si="0"/>
        <v>-1.4559270516717324</v>
      </c>
      <c r="F68" s="1">
        <f t="shared" si="1"/>
        <v>0</v>
      </c>
      <c r="G68" s="1">
        <f t="shared" si="12"/>
        <v>0</v>
      </c>
      <c r="H68" s="1"/>
      <c r="I68" s="24">
        <f t="shared" si="3"/>
        <v>0.36170410500169697</v>
      </c>
      <c r="J68" s="24">
        <f t="shared" si="4"/>
        <v>0.27659178999660605</v>
      </c>
      <c r="K68" s="1"/>
      <c r="L68" s="1">
        <f t="shared" si="5"/>
        <v>2.380013010911166E-2</v>
      </c>
      <c r="M68" s="1">
        <f t="shared" si="6"/>
        <v>4.1999869890888344E-2</v>
      </c>
      <c r="N68" s="1">
        <f t="shared" si="7"/>
        <v>-0.12732722667702595</v>
      </c>
      <c r="O68" s="1">
        <f t="shared" si="8"/>
        <v>3.1527226677025962E-2</v>
      </c>
      <c r="P68" s="24">
        <f t="shared" si="9"/>
        <v>0</v>
      </c>
      <c r="Q68" s="1"/>
      <c r="R68" s="27">
        <f t="shared" si="10"/>
        <v>21.991320220819173</v>
      </c>
      <c r="S68" s="27">
        <f t="shared" si="11"/>
        <v>38.80787977918083</v>
      </c>
    </row>
    <row r="69" spans="1:19" x14ac:dyDescent="0.25">
      <c r="A69" s="29">
        <v>954</v>
      </c>
      <c r="B69" s="29">
        <v>6.6699999999999995E-2</v>
      </c>
      <c r="C69" s="29">
        <v>-9.2399999999999996E-2</v>
      </c>
      <c r="D69" s="1"/>
      <c r="E69" s="1">
        <f t="shared" si="0"/>
        <v>-1.3853073463268366</v>
      </c>
      <c r="F69" s="1">
        <f t="shared" si="1"/>
        <v>0</v>
      </c>
      <c r="G69" s="1">
        <f t="shared" si="12"/>
        <v>0</v>
      </c>
      <c r="H69" s="1"/>
      <c r="I69" s="24">
        <f t="shared" si="3"/>
        <v>0.35012806210378489</v>
      </c>
      <c r="J69" s="24">
        <f t="shared" si="4"/>
        <v>0.29974387579243023</v>
      </c>
      <c r="K69" s="1"/>
      <c r="L69" s="1">
        <f t="shared" si="5"/>
        <v>2.3353541742322452E-2</v>
      </c>
      <c r="M69" s="1">
        <f t="shared" si="6"/>
        <v>4.3346458257677543E-2</v>
      </c>
      <c r="N69" s="1">
        <f t="shared" si="7"/>
        <v>-0.1249380440150487</v>
      </c>
      <c r="O69" s="1">
        <f t="shared" si="8"/>
        <v>3.25380440150487E-2</v>
      </c>
      <c r="P69" s="24">
        <f t="shared" si="9"/>
        <v>0</v>
      </c>
      <c r="Q69" s="1"/>
      <c r="R69" s="27">
        <f t="shared" si="10"/>
        <v>22.27927882217562</v>
      </c>
      <c r="S69" s="27">
        <f t="shared" si="11"/>
        <v>41.352521177824379</v>
      </c>
    </row>
    <row r="70" spans="1:19" x14ac:dyDescent="0.25">
      <c r="A70" s="29">
        <v>984</v>
      </c>
      <c r="B70" s="29">
        <v>6.7100000000000007E-2</v>
      </c>
      <c r="C70" s="29">
        <v>-8.5999999999999993E-2</v>
      </c>
      <c r="D70" s="1"/>
      <c r="E70" s="1">
        <f t="shared" si="0"/>
        <v>-1.2816691505216093</v>
      </c>
      <c r="F70" s="1">
        <f t="shared" si="1"/>
        <v>0</v>
      </c>
      <c r="G70" s="1">
        <f t="shared" si="12"/>
        <v>0</v>
      </c>
      <c r="H70" s="1"/>
      <c r="I70" s="24">
        <f t="shared" si="3"/>
        <v>0.33313959982340197</v>
      </c>
      <c r="J70" s="24">
        <f t="shared" si="4"/>
        <v>0.33372080035319607</v>
      </c>
      <c r="K70" s="1"/>
      <c r="L70" s="1">
        <f t="shared" si="5"/>
        <v>2.2353667148150274E-2</v>
      </c>
      <c r="M70" s="1">
        <f t="shared" si="6"/>
        <v>4.4746332851849736E-2</v>
      </c>
      <c r="N70" s="1">
        <f t="shared" si="7"/>
        <v>-0.11958886069054156</v>
      </c>
      <c r="O70" s="1">
        <f t="shared" si="8"/>
        <v>3.3588860690541573E-2</v>
      </c>
      <c r="P70" s="24">
        <f t="shared" si="9"/>
        <v>0</v>
      </c>
      <c r="Q70" s="1"/>
      <c r="R70" s="27">
        <f t="shared" si="10"/>
        <v>21.99600847377987</v>
      </c>
      <c r="S70" s="27">
        <f t="shared" si="11"/>
        <v>44.030391526220143</v>
      </c>
    </row>
    <row r="71" spans="1:19" x14ac:dyDescent="0.25">
      <c r="A71" s="29">
        <v>1014</v>
      </c>
      <c r="B71" s="29">
        <v>6.7000000000000004E-2</v>
      </c>
      <c r="C71" s="29">
        <v>-7.8E-2</v>
      </c>
      <c r="D71" s="1"/>
      <c r="E71" s="1">
        <f t="shared" si="0"/>
        <v>-1.164179104477612</v>
      </c>
      <c r="F71" s="1">
        <f t="shared" si="1"/>
        <v>0</v>
      </c>
      <c r="G71" s="1">
        <f t="shared" si="12"/>
        <v>0</v>
      </c>
      <c r="H71" s="1"/>
      <c r="I71" s="24">
        <f t="shared" si="3"/>
        <v>0.31388053032657237</v>
      </c>
      <c r="J71" s="24">
        <f t="shared" si="4"/>
        <v>0.37223893934685526</v>
      </c>
      <c r="K71" s="1"/>
      <c r="L71" s="1">
        <f t="shared" si="5"/>
        <v>2.1029995531880352E-2</v>
      </c>
      <c r="M71" s="1">
        <f t="shared" si="6"/>
        <v>4.5970004468119656E-2</v>
      </c>
      <c r="N71" s="1">
        <f t="shared" si="7"/>
        <v>-0.11250741049854358</v>
      </c>
      <c r="O71" s="1">
        <f t="shared" si="8"/>
        <v>3.450741049854357E-2</v>
      </c>
      <c r="P71" s="24">
        <f t="shared" si="9"/>
        <v>-3.9821485818692848E-17</v>
      </c>
      <c r="Q71" s="1"/>
      <c r="R71" s="27">
        <f t="shared" si="10"/>
        <v>21.324415469326677</v>
      </c>
      <c r="S71" s="27">
        <f t="shared" si="11"/>
        <v>46.613584530673329</v>
      </c>
    </row>
    <row r="72" spans="1:19" x14ac:dyDescent="0.25">
      <c r="A72" s="29">
        <v>1044</v>
      </c>
      <c r="B72" s="29">
        <v>6.6799999999999998E-2</v>
      </c>
      <c r="C72" s="29">
        <v>-6.9000000000000006E-2</v>
      </c>
      <c r="D72" s="1"/>
      <c r="E72" s="1">
        <f t="shared" si="0"/>
        <v>-1.032934131736527</v>
      </c>
      <c r="F72" s="1">
        <f t="shared" si="1"/>
        <v>0</v>
      </c>
      <c r="G72" s="1">
        <f t="shared" si="12"/>
        <v>0</v>
      </c>
      <c r="H72" s="1"/>
      <c r="I72" s="24">
        <f t="shared" si="3"/>
        <v>0.29236674140369195</v>
      </c>
      <c r="J72" s="24">
        <f t="shared" si="4"/>
        <v>0.41526651719261609</v>
      </c>
      <c r="K72" s="1"/>
      <c r="L72" s="1">
        <f t="shared" si="5"/>
        <v>1.9530098325766621E-2</v>
      </c>
      <c r="M72" s="1">
        <f t="shared" si="6"/>
        <v>4.7269901674233381E-2</v>
      </c>
      <c r="N72" s="1">
        <f t="shared" si="7"/>
        <v>-0.10448317908974272</v>
      </c>
      <c r="O72" s="1">
        <f t="shared" si="8"/>
        <v>3.5483179089742731E-2</v>
      </c>
      <c r="P72" s="24">
        <f t="shared" si="9"/>
        <v>3.9821485818692848E-17</v>
      </c>
      <c r="Q72" s="1"/>
      <c r="R72" s="27">
        <f t="shared" si="10"/>
        <v>20.389422652100354</v>
      </c>
      <c r="S72" s="27">
        <f t="shared" si="11"/>
        <v>49.349777347899646</v>
      </c>
    </row>
    <row r="73" spans="1:19" x14ac:dyDescent="0.25">
      <c r="A73" s="29">
        <v>1074</v>
      </c>
      <c r="B73" s="29">
        <v>6.6299999999999998E-2</v>
      </c>
      <c r="C73" s="29">
        <v>-5.9200000000000003E-2</v>
      </c>
      <c r="D73" s="1"/>
      <c r="E73" s="1">
        <f t="shared" si="0"/>
        <v>-0.89291101055806943</v>
      </c>
      <c r="F73" s="1">
        <f t="shared" si="1"/>
        <v>0</v>
      </c>
      <c r="G73" s="1">
        <f t="shared" si="12"/>
        <v>0</v>
      </c>
      <c r="H73" s="1"/>
      <c r="I73" s="24">
        <f t="shared" si="3"/>
        <v>0.2694140308316913</v>
      </c>
      <c r="J73" s="24">
        <f t="shared" si="4"/>
        <v>0.4611719383366174</v>
      </c>
      <c r="K73" s="1"/>
      <c r="L73" s="1">
        <f t="shared" si="5"/>
        <v>1.7862150244141131E-2</v>
      </c>
      <c r="M73" s="1">
        <f t="shared" si="6"/>
        <v>4.8437849755858867E-2</v>
      </c>
      <c r="N73" s="1">
        <f t="shared" si="7"/>
        <v>-9.5559899994166114E-2</v>
      </c>
      <c r="O73" s="1">
        <f t="shared" si="8"/>
        <v>3.6359899994166119E-2</v>
      </c>
      <c r="P73" s="24">
        <f t="shared" si="9"/>
        <v>1.9910742909346424E-17</v>
      </c>
      <c r="Q73" s="1"/>
      <c r="R73" s="27">
        <f t="shared" si="10"/>
        <v>19.183949362207574</v>
      </c>
      <c r="S73" s="27">
        <f t="shared" si="11"/>
        <v>52.022250637792425</v>
      </c>
    </row>
    <row r="74" spans="1:19" x14ac:dyDescent="0.25">
      <c r="A74" s="29">
        <v>1104</v>
      </c>
      <c r="B74" s="29">
        <v>6.5600000000000006E-2</v>
      </c>
      <c r="C74" s="29">
        <v>-4.9399999999999999E-2</v>
      </c>
      <c r="D74" s="1"/>
      <c r="E74" s="1">
        <f t="shared" si="0"/>
        <v>-0.75304878048780477</v>
      </c>
      <c r="F74" s="1">
        <f t="shared" si="1"/>
        <v>0</v>
      </c>
      <c r="G74" s="1">
        <f t="shared" si="12"/>
        <v>0</v>
      </c>
      <c r="H74" s="1"/>
      <c r="I74" s="24">
        <f t="shared" si="3"/>
        <v>0.24648769366865964</v>
      </c>
      <c r="J74" s="24">
        <f t="shared" si="4"/>
        <v>0.50702461266268073</v>
      </c>
      <c r="K74" s="1"/>
      <c r="L74" s="1">
        <f t="shared" si="5"/>
        <v>1.6169592704664074E-2</v>
      </c>
      <c r="M74" s="1">
        <f t="shared" si="6"/>
        <v>4.9430407295335932E-2</v>
      </c>
      <c r="N74" s="1">
        <f t="shared" si="7"/>
        <v>-8.6504963886468153E-2</v>
      </c>
      <c r="O74" s="1">
        <f t="shared" si="8"/>
        <v>3.7104963886468161E-2</v>
      </c>
      <c r="P74" s="24">
        <f t="shared" si="9"/>
        <v>1.9910742909346424E-17</v>
      </c>
      <c r="Q74" s="1"/>
      <c r="R74" s="27">
        <f t="shared" si="10"/>
        <v>17.851230345949137</v>
      </c>
      <c r="S74" s="27">
        <f t="shared" si="11"/>
        <v>54.57116965405087</v>
      </c>
    </row>
    <row r="75" spans="1:19" x14ac:dyDescent="0.25">
      <c r="A75" s="29">
        <v>1134</v>
      </c>
      <c r="B75" s="29">
        <v>6.4500000000000002E-2</v>
      </c>
      <c r="C75" s="29">
        <v>-4.1000000000000002E-2</v>
      </c>
      <c r="D75" s="1"/>
      <c r="E75" s="1">
        <f t="shared" si="0"/>
        <v>-0.63565891472868219</v>
      </c>
      <c r="F75" s="1">
        <f t="shared" si="1"/>
        <v>0</v>
      </c>
      <c r="G75" s="1">
        <f t="shared" si="12"/>
        <v>0</v>
      </c>
      <c r="H75" s="1"/>
      <c r="I75" s="24">
        <f t="shared" si="3"/>
        <v>0.22724504581037375</v>
      </c>
      <c r="J75" s="24">
        <f t="shared" si="4"/>
        <v>0.54550990837925251</v>
      </c>
      <c r="K75" s="1"/>
      <c r="L75" s="1">
        <f t="shared" si="5"/>
        <v>1.4657305454769107E-2</v>
      </c>
      <c r="M75" s="1">
        <f t="shared" si="6"/>
        <v>4.9842694545230895E-2</v>
      </c>
      <c r="N75" s="1">
        <f t="shared" si="7"/>
        <v>-7.8414447549566502E-2</v>
      </c>
      <c r="O75" s="1">
        <f t="shared" si="8"/>
        <v>3.7414447549566514E-2</v>
      </c>
      <c r="P75" s="24">
        <f t="shared" si="9"/>
        <v>3.9821485818692848E-17</v>
      </c>
      <c r="Q75" s="1"/>
      <c r="R75" s="27">
        <f t="shared" si="10"/>
        <v>16.621384385708168</v>
      </c>
      <c r="S75" s="27">
        <f t="shared" si="11"/>
        <v>56.521615614291832</v>
      </c>
    </row>
    <row r="76" spans="1:19" x14ac:dyDescent="0.25">
      <c r="A76" s="29">
        <v>1164</v>
      </c>
      <c r="B76" s="29">
        <v>6.3399999999999998E-2</v>
      </c>
      <c r="C76" s="29">
        <v>-3.44E-2</v>
      </c>
      <c r="D76" s="1"/>
      <c r="E76" s="1">
        <f t="shared" si="0"/>
        <v>-0.5425867507886436</v>
      </c>
      <c r="F76" s="1">
        <f t="shared" si="1"/>
        <v>0</v>
      </c>
      <c r="G76" s="1">
        <f t="shared" si="12"/>
        <v>0</v>
      </c>
      <c r="H76" s="1"/>
      <c r="I76" s="24">
        <f t="shared" si="3"/>
        <v>0.21198857656981973</v>
      </c>
      <c r="J76" s="24">
        <f t="shared" si="4"/>
        <v>0.57602284686036054</v>
      </c>
      <c r="K76" s="1"/>
      <c r="L76" s="1">
        <f t="shared" si="5"/>
        <v>1.3440075754526571E-2</v>
      </c>
      <c r="M76" s="1">
        <f t="shared" si="6"/>
        <v>4.9959924245473429E-2</v>
      </c>
      <c r="N76" s="1">
        <f t="shared" si="7"/>
        <v>-7.1902446092000749E-2</v>
      </c>
      <c r="O76" s="1">
        <f t="shared" si="8"/>
        <v>3.7502446092000756E-2</v>
      </c>
      <c r="P76" s="24">
        <f t="shared" si="9"/>
        <v>1.9910742909346424E-17</v>
      </c>
      <c r="Q76" s="1"/>
      <c r="R76" s="27">
        <f t="shared" si="10"/>
        <v>15.644248178268928</v>
      </c>
      <c r="S76" s="27">
        <f t="shared" si="11"/>
        <v>58.153351821731071</v>
      </c>
    </row>
    <row r="77" spans="1:19" x14ac:dyDescent="0.25">
      <c r="A77" s="29">
        <v>1194</v>
      </c>
      <c r="B77" s="29">
        <v>6.2100000000000002E-2</v>
      </c>
      <c r="C77" s="29">
        <v>-3.0499999999999999E-2</v>
      </c>
      <c r="D77" s="1"/>
      <c r="E77" s="1">
        <f t="shared" si="0"/>
        <v>-0.49114331723027371</v>
      </c>
      <c r="F77" s="1">
        <f t="shared" si="1"/>
        <v>0</v>
      </c>
      <c r="G77" s="1">
        <f t="shared" si="12"/>
        <v>0</v>
      </c>
      <c r="H77" s="1"/>
      <c r="I77" s="24">
        <f t="shared" si="3"/>
        <v>0.20355592465235289</v>
      </c>
      <c r="J77" s="24">
        <f t="shared" si="4"/>
        <v>0.59288815069529421</v>
      </c>
      <c r="K77" s="1"/>
      <c r="L77" s="1">
        <f t="shared" si="5"/>
        <v>1.2640822920911116E-2</v>
      </c>
      <c r="M77" s="1">
        <f t="shared" si="6"/>
        <v>4.9459177079088888E-2</v>
      </c>
      <c r="N77" s="1">
        <f t="shared" si="7"/>
        <v>-6.7626559941317485E-2</v>
      </c>
      <c r="O77" s="1">
        <f t="shared" si="8"/>
        <v>3.7126559941317493E-2</v>
      </c>
      <c r="P77" s="24">
        <f t="shared" si="9"/>
        <v>1.9910742909346424E-17</v>
      </c>
      <c r="Q77" s="1"/>
      <c r="R77" s="27">
        <f t="shared" si="10"/>
        <v>15.093142567567872</v>
      </c>
      <c r="S77" s="27">
        <f t="shared" si="11"/>
        <v>59.054257432432131</v>
      </c>
    </row>
    <row r="78" spans="1:19" x14ac:dyDescent="0.25">
      <c r="A78" s="29">
        <v>1224</v>
      </c>
      <c r="B78" s="29">
        <v>6.0299999999999999E-2</v>
      </c>
      <c r="C78" s="29">
        <v>-2.9499999999999998E-2</v>
      </c>
      <c r="D78" s="1"/>
      <c r="E78" s="1">
        <f t="shared" si="0"/>
        <v>-0.48922056384742951</v>
      </c>
      <c r="F78" s="1">
        <f t="shared" si="1"/>
        <v>0</v>
      </c>
      <c r="G78" s="1">
        <f t="shared" si="12"/>
        <v>0</v>
      </c>
      <c r="H78" s="1"/>
      <c r="I78" s="24">
        <f t="shared" si="3"/>
        <v>0.20324074526250405</v>
      </c>
      <c r="J78" s="24">
        <f t="shared" si="4"/>
        <v>0.59351850947499196</v>
      </c>
      <c r="K78" s="1"/>
      <c r="L78" s="1">
        <f t="shared" si="5"/>
        <v>1.2255416939328995E-2</v>
      </c>
      <c r="M78" s="1">
        <f t="shared" si="6"/>
        <v>4.8044583060671005E-2</v>
      </c>
      <c r="N78" s="1">
        <f t="shared" si="7"/>
        <v>-6.5564694121483108E-2</v>
      </c>
      <c r="O78" s="1">
        <f t="shared" si="8"/>
        <v>3.606469412148311E-2</v>
      </c>
      <c r="P78" s="24">
        <f t="shared" si="9"/>
        <v>0</v>
      </c>
      <c r="Q78" s="1"/>
      <c r="R78" s="27">
        <f t="shared" si="10"/>
        <v>15.000630333738689</v>
      </c>
      <c r="S78" s="27">
        <f t="shared" si="11"/>
        <v>58.806569666261311</v>
      </c>
    </row>
    <row r="79" spans="1:19" x14ac:dyDescent="0.25">
      <c r="A79" s="29">
        <v>1254</v>
      </c>
      <c r="B79" s="29">
        <v>5.79E-2</v>
      </c>
      <c r="C79" s="29">
        <v>-2.9899999999999999E-2</v>
      </c>
      <c r="D79" s="1"/>
      <c r="E79" s="1">
        <f t="shared" si="0"/>
        <v>-0.5164075993091537</v>
      </c>
      <c r="F79" s="1">
        <f t="shared" si="1"/>
        <v>0</v>
      </c>
      <c r="G79" s="1">
        <f t="shared" si="12"/>
        <v>0</v>
      </c>
      <c r="H79" s="1"/>
      <c r="I79" s="24">
        <f t="shared" si="3"/>
        <v>0.20769726752119858</v>
      </c>
      <c r="J79" s="24">
        <f t="shared" si="4"/>
        <v>0.5846054649576029</v>
      </c>
      <c r="K79" s="1"/>
      <c r="L79" s="1">
        <f t="shared" si="5"/>
        <v>1.2025671789477398E-2</v>
      </c>
      <c r="M79" s="1">
        <f t="shared" si="6"/>
        <v>4.5874328210522605E-2</v>
      </c>
      <c r="N79" s="1">
        <f t="shared" si="7"/>
        <v>-6.4335591060323688E-2</v>
      </c>
      <c r="O79" s="1">
        <f t="shared" si="8"/>
        <v>3.4435591060323692E-2</v>
      </c>
      <c r="P79" s="24">
        <f t="shared" si="9"/>
        <v>9.955371454673212E-18</v>
      </c>
      <c r="Q79" s="1"/>
      <c r="R79" s="27">
        <f t="shared" si="10"/>
        <v>15.080192424004657</v>
      </c>
      <c r="S79" s="27">
        <f t="shared" si="11"/>
        <v>57.52640757599535</v>
      </c>
    </row>
    <row r="80" spans="1:19" x14ac:dyDescent="0.25">
      <c r="A80" s="29">
        <v>1284</v>
      </c>
      <c r="B80" s="29">
        <v>5.4899999999999997E-2</v>
      </c>
      <c r="C80" s="29">
        <v>-2.9700000000000001E-2</v>
      </c>
      <c r="D80" s="1"/>
      <c r="E80" s="1">
        <f t="shared" si="0"/>
        <v>-0.54098360655737709</v>
      </c>
      <c r="F80" s="1">
        <f t="shared" si="1"/>
        <v>0</v>
      </c>
      <c r="G80" s="1">
        <f t="shared" si="12"/>
        <v>0</v>
      </c>
      <c r="H80" s="1"/>
      <c r="I80" s="24">
        <f t="shared" si="3"/>
        <v>0.21172578778725479</v>
      </c>
      <c r="J80" s="24">
        <f t="shared" si="4"/>
        <v>0.57654842442549037</v>
      </c>
      <c r="K80" s="1"/>
      <c r="L80" s="1">
        <f t="shared" si="5"/>
        <v>1.1623745749520287E-2</v>
      </c>
      <c r="M80" s="1">
        <f t="shared" si="6"/>
        <v>4.3276254250479707E-2</v>
      </c>
      <c r="N80" s="1">
        <f t="shared" si="7"/>
        <v>-6.2185345336354891E-2</v>
      </c>
      <c r="O80" s="1">
        <f t="shared" si="8"/>
        <v>3.2485345336354887E-2</v>
      </c>
      <c r="P80" s="24">
        <f t="shared" si="9"/>
        <v>-9.955371454673212E-18</v>
      </c>
      <c r="Q80" s="1"/>
      <c r="R80" s="27">
        <f t="shared" si="10"/>
        <v>14.924889542384049</v>
      </c>
      <c r="S80" s="27">
        <f t="shared" si="11"/>
        <v>55.56671045761594</v>
      </c>
    </row>
    <row r="81" spans="1:19" x14ac:dyDescent="0.25">
      <c r="A81" s="29">
        <v>1314</v>
      </c>
      <c r="B81" s="29">
        <v>5.1700000000000003E-2</v>
      </c>
      <c r="C81" s="29">
        <v>-2.93E-2</v>
      </c>
      <c r="D81" s="1"/>
      <c r="E81" s="1">
        <f t="shared" si="0"/>
        <v>-0.5667311411992263</v>
      </c>
      <c r="F81" s="1">
        <f t="shared" si="1"/>
        <v>0</v>
      </c>
      <c r="G81" s="1">
        <f t="shared" si="12"/>
        <v>0</v>
      </c>
      <c r="H81" s="1"/>
      <c r="I81" s="24">
        <f t="shared" si="3"/>
        <v>0.21594634583226319</v>
      </c>
      <c r="J81" s="24">
        <f t="shared" si="4"/>
        <v>0.56810730833547363</v>
      </c>
      <c r="K81" s="1"/>
      <c r="L81" s="1">
        <f t="shared" si="5"/>
        <v>1.1164426079528007E-2</v>
      </c>
      <c r="M81" s="1">
        <f t="shared" si="6"/>
        <v>4.0535573920471996E-2</v>
      </c>
      <c r="N81" s="1">
        <f t="shared" si="7"/>
        <v>-5.9728052058116307E-2</v>
      </c>
      <c r="O81" s="1">
        <f t="shared" si="8"/>
        <v>3.0428052058116311E-2</v>
      </c>
      <c r="P81" s="24">
        <f t="shared" si="9"/>
        <v>9.955371454673212E-18</v>
      </c>
      <c r="Q81" s="1"/>
      <c r="R81" s="27">
        <f t="shared" si="10"/>
        <v>14.670055868499801</v>
      </c>
      <c r="S81" s="27">
        <f t="shared" si="11"/>
        <v>53.263744131500204</v>
      </c>
    </row>
    <row r="82" spans="1:19" x14ac:dyDescent="0.25">
      <c r="A82" s="29">
        <v>1344</v>
      </c>
      <c r="B82" s="29">
        <v>4.8599999999999997E-2</v>
      </c>
      <c r="C82" s="29">
        <v>-2.9399999999999999E-2</v>
      </c>
      <c r="D82" s="1"/>
      <c r="E82" s="1">
        <f t="shared" si="0"/>
        <v>-0.60493827160493829</v>
      </c>
      <c r="F82" s="1">
        <f t="shared" si="1"/>
        <v>0</v>
      </c>
      <c r="G82" s="1">
        <f t="shared" si="12"/>
        <v>0</v>
      </c>
      <c r="H82" s="1"/>
      <c r="I82" s="24">
        <f t="shared" si="3"/>
        <v>0.22220929154157446</v>
      </c>
      <c r="J82" s="24">
        <f t="shared" si="4"/>
        <v>0.55558141691685115</v>
      </c>
      <c r="K82" s="1"/>
      <c r="L82" s="1">
        <f t="shared" si="5"/>
        <v>1.0799371568920519E-2</v>
      </c>
      <c r="M82" s="1">
        <f t="shared" si="6"/>
        <v>3.780062843107948E-2</v>
      </c>
      <c r="N82" s="1">
        <f t="shared" si="7"/>
        <v>-5.7775063641309486E-2</v>
      </c>
      <c r="O82" s="1">
        <f t="shared" si="8"/>
        <v>2.8375063641309487E-2</v>
      </c>
      <c r="P82" s="24">
        <f t="shared" si="9"/>
        <v>0</v>
      </c>
      <c r="Q82" s="1"/>
      <c r="R82" s="27">
        <f t="shared" si="10"/>
        <v>14.514355388629177</v>
      </c>
      <c r="S82" s="27">
        <f t="shared" si="11"/>
        <v>50.80404461137082</v>
      </c>
    </row>
    <row r="83" spans="1:19" x14ac:dyDescent="0.25">
      <c r="A83" s="29">
        <v>1374</v>
      </c>
      <c r="B83" s="29">
        <v>4.5499999999999999E-2</v>
      </c>
      <c r="C83" s="29">
        <v>-2.98E-2</v>
      </c>
      <c r="D83" s="1"/>
      <c r="E83" s="1">
        <f t="shared" si="0"/>
        <v>-0.65494505494505495</v>
      </c>
      <c r="F83" s="1">
        <f t="shared" si="1"/>
        <v>0</v>
      </c>
      <c r="G83" s="1">
        <f t="shared" si="12"/>
        <v>0</v>
      </c>
      <c r="H83" s="1"/>
      <c r="I83" s="24">
        <f t="shared" si="3"/>
        <v>0.23040644651842718</v>
      </c>
      <c r="J83" s="24">
        <f t="shared" si="4"/>
        <v>0.53918710696314565</v>
      </c>
      <c r="K83" s="1"/>
      <c r="L83" s="1">
        <f t="shared" si="5"/>
        <v>1.0483493316588436E-2</v>
      </c>
      <c r="M83" s="1">
        <f t="shared" si="6"/>
        <v>3.5016506683411559E-2</v>
      </c>
      <c r="N83" s="1">
        <f t="shared" si="7"/>
        <v>-5.608516103772531E-2</v>
      </c>
      <c r="O83" s="1">
        <f t="shared" si="8"/>
        <v>2.628516103772531E-2</v>
      </c>
      <c r="P83" s="24">
        <f t="shared" si="9"/>
        <v>0</v>
      </c>
      <c r="Q83" s="1"/>
      <c r="R83" s="27">
        <f t="shared" si="10"/>
        <v>14.40431981699251</v>
      </c>
      <c r="S83" s="27">
        <f t="shared" si="11"/>
        <v>48.112680183007484</v>
      </c>
    </row>
    <row r="84" spans="1:19" x14ac:dyDescent="0.25">
      <c r="A84" s="29">
        <v>1404</v>
      </c>
      <c r="B84" s="29">
        <v>4.24E-2</v>
      </c>
      <c r="C84" s="29">
        <v>-2.9399999999999999E-2</v>
      </c>
      <c r="D84" s="1"/>
      <c r="E84" s="1">
        <f t="shared" si="0"/>
        <v>-0.69339622641509435</v>
      </c>
      <c r="F84" s="1">
        <f t="shared" si="1"/>
        <v>0</v>
      </c>
      <c r="G84" s="1">
        <f t="shared" si="12"/>
        <v>0</v>
      </c>
      <c r="H84" s="1"/>
      <c r="I84" s="24">
        <f t="shared" si="3"/>
        <v>0.23670939564910237</v>
      </c>
      <c r="J84" s="24">
        <f t="shared" si="4"/>
        <v>0.52658120870179526</v>
      </c>
      <c r="K84" s="1"/>
      <c r="L84" s="1">
        <f t="shared" si="5"/>
        <v>1.0036478375521941E-2</v>
      </c>
      <c r="M84" s="1">
        <f t="shared" si="6"/>
        <v>3.2363521624478059E-2</v>
      </c>
      <c r="N84" s="1">
        <f t="shared" si="7"/>
        <v>-5.3693696265547416E-2</v>
      </c>
      <c r="O84" s="1">
        <f t="shared" si="8"/>
        <v>2.4293696265547407E-2</v>
      </c>
      <c r="P84" s="24">
        <f t="shared" si="9"/>
        <v>-2.9866114364019638E-17</v>
      </c>
      <c r="Q84" s="1"/>
      <c r="R84" s="27">
        <f t="shared" si="10"/>
        <v>14.091215639232805</v>
      </c>
      <c r="S84" s="27">
        <f t="shared" si="11"/>
        <v>45.438384360767195</v>
      </c>
    </row>
    <row r="85" spans="1:19" x14ac:dyDescent="0.25">
      <c r="A85" s="29">
        <v>1434</v>
      </c>
      <c r="B85" s="29">
        <v>3.9300000000000002E-2</v>
      </c>
      <c r="C85" s="29">
        <v>-2.8199999999999999E-2</v>
      </c>
      <c r="D85" s="1"/>
      <c r="E85" s="1">
        <f t="shared" ref="E85:E148" si="13">C85/B85</f>
        <v>-0.71755725190839692</v>
      </c>
      <c r="F85" s="1">
        <f t="shared" ref="F85:F148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48" si="15">MIN(1,MAX(0,(E85-$J$15)/($L$14-$J$15)))</f>
        <v>0.24066989174862669</v>
      </c>
      <c r="J85" s="24">
        <f t="shared" ref="J85:J148" si="16">1-2*I85</f>
        <v>0.51866021650274663</v>
      </c>
      <c r="K85" s="1"/>
      <c r="L85" s="1">
        <f t="shared" ref="L85:L148" si="17">B85*I85</f>
        <v>9.4583267457210296E-3</v>
      </c>
      <c r="M85" s="1">
        <f t="shared" ref="M85:M148" si="18">B85*(1-I85)</f>
        <v>2.9841673254278972E-2</v>
      </c>
      <c r="N85" s="1">
        <f t="shared" ref="N85:N148" si="19">L85*$L$14</f>
        <v>-5.060066932477577E-2</v>
      </c>
      <c r="O85" s="1">
        <f t="shared" ref="O85:O148" si="20">M85*$J$15</f>
        <v>2.240066932477577E-2</v>
      </c>
      <c r="P85" s="24">
        <f t="shared" ref="P85:P148" si="21">(N85+O85-C85)/MAX($C$13,-$C$14)</f>
        <v>0</v>
      </c>
      <c r="Q85" s="1"/>
      <c r="R85" s="27">
        <f t="shared" ref="R85:R148" si="22">A85*L85</f>
        <v>13.563240553363956</v>
      </c>
      <c r="S85" s="27">
        <f t="shared" ref="S85:S148" si="23">A85*M85</f>
        <v>42.792959446636047</v>
      </c>
    </row>
    <row r="86" spans="1:19" x14ac:dyDescent="0.25">
      <c r="A86" s="29">
        <v>1464</v>
      </c>
      <c r="B86" s="29">
        <v>3.6299999999999999E-2</v>
      </c>
      <c r="C86" s="29">
        <v>-2.7699999999999999E-2</v>
      </c>
      <c r="D86" s="1"/>
      <c r="E86" s="1">
        <f t="shared" si="13"/>
        <v>-0.76308539944903575</v>
      </c>
      <c r="F86" s="1">
        <f t="shared" si="14"/>
        <v>0</v>
      </c>
      <c r="G86" s="1">
        <f t="shared" si="12"/>
        <v>0</v>
      </c>
      <c r="H86" s="1"/>
      <c r="I86" s="24">
        <f t="shared" si="15"/>
        <v>0.24813290488949072</v>
      </c>
      <c r="J86" s="24">
        <f t="shared" si="16"/>
        <v>0.50373419022101862</v>
      </c>
      <c r="K86" s="1"/>
      <c r="L86" s="1">
        <f t="shared" si="17"/>
        <v>9.0072244474885127E-3</v>
      </c>
      <c r="M86" s="1">
        <f t="shared" si="18"/>
        <v>2.7292775552511486E-2</v>
      </c>
      <c r="N86" s="1">
        <f t="shared" si="19"/>
        <v>-4.8187337787584321E-2</v>
      </c>
      <c r="O86" s="1">
        <f t="shared" si="20"/>
        <v>2.0487337787584329E-2</v>
      </c>
      <c r="P86" s="24">
        <f t="shared" si="21"/>
        <v>1.9910742909346424E-17</v>
      </c>
      <c r="Q86" s="1"/>
      <c r="R86" s="27">
        <f t="shared" si="22"/>
        <v>13.186576591123183</v>
      </c>
      <c r="S86" s="27">
        <f t="shared" si="23"/>
        <v>39.956623408876816</v>
      </c>
    </row>
    <row r="87" spans="1:19" x14ac:dyDescent="0.25">
      <c r="A87" s="29">
        <v>1494</v>
      </c>
      <c r="B87" s="29">
        <v>3.32E-2</v>
      </c>
      <c r="C87" s="29">
        <v>-2.8400000000000002E-2</v>
      </c>
      <c r="D87" s="1"/>
      <c r="E87" s="1">
        <f t="shared" si="13"/>
        <v>-0.85542168674698804</v>
      </c>
      <c r="F87" s="1">
        <f t="shared" si="14"/>
        <v>0</v>
      </c>
      <c r="G87" s="1">
        <f t="shared" si="12"/>
        <v>0</v>
      </c>
      <c r="H87" s="1"/>
      <c r="I87" s="24">
        <f t="shared" si="15"/>
        <v>0.2632687485973445</v>
      </c>
      <c r="J87" s="24">
        <f t="shared" si="16"/>
        <v>0.47346250280531099</v>
      </c>
      <c r="K87" s="1"/>
      <c r="L87" s="1">
        <f t="shared" si="17"/>
        <v>8.7405224534318378E-3</v>
      </c>
      <c r="M87" s="1">
        <f t="shared" si="18"/>
        <v>2.4459477546568163E-2</v>
      </c>
      <c r="N87" s="1">
        <f t="shared" si="19"/>
        <v>-4.6760520997222811E-2</v>
      </c>
      <c r="O87" s="1">
        <f t="shared" si="20"/>
        <v>1.8360520997222803E-2</v>
      </c>
      <c r="P87" s="24">
        <f t="shared" si="21"/>
        <v>-1.9910742909346424E-17</v>
      </c>
      <c r="Q87" s="1"/>
      <c r="R87" s="27">
        <f t="shared" si="22"/>
        <v>13.058340545427166</v>
      </c>
      <c r="S87" s="27">
        <f t="shared" si="23"/>
        <v>36.542459454572835</v>
      </c>
    </row>
    <row r="88" spans="1:19" x14ac:dyDescent="0.25">
      <c r="A88" s="29">
        <v>1524</v>
      </c>
      <c r="B88" s="29">
        <v>3.0499999999999999E-2</v>
      </c>
      <c r="C88" s="29">
        <v>-0.03</v>
      </c>
      <c r="D88" s="1"/>
      <c r="E88" s="1">
        <f t="shared" si="13"/>
        <v>-0.98360655737704916</v>
      </c>
      <c r="F88" s="1">
        <f t="shared" si="14"/>
        <v>0</v>
      </c>
      <c r="G88" s="1">
        <f t="shared" si="12"/>
        <v>0</v>
      </c>
      <c r="H88" s="1"/>
      <c r="I88" s="24">
        <f t="shared" si="15"/>
        <v>0.28428092294768886</v>
      </c>
      <c r="J88" s="24">
        <f t="shared" si="16"/>
        <v>0.43143815410462227</v>
      </c>
      <c r="K88" s="1"/>
      <c r="L88" s="1">
        <f t="shared" si="17"/>
        <v>8.6705681499045107E-3</v>
      </c>
      <c r="M88" s="1">
        <f t="shared" si="18"/>
        <v>2.182943185009549E-2</v>
      </c>
      <c r="N88" s="1">
        <f t="shared" si="19"/>
        <v>-4.638627567077195E-2</v>
      </c>
      <c r="O88" s="1">
        <f t="shared" si="20"/>
        <v>1.638627567077194E-2</v>
      </c>
      <c r="P88" s="24">
        <f t="shared" si="21"/>
        <v>-2.9866114364019638E-17</v>
      </c>
      <c r="Q88" s="1"/>
      <c r="R88" s="27">
        <f t="shared" si="22"/>
        <v>13.213945860454475</v>
      </c>
      <c r="S88" s="27">
        <f t="shared" si="23"/>
        <v>33.268054139545526</v>
      </c>
    </row>
    <row r="89" spans="1:19" x14ac:dyDescent="0.25">
      <c r="A89" s="29">
        <v>1554</v>
      </c>
      <c r="B89" s="29">
        <v>2.7900000000000001E-2</v>
      </c>
      <c r="C89" s="29">
        <v>-3.3099999999999997E-2</v>
      </c>
      <c r="D89" s="1"/>
      <c r="E89" s="1">
        <f t="shared" si="13"/>
        <v>-1.1863799283154119</v>
      </c>
      <c r="F89" s="1">
        <f t="shared" si="14"/>
        <v>0</v>
      </c>
      <c r="G89" s="1">
        <f t="shared" si="12"/>
        <v>0</v>
      </c>
      <c r="H89" s="1"/>
      <c r="I89" s="24">
        <f t="shared" si="15"/>
        <v>0.31751970848315381</v>
      </c>
      <c r="J89" s="24">
        <f t="shared" si="16"/>
        <v>0.36496058303369239</v>
      </c>
      <c r="K89" s="1"/>
      <c r="L89" s="1">
        <f t="shared" si="17"/>
        <v>8.8587998666799922E-3</v>
      </c>
      <c r="M89" s="1">
        <f t="shared" si="18"/>
        <v>1.9041200133320009E-2</v>
      </c>
      <c r="N89" s="1">
        <f t="shared" si="19"/>
        <v>-4.7393287916495004E-2</v>
      </c>
      <c r="O89" s="1">
        <f t="shared" si="20"/>
        <v>1.4293287916495007E-2</v>
      </c>
      <c r="P89" s="24">
        <f t="shared" si="21"/>
        <v>0</v>
      </c>
      <c r="Q89" s="1"/>
      <c r="R89" s="27">
        <f t="shared" si="22"/>
        <v>13.766574992820708</v>
      </c>
      <c r="S89" s="27">
        <f t="shared" si="23"/>
        <v>29.590025007179293</v>
      </c>
    </row>
    <row r="90" spans="1:19" x14ac:dyDescent="0.25">
      <c r="A90" s="29">
        <v>1584</v>
      </c>
      <c r="B90" s="29">
        <v>2.5600000000000001E-2</v>
      </c>
      <c r="C90" s="29">
        <v>-3.78E-2</v>
      </c>
      <c r="D90" s="1"/>
      <c r="E90" s="1">
        <f t="shared" si="13"/>
        <v>-1.4765625</v>
      </c>
      <c r="F90" s="1">
        <f t="shared" si="14"/>
        <v>0</v>
      </c>
      <c r="G90" s="1">
        <f t="shared" si="12"/>
        <v>0</v>
      </c>
      <c r="H90" s="1"/>
      <c r="I90" s="24">
        <f t="shared" si="15"/>
        <v>0.36508668545709583</v>
      </c>
      <c r="J90" s="24">
        <f t="shared" si="16"/>
        <v>0.26982662908580834</v>
      </c>
      <c r="K90" s="1"/>
      <c r="L90" s="1">
        <f t="shared" si="17"/>
        <v>9.3462191477016541E-3</v>
      </c>
      <c r="M90" s="1">
        <f t="shared" si="18"/>
        <v>1.6253780852298349E-2</v>
      </c>
      <c r="N90" s="1">
        <f t="shared" si="19"/>
        <v>-5.0000910017587566E-2</v>
      </c>
      <c r="O90" s="1">
        <f t="shared" si="20"/>
        <v>1.2200910017587571E-2</v>
      </c>
      <c r="P90" s="24">
        <f t="shared" si="21"/>
        <v>1.9910742909346424E-17</v>
      </c>
      <c r="Q90" s="1"/>
      <c r="R90" s="27">
        <f t="shared" si="22"/>
        <v>14.804411129959419</v>
      </c>
      <c r="S90" s="27">
        <f t="shared" si="23"/>
        <v>25.745988870040584</v>
      </c>
    </row>
    <row r="91" spans="1:19" x14ac:dyDescent="0.25">
      <c r="A91" s="29">
        <v>1614</v>
      </c>
      <c r="B91" s="29">
        <v>2.3800000000000002E-2</v>
      </c>
      <c r="C91" s="29">
        <v>-4.3499999999999997E-2</v>
      </c>
      <c r="D91" s="1"/>
      <c r="E91" s="1">
        <f t="shared" si="13"/>
        <v>-1.8277310924369745</v>
      </c>
      <c r="F91" s="1">
        <f t="shared" si="14"/>
        <v>0</v>
      </c>
      <c r="G91" s="1">
        <f t="shared" si="12"/>
        <v>0</v>
      </c>
      <c r="H91" s="1"/>
      <c r="I91" s="24">
        <f t="shared" si="15"/>
        <v>0.42265054345673314</v>
      </c>
      <c r="J91" s="24">
        <f t="shared" si="16"/>
        <v>0.15469891308653372</v>
      </c>
      <c r="K91" s="1"/>
      <c r="L91" s="1">
        <f t="shared" si="17"/>
        <v>1.005908293427025E-2</v>
      </c>
      <c r="M91" s="1">
        <f t="shared" si="18"/>
        <v>1.3740917065729752E-2</v>
      </c>
      <c r="N91" s="1">
        <f t="shared" si="19"/>
        <v>-5.3814627359725684E-2</v>
      </c>
      <c r="O91" s="1">
        <f t="shared" si="20"/>
        <v>1.0314627359725694E-2</v>
      </c>
      <c r="P91" s="24">
        <f t="shared" si="21"/>
        <v>1.9910742909346424E-17</v>
      </c>
      <c r="Q91" s="1"/>
      <c r="R91" s="27">
        <f t="shared" si="22"/>
        <v>16.235359855912183</v>
      </c>
      <c r="S91" s="27">
        <f t="shared" si="23"/>
        <v>22.177840144087821</v>
      </c>
    </row>
    <row r="92" spans="1:19" x14ac:dyDescent="0.25">
      <c r="A92" s="29">
        <v>1644</v>
      </c>
      <c r="B92" s="29">
        <v>2.24E-2</v>
      </c>
      <c r="C92" s="29">
        <v>-4.9700000000000001E-2</v>
      </c>
      <c r="D92" s="1"/>
      <c r="E92" s="1">
        <f t="shared" si="13"/>
        <v>-2.21875</v>
      </c>
      <c r="F92" s="1">
        <f t="shared" si="14"/>
        <v>0</v>
      </c>
      <c r="G92" s="1">
        <f t="shared" si="12"/>
        <v>0</v>
      </c>
      <c r="H92" s="1"/>
      <c r="I92" s="24">
        <f t="shared" si="15"/>
        <v>0.48674669941968707</v>
      </c>
      <c r="J92" s="24">
        <f t="shared" si="16"/>
        <v>2.6506601160625864E-2</v>
      </c>
      <c r="K92" s="1"/>
      <c r="L92" s="1">
        <f t="shared" si="17"/>
        <v>1.0903126067000991E-2</v>
      </c>
      <c r="M92" s="1">
        <f t="shared" si="18"/>
        <v>1.1496873932999009E-2</v>
      </c>
      <c r="N92" s="1">
        <f t="shared" si="19"/>
        <v>-5.8330135081477608E-2</v>
      </c>
      <c r="O92" s="1">
        <f t="shared" si="20"/>
        <v>8.63013508147761E-3</v>
      </c>
      <c r="P92" s="24">
        <f t="shared" si="21"/>
        <v>1.9910742909346424E-17</v>
      </c>
      <c r="Q92" s="1"/>
      <c r="R92" s="27">
        <f t="shared" si="22"/>
        <v>17.924739254149628</v>
      </c>
      <c r="S92" s="27">
        <f t="shared" si="23"/>
        <v>18.90086074585037</v>
      </c>
    </row>
    <row r="93" spans="1:19" x14ac:dyDescent="0.25">
      <c r="A93" s="29">
        <v>1674</v>
      </c>
      <c r="B93" s="29">
        <v>2.1499999999999998E-2</v>
      </c>
      <c r="C93" s="29">
        <v>-5.6300000000000003E-2</v>
      </c>
      <c r="D93" s="1"/>
      <c r="E93" s="1">
        <f t="shared" si="13"/>
        <v>-2.6186046511627912</v>
      </c>
      <c r="F93" s="1">
        <f t="shared" si="14"/>
        <v>0</v>
      </c>
      <c r="G93" s="1">
        <f t="shared" ref="G93:G156" si="24">E93*F93</f>
        <v>0</v>
      </c>
      <c r="H93" s="1"/>
      <c r="I93" s="24">
        <f t="shared" si="15"/>
        <v>0.55229121808036541</v>
      </c>
      <c r="J93" s="24">
        <f t="shared" si="16"/>
        <v>-0.10458243616073082</v>
      </c>
      <c r="K93" s="1"/>
      <c r="L93" s="1">
        <f t="shared" si="17"/>
        <v>1.1874261188727855E-2</v>
      </c>
      <c r="M93" s="1">
        <f t="shared" si="18"/>
        <v>9.6257388112721432E-3</v>
      </c>
      <c r="N93" s="1">
        <f t="shared" si="19"/>
        <v>-6.3525566417829776E-2</v>
      </c>
      <c r="O93" s="1">
        <f t="shared" si="20"/>
        <v>7.2255664178297874E-3</v>
      </c>
      <c r="P93" s="24">
        <f t="shared" si="21"/>
        <v>3.9821485818692848E-17</v>
      </c>
      <c r="Q93" s="1"/>
      <c r="R93" s="27">
        <f t="shared" si="22"/>
        <v>19.877513229930429</v>
      </c>
      <c r="S93" s="27">
        <f t="shared" si="23"/>
        <v>16.113486770069567</v>
      </c>
    </row>
    <row r="94" spans="1:19" x14ac:dyDescent="0.25">
      <c r="A94" s="29">
        <v>1704</v>
      </c>
      <c r="B94" s="29">
        <v>2.1299999999999999E-2</v>
      </c>
      <c r="C94" s="29">
        <v>-6.3299999999999995E-2</v>
      </c>
      <c r="D94" s="1"/>
      <c r="E94" s="1">
        <f t="shared" si="13"/>
        <v>-2.971830985915493</v>
      </c>
      <c r="F94" s="1">
        <f t="shared" si="14"/>
        <v>0</v>
      </c>
      <c r="G94" s="1">
        <f t="shared" si="24"/>
        <v>0</v>
      </c>
      <c r="H94" s="1"/>
      <c r="I94" s="24">
        <f t="shared" si="15"/>
        <v>0.61019238297194422</v>
      </c>
      <c r="J94" s="24">
        <f t="shared" si="16"/>
        <v>-0.22038476594388845</v>
      </c>
      <c r="K94" s="1"/>
      <c r="L94" s="1">
        <f t="shared" si="17"/>
        <v>1.2997097757302411E-2</v>
      </c>
      <c r="M94" s="1">
        <f t="shared" si="18"/>
        <v>8.3029022426975886E-3</v>
      </c>
      <c r="N94" s="1">
        <f t="shared" si="19"/>
        <v>-6.953257838090357E-2</v>
      </c>
      <c r="O94" s="1">
        <f t="shared" si="20"/>
        <v>6.2325783809035838E-3</v>
      </c>
      <c r="P94" s="24">
        <f t="shared" si="21"/>
        <v>3.9821485818692848E-17</v>
      </c>
      <c r="Q94" s="1"/>
      <c r="R94" s="27">
        <f t="shared" si="22"/>
        <v>22.147054578443306</v>
      </c>
      <c r="S94" s="27">
        <f t="shared" si="23"/>
        <v>14.148145421556691</v>
      </c>
    </row>
    <row r="95" spans="1:19" x14ac:dyDescent="0.25">
      <c r="A95" s="29">
        <v>1734</v>
      </c>
      <c r="B95" s="29">
        <v>2.1499999999999998E-2</v>
      </c>
      <c r="C95" s="29">
        <v>-7.1800000000000003E-2</v>
      </c>
      <c r="D95" s="1"/>
      <c r="E95" s="1">
        <f t="shared" si="13"/>
        <v>-3.3395348837209307</v>
      </c>
      <c r="F95" s="1">
        <f t="shared" si="14"/>
        <v>0</v>
      </c>
      <c r="G95" s="1">
        <f t="shared" si="24"/>
        <v>0</v>
      </c>
      <c r="H95" s="1"/>
      <c r="I95" s="24">
        <f t="shared" si="15"/>
        <v>0.67046672246312244</v>
      </c>
      <c r="J95" s="24">
        <f t="shared" si="16"/>
        <v>-0.34093344492624489</v>
      </c>
      <c r="K95" s="1"/>
      <c r="L95" s="1">
        <f t="shared" si="17"/>
        <v>1.4415034532957132E-2</v>
      </c>
      <c r="M95" s="1">
        <f t="shared" si="18"/>
        <v>7.0849654670428665E-3</v>
      </c>
      <c r="N95" s="1">
        <f t="shared" si="19"/>
        <v>-7.7118333434333344E-2</v>
      </c>
      <c r="O95" s="1">
        <f t="shared" si="20"/>
        <v>5.3183334343333373E-3</v>
      </c>
      <c r="P95" s="24">
        <f t="shared" si="21"/>
        <v>0</v>
      </c>
      <c r="Q95" s="1"/>
      <c r="R95" s="27">
        <f t="shared" si="22"/>
        <v>24.995669880147666</v>
      </c>
      <c r="S95" s="27">
        <f t="shared" si="23"/>
        <v>12.285330119852331</v>
      </c>
    </row>
    <row r="96" spans="1:19" x14ac:dyDescent="0.25">
      <c r="A96" s="29">
        <v>1764</v>
      </c>
      <c r="B96" s="29">
        <v>2.1999999999999999E-2</v>
      </c>
      <c r="C96" s="29">
        <v>-8.1699999999999995E-2</v>
      </c>
      <c r="D96" s="1"/>
      <c r="E96" s="1">
        <f t="shared" si="13"/>
        <v>-3.7136363636363634</v>
      </c>
      <c r="F96" s="1">
        <f t="shared" si="14"/>
        <v>0</v>
      </c>
      <c r="G96" s="1">
        <f t="shared" si="24"/>
        <v>0</v>
      </c>
      <c r="H96" s="1"/>
      <c r="I96" s="24">
        <f t="shared" si="15"/>
        <v>0.73178975912156463</v>
      </c>
      <c r="J96" s="24">
        <f t="shared" si="16"/>
        <v>-0.46357951824312926</v>
      </c>
      <c r="K96" s="1"/>
      <c r="L96" s="1">
        <f t="shared" si="17"/>
        <v>1.6099374700674421E-2</v>
      </c>
      <c r="M96" s="1">
        <f t="shared" si="18"/>
        <v>5.9006252993255778E-3</v>
      </c>
      <c r="N96" s="1">
        <f t="shared" si="19"/>
        <v>-8.6129307800984156E-2</v>
      </c>
      <c r="O96" s="1">
        <f t="shared" si="20"/>
        <v>4.4293078009841639E-3</v>
      </c>
      <c r="P96" s="24">
        <f t="shared" si="21"/>
        <v>0</v>
      </c>
      <c r="Q96" s="1"/>
      <c r="R96" s="27">
        <f t="shared" si="22"/>
        <v>28.399296971989678</v>
      </c>
      <c r="S96" s="27">
        <f t="shared" si="23"/>
        <v>10.408703028010319</v>
      </c>
    </row>
    <row r="97" spans="1:19" x14ac:dyDescent="0.25">
      <c r="A97" s="29">
        <v>1794</v>
      </c>
      <c r="B97" s="29">
        <v>2.3E-2</v>
      </c>
      <c r="C97" s="29">
        <v>-9.2700000000000005E-2</v>
      </c>
      <c r="D97" s="1"/>
      <c r="E97" s="1">
        <f t="shared" si="13"/>
        <v>-4.0304347826086957</v>
      </c>
      <c r="F97" s="1">
        <f t="shared" si="14"/>
        <v>0</v>
      </c>
      <c r="G97" s="1">
        <f t="shared" si="24"/>
        <v>0</v>
      </c>
      <c r="H97" s="1"/>
      <c r="I97" s="24">
        <f t="shared" si="15"/>
        <v>0.7837196286969762</v>
      </c>
      <c r="J97" s="24">
        <f t="shared" si="16"/>
        <v>-0.5674392573939524</v>
      </c>
      <c r="K97" s="1"/>
      <c r="L97" s="1">
        <f t="shared" si="17"/>
        <v>1.8025551460030452E-2</v>
      </c>
      <c r="M97" s="1">
        <f t="shared" si="18"/>
        <v>4.9744485399695476E-3</v>
      </c>
      <c r="N97" s="1">
        <f t="shared" si="19"/>
        <v>-9.6434072679754762E-2</v>
      </c>
      <c r="O97" s="1">
        <f t="shared" si="20"/>
        <v>3.7340726797547613E-3</v>
      </c>
      <c r="P97" s="24">
        <f t="shared" si="21"/>
        <v>0</v>
      </c>
      <c r="Q97" s="1"/>
      <c r="R97" s="27">
        <f t="shared" si="22"/>
        <v>32.337839319294631</v>
      </c>
      <c r="S97" s="27">
        <f t="shared" si="23"/>
        <v>8.9241606807053682</v>
      </c>
    </row>
    <row r="98" spans="1:19" x14ac:dyDescent="0.25">
      <c r="A98" s="29">
        <v>1824</v>
      </c>
      <c r="B98" s="29">
        <v>2.4400000000000002E-2</v>
      </c>
      <c r="C98" s="29">
        <v>-0.1047</v>
      </c>
      <c r="D98" s="1"/>
      <c r="E98" s="1">
        <f t="shared" si="13"/>
        <v>-4.2909836065573765</v>
      </c>
      <c r="F98" s="1">
        <f t="shared" si="14"/>
        <v>0</v>
      </c>
      <c r="G98" s="1">
        <f t="shared" si="24"/>
        <v>0</v>
      </c>
      <c r="H98" s="1"/>
      <c r="I98" s="24">
        <f t="shared" si="15"/>
        <v>0.82642901622982101</v>
      </c>
      <c r="J98" s="24">
        <f t="shared" si="16"/>
        <v>-0.65285803245964202</v>
      </c>
      <c r="K98" s="1"/>
      <c r="L98" s="1">
        <f t="shared" si="17"/>
        <v>2.0164867996007634E-2</v>
      </c>
      <c r="M98" s="1">
        <f t="shared" si="18"/>
        <v>4.2351320039923672E-3</v>
      </c>
      <c r="N98" s="1">
        <f t="shared" si="19"/>
        <v>-0.10787910429351023</v>
      </c>
      <c r="O98" s="1">
        <f t="shared" si="20"/>
        <v>3.1791042935102394E-3</v>
      </c>
      <c r="P98" s="24">
        <f t="shared" si="21"/>
        <v>3.9821485818692848E-17</v>
      </c>
      <c r="Q98" s="1"/>
      <c r="R98" s="27">
        <f t="shared" si="22"/>
        <v>36.78071922471792</v>
      </c>
      <c r="S98" s="27">
        <f t="shared" si="23"/>
        <v>7.7248807752820774</v>
      </c>
    </row>
    <row r="99" spans="1:19" x14ac:dyDescent="0.25">
      <c r="A99" s="29">
        <v>1854</v>
      </c>
      <c r="B99" s="29">
        <v>2.5999999999999999E-2</v>
      </c>
      <c r="C99" s="29">
        <v>-0.1177</v>
      </c>
      <c r="D99" s="1"/>
      <c r="E99" s="1">
        <f t="shared" si="13"/>
        <v>-4.5269230769230768</v>
      </c>
      <c r="F99" s="1">
        <f t="shared" si="14"/>
        <v>0</v>
      </c>
      <c r="G99" s="1">
        <f t="shared" si="24"/>
        <v>0</v>
      </c>
      <c r="H99" s="1"/>
      <c r="I99" s="24">
        <f t="shared" si="15"/>
        <v>0.86510441733670773</v>
      </c>
      <c r="J99" s="24">
        <f t="shared" si="16"/>
        <v>-0.73020883467341546</v>
      </c>
      <c r="K99" s="1"/>
      <c r="L99" s="1">
        <f t="shared" si="17"/>
        <v>2.2492714850754401E-2</v>
      </c>
      <c r="M99" s="1">
        <f t="shared" si="18"/>
        <v>3.5072851492455987E-3</v>
      </c>
      <c r="N99" s="1">
        <f t="shared" si="19"/>
        <v>-0.12033274563012923</v>
      </c>
      <c r="O99" s="1">
        <f t="shared" si="20"/>
        <v>2.6327456301292371E-3</v>
      </c>
      <c r="P99" s="24">
        <f t="shared" si="21"/>
        <v>0</v>
      </c>
      <c r="Q99" s="1"/>
      <c r="R99" s="27">
        <f t="shared" si="22"/>
        <v>41.701493333298657</v>
      </c>
      <c r="S99" s="27">
        <f t="shared" si="23"/>
        <v>6.5025066667013398</v>
      </c>
    </row>
    <row r="100" spans="1:19" x14ac:dyDescent="0.25">
      <c r="A100" s="29">
        <v>1884</v>
      </c>
      <c r="B100" s="29">
        <v>2.76E-2</v>
      </c>
      <c r="C100" s="29">
        <v>-0.13139999999999999</v>
      </c>
      <c r="D100" s="1"/>
      <c r="E100" s="1">
        <f t="shared" si="13"/>
        <v>-4.7608695652173907</v>
      </c>
      <c r="F100" s="1">
        <f t="shared" si="14"/>
        <v>0</v>
      </c>
      <c r="G100" s="1">
        <f t="shared" si="24"/>
        <v>0</v>
      </c>
      <c r="H100" s="1"/>
      <c r="I100" s="24">
        <f t="shared" si="15"/>
        <v>0.90345312710665859</v>
      </c>
      <c r="J100" s="24">
        <f t="shared" si="16"/>
        <v>-0.80690625421331719</v>
      </c>
      <c r="K100" s="1"/>
      <c r="L100" s="1">
        <f t="shared" si="17"/>
        <v>2.4935306308143775E-2</v>
      </c>
      <c r="M100" s="1">
        <f t="shared" si="18"/>
        <v>2.6646936918562226E-3</v>
      </c>
      <c r="N100" s="1">
        <f t="shared" si="19"/>
        <v>-0.13340025386426774</v>
      </c>
      <c r="O100" s="1">
        <f t="shared" si="20"/>
        <v>2.0002538642677537E-3</v>
      </c>
      <c r="P100" s="24">
        <f t="shared" si="21"/>
        <v>0</v>
      </c>
      <c r="Q100" s="1"/>
      <c r="R100" s="27">
        <f t="shared" si="22"/>
        <v>46.978117084542873</v>
      </c>
      <c r="S100" s="27">
        <f t="shared" si="23"/>
        <v>5.0202829154571234</v>
      </c>
    </row>
    <row r="101" spans="1:19" x14ac:dyDescent="0.25">
      <c r="A101" s="29">
        <v>1914</v>
      </c>
      <c r="B101" s="29">
        <v>2.9399999999999999E-2</v>
      </c>
      <c r="C101" s="29">
        <v>-0.14510000000000001</v>
      </c>
      <c r="D101" s="1"/>
      <c r="E101" s="1">
        <f t="shared" si="13"/>
        <v>-4.9353741496598644</v>
      </c>
      <c r="F101" s="1">
        <f t="shared" si="14"/>
        <v>0</v>
      </c>
      <c r="G101" s="1">
        <f t="shared" si="24"/>
        <v>0</v>
      </c>
      <c r="H101" s="1"/>
      <c r="I101" s="24">
        <f t="shared" si="15"/>
        <v>0.93205806882260978</v>
      </c>
      <c r="J101" s="24">
        <f t="shared" si="16"/>
        <v>-0.86411613764521955</v>
      </c>
      <c r="K101" s="1"/>
      <c r="L101" s="1">
        <f t="shared" si="17"/>
        <v>2.7402507223384727E-2</v>
      </c>
      <c r="M101" s="1">
        <f t="shared" si="18"/>
        <v>1.9974927766152725E-3</v>
      </c>
      <c r="N101" s="1">
        <f t="shared" si="19"/>
        <v>-0.14659941911052762</v>
      </c>
      <c r="O101" s="1">
        <f t="shared" si="20"/>
        <v>1.4994191105276225E-3</v>
      </c>
      <c r="P101" s="24">
        <f t="shared" si="21"/>
        <v>0</v>
      </c>
      <c r="Q101" s="1"/>
      <c r="R101" s="27">
        <f t="shared" si="22"/>
        <v>52.448398825558364</v>
      </c>
      <c r="S101" s="27">
        <f t="shared" si="23"/>
        <v>3.8232011744416314</v>
      </c>
    </row>
    <row r="102" spans="1:19" x14ac:dyDescent="0.25">
      <c r="A102" s="29">
        <v>1944</v>
      </c>
      <c r="B102" s="29">
        <v>3.1E-2</v>
      </c>
      <c r="C102" s="29">
        <v>-0.15820000000000001</v>
      </c>
      <c r="D102" s="1"/>
      <c r="E102" s="1">
        <f t="shared" si="13"/>
        <v>-5.1032258064516132</v>
      </c>
      <c r="F102" s="1">
        <f t="shared" si="14"/>
        <v>0</v>
      </c>
      <c r="G102" s="1">
        <f t="shared" si="24"/>
        <v>0</v>
      </c>
      <c r="H102" s="1"/>
      <c r="I102" s="24">
        <f t="shared" si="15"/>
        <v>0.95957245691042892</v>
      </c>
      <c r="J102" s="24">
        <f t="shared" si="16"/>
        <v>-0.91914491382085783</v>
      </c>
      <c r="K102" s="1"/>
      <c r="L102" s="1">
        <f t="shared" si="17"/>
        <v>2.9746746164223296E-2</v>
      </c>
      <c r="M102" s="1">
        <f t="shared" si="18"/>
        <v>1.2532538357767037E-3</v>
      </c>
      <c r="N102" s="1">
        <f t="shared" si="19"/>
        <v>-0.15914075571822084</v>
      </c>
      <c r="O102" s="1">
        <f t="shared" si="20"/>
        <v>9.4075571822083766E-4</v>
      </c>
      <c r="P102" s="24">
        <f t="shared" si="21"/>
        <v>0</v>
      </c>
      <c r="Q102" s="1"/>
      <c r="R102" s="27">
        <f t="shared" si="22"/>
        <v>57.82767454325009</v>
      </c>
      <c r="S102" s="27">
        <f t="shared" si="23"/>
        <v>2.4363254567499117</v>
      </c>
    </row>
    <row r="103" spans="1:19" x14ac:dyDescent="0.25">
      <c r="A103" s="29">
        <v>1974</v>
      </c>
      <c r="B103" s="29">
        <v>3.2399999999999998E-2</v>
      </c>
      <c r="C103" s="29">
        <v>-0.16969999999999999</v>
      </c>
      <c r="D103" s="1"/>
      <c r="E103" s="1">
        <f t="shared" si="13"/>
        <v>-5.2376543209876543</v>
      </c>
      <c r="F103" s="1">
        <f t="shared" si="14"/>
        <v>1</v>
      </c>
      <c r="G103" s="1">
        <f t="shared" si="24"/>
        <v>-5.2376543209876543</v>
      </c>
      <c r="H103" s="1"/>
      <c r="I103" s="24">
        <f t="shared" si="15"/>
        <v>0.98160809474510702</v>
      </c>
      <c r="J103" s="24">
        <f t="shared" si="16"/>
        <v>-0.96321618949021404</v>
      </c>
      <c r="K103" s="1"/>
      <c r="L103" s="1">
        <f t="shared" si="17"/>
        <v>3.1804102269741466E-2</v>
      </c>
      <c r="M103" s="1">
        <f t="shared" si="18"/>
        <v>5.9589773025853254E-4</v>
      </c>
      <c r="N103" s="1">
        <f t="shared" si="19"/>
        <v>-0.17014731097660524</v>
      </c>
      <c r="O103" s="1">
        <f t="shared" si="20"/>
        <v>4.4731097660523394E-4</v>
      </c>
      <c r="P103" s="24">
        <f t="shared" si="21"/>
        <v>0</v>
      </c>
      <c r="Q103" s="1"/>
      <c r="R103" s="27">
        <f t="shared" si="22"/>
        <v>62.781297880469651</v>
      </c>
      <c r="S103" s="27">
        <f t="shared" si="23"/>
        <v>1.1763021195303431</v>
      </c>
    </row>
    <row r="104" spans="1:19" x14ac:dyDescent="0.25">
      <c r="A104" s="29">
        <v>2004</v>
      </c>
      <c r="B104" s="29">
        <v>3.3500000000000002E-2</v>
      </c>
      <c r="C104" s="29">
        <v>-0.17810000000000001</v>
      </c>
      <c r="D104" s="1"/>
      <c r="E104" s="1">
        <f t="shared" si="13"/>
        <v>-5.3164179104477611</v>
      </c>
      <c r="F104" s="1">
        <f t="shared" si="14"/>
        <v>1</v>
      </c>
      <c r="G104" s="1">
        <f t="shared" si="24"/>
        <v>-5.3164179104477611</v>
      </c>
      <c r="H104" s="1"/>
      <c r="I104" s="24">
        <f t="shared" si="15"/>
        <v>0.99451909013840101</v>
      </c>
      <c r="J104" s="24">
        <f t="shared" si="16"/>
        <v>-0.98903818027680201</v>
      </c>
      <c r="K104" s="1"/>
      <c r="L104" s="1">
        <f t="shared" si="17"/>
        <v>3.3316389519636433E-2</v>
      </c>
      <c r="M104" s="1">
        <f t="shared" si="18"/>
        <v>1.8361048036356627E-4</v>
      </c>
      <c r="N104" s="1">
        <f t="shared" si="19"/>
        <v>-0.17823782731350687</v>
      </c>
      <c r="O104" s="1">
        <f t="shared" si="20"/>
        <v>1.3782731350688333E-4</v>
      </c>
      <c r="P104" s="24">
        <f t="shared" si="21"/>
        <v>7.9642971637385696E-17</v>
      </c>
      <c r="Q104" s="1"/>
      <c r="R104" s="27">
        <f t="shared" si="22"/>
        <v>66.76604459735141</v>
      </c>
      <c r="S104" s="27">
        <f t="shared" si="23"/>
        <v>0.36795540264858678</v>
      </c>
    </row>
    <row r="105" spans="1:19" x14ac:dyDescent="0.25">
      <c r="A105" s="29">
        <v>2034</v>
      </c>
      <c r="B105" s="29">
        <v>3.4099999999999998E-2</v>
      </c>
      <c r="C105" s="29">
        <v>-0.18240000000000001</v>
      </c>
      <c r="D105" s="1"/>
      <c r="E105" s="1">
        <f t="shared" si="13"/>
        <v>-5.3489736070381237</v>
      </c>
      <c r="F105" s="1">
        <f t="shared" si="14"/>
        <v>1</v>
      </c>
      <c r="G105" s="1">
        <f t="shared" si="24"/>
        <v>-5.3489736070381237</v>
      </c>
      <c r="H105" s="1"/>
      <c r="I105" s="24">
        <f t="shared" si="15"/>
        <v>0.99985564795127901</v>
      </c>
      <c r="J105" s="24">
        <f t="shared" si="16"/>
        <v>-0.99971129590255803</v>
      </c>
      <c r="K105" s="1"/>
      <c r="L105" s="1">
        <f t="shared" si="17"/>
        <v>3.4095077595138613E-2</v>
      </c>
      <c r="M105" s="1">
        <f t="shared" si="18"/>
        <v>4.9224048613856205E-6</v>
      </c>
      <c r="N105" s="1">
        <f t="shared" si="19"/>
        <v>-0.18240369500606227</v>
      </c>
      <c r="O105" s="1">
        <f t="shared" si="20"/>
        <v>3.6950060622608408E-6</v>
      </c>
      <c r="P105" s="24">
        <f t="shared" si="21"/>
        <v>0</v>
      </c>
      <c r="Q105" s="1"/>
      <c r="R105" s="27">
        <f t="shared" si="22"/>
        <v>69.349387828511937</v>
      </c>
      <c r="S105" s="27">
        <f t="shared" si="23"/>
        <v>1.0012171488058353E-2</v>
      </c>
    </row>
    <row r="106" spans="1:19" x14ac:dyDescent="0.25">
      <c r="A106" s="29">
        <v>2064</v>
      </c>
      <c r="B106" s="29">
        <v>3.4299999999999997E-2</v>
      </c>
      <c r="C106" s="29">
        <v>-0.1835</v>
      </c>
      <c r="D106" s="1"/>
      <c r="E106" s="1">
        <f t="shared" si="13"/>
        <v>-5.3498542274052481</v>
      </c>
      <c r="F106" s="1">
        <f t="shared" si="14"/>
        <v>1</v>
      </c>
      <c r="G106" s="1">
        <f t="shared" si="24"/>
        <v>-5.3498542274052481</v>
      </c>
      <c r="H106" s="1"/>
      <c r="I106" s="24">
        <f t="shared" si="15"/>
        <v>1</v>
      </c>
      <c r="J106" s="24">
        <f t="shared" si="16"/>
        <v>-1</v>
      </c>
      <c r="K106" s="1"/>
      <c r="L106" s="1">
        <f t="shared" si="17"/>
        <v>3.4299999999999997E-2</v>
      </c>
      <c r="M106" s="1">
        <f t="shared" si="18"/>
        <v>0</v>
      </c>
      <c r="N106" s="1">
        <f t="shared" si="19"/>
        <v>-0.1835</v>
      </c>
      <c r="O106" s="1">
        <f t="shared" si="20"/>
        <v>0</v>
      </c>
      <c r="P106" s="24">
        <f t="shared" si="21"/>
        <v>0</v>
      </c>
      <c r="Q106" s="1"/>
      <c r="R106" s="27">
        <f t="shared" si="22"/>
        <v>70.795199999999994</v>
      </c>
      <c r="S106" s="27">
        <f t="shared" si="23"/>
        <v>0</v>
      </c>
    </row>
    <row r="107" spans="1:19" x14ac:dyDescent="0.25">
      <c r="A107" s="29">
        <v>2094</v>
      </c>
      <c r="B107" s="29">
        <v>3.4099999999999998E-2</v>
      </c>
      <c r="C107" s="29">
        <v>-0.18190000000000001</v>
      </c>
      <c r="D107" s="1"/>
      <c r="E107" s="1">
        <f t="shared" si="13"/>
        <v>-5.3343108504398833</v>
      </c>
      <c r="F107" s="1">
        <f t="shared" si="14"/>
        <v>1</v>
      </c>
      <c r="G107" s="1">
        <f t="shared" si="24"/>
        <v>-5.3343108504398833</v>
      </c>
      <c r="H107" s="1"/>
      <c r="I107" s="24">
        <f t="shared" si="15"/>
        <v>0.99745211626626407</v>
      </c>
      <c r="J107" s="24">
        <f t="shared" si="16"/>
        <v>-0.99490423253252813</v>
      </c>
      <c r="K107" s="1"/>
      <c r="L107" s="1">
        <f t="shared" si="17"/>
        <v>3.4013117164679606E-2</v>
      </c>
      <c r="M107" s="1">
        <f t="shared" si="18"/>
        <v>8.6882835320395345E-5</v>
      </c>
      <c r="N107" s="1">
        <f t="shared" si="19"/>
        <v>-0.18196521865069121</v>
      </c>
      <c r="O107" s="1">
        <f t="shared" si="20"/>
        <v>6.5218650691179199E-5</v>
      </c>
      <c r="P107" s="24">
        <f t="shared" si="21"/>
        <v>-7.9642971637385696E-17</v>
      </c>
      <c r="Q107" s="1"/>
      <c r="R107" s="27">
        <f t="shared" si="22"/>
        <v>71.223467342839101</v>
      </c>
      <c r="S107" s="27">
        <f t="shared" si="23"/>
        <v>0.18193265716090784</v>
      </c>
    </row>
    <row r="108" spans="1:19" x14ac:dyDescent="0.25">
      <c r="A108" s="29">
        <v>2124</v>
      </c>
      <c r="B108" s="29">
        <v>3.3599999999999998E-2</v>
      </c>
      <c r="C108" s="29">
        <v>-0.17730000000000001</v>
      </c>
      <c r="D108" s="1"/>
      <c r="E108" s="1">
        <f t="shared" si="13"/>
        <v>-5.2767857142857153</v>
      </c>
      <c r="F108" s="1">
        <f t="shared" si="14"/>
        <v>1</v>
      </c>
      <c r="G108" s="1">
        <f t="shared" si="24"/>
        <v>-5.2767857142857153</v>
      </c>
      <c r="H108" s="1"/>
      <c r="I108" s="24">
        <f t="shared" si="15"/>
        <v>0.98802254642344667</v>
      </c>
      <c r="J108" s="24">
        <f t="shared" si="16"/>
        <v>-0.97604509284689334</v>
      </c>
      <c r="K108" s="1"/>
      <c r="L108" s="1">
        <f t="shared" si="17"/>
        <v>3.3197557559827805E-2</v>
      </c>
      <c r="M108" s="1">
        <f t="shared" si="18"/>
        <v>4.0244244017219192E-4</v>
      </c>
      <c r="N108" s="1">
        <f t="shared" si="19"/>
        <v>-0.17760209365097382</v>
      </c>
      <c r="O108" s="1">
        <f t="shared" si="20"/>
        <v>3.0209365097382662E-4</v>
      </c>
      <c r="P108" s="24">
        <f t="shared" si="21"/>
        <v>7.9642971637385696E-17</v>
      </c>
      <c r="Q108" s="1"/>
      <c r="R108" s="27">
        <f t="shared" si="22"/>
        <v>70.511612257074262</v>
      </c>
      <c r="S108" s="27">
        <f t="shared" si="23"/>
        <v>0.85478774292573567</v>
      </c>
    </row>
    <row r="109" spans="1:19" x14ac:dyDescent="0.25">
      <c r="A109" s="29">
        <v>2154</v>
      </c>
      <c r="B109" s="29">
        <v>3.2899999999999999E-2</v>
      </c>
      <c r="C109" s="29">
        <v>-0.1706</v>
      </c>
      <c r="D109" s="1"/>
      <c r="E109" s="1">
        <f t="shared" si="13"/>
        <v>-5.1854103343465052</v>
      </c>
      <c r="F109" s="1">
        <f t="shared" si="14"/>
        <v>1</v>
      </c>
      <c r="G109" s="1">
        <f t="shared" si="24"/>
        <v>-5.1854103343465052</v>
      </c>
      <c r="H109" s="1"/>
      <c r="I109" s="24">
        <f t="shared" si="15"/>
        <v>0.9730442154771004</v>
      </c>
      <c r="J109" s="24">
        <f t="shared" si="16"/>
        <v>-0.94608843095420081</v>
      </c>
      <c r="K109" s="1"/>
      <c r="L109" s="1">
        <f t="shared" si="17"/>
        <v>3.2013154689196605E-2</v>
      </c>
      <c r="M109" s="1">
        <f t="shared" si="18"/>
        <v>8.8684531080339662E-4</v>
      </c>
      <c r="N109" s="1">
        <f t="shared" si="19"/>
        <v>-0.17126571094657658</v>
      </c>
      <c r="O109" s="1">
        <f t="shared" si="20"/>
        <v>6.6571094657657387E-4</v>
      </c>
      <c r="P109" s="24">
        <f t="shared" si="21"/>
        <v>0</v>
      </c>
      <c r="Q109" s="1"/>
      <c r="R109" s="27">
        <f t="shared" si="22"/>
        <v>68.95633520052948</v>
      </c>
      <c r="S109" s="27">
        <f t="shared" si="23"/>
        <v>1.9102647994705164</v>
      </c>
    </row>
    <row r="110" spans="1:19" x14ac:dyDescent="0.25">
      <c r="A110" s="29">
        <v>2184</v>
      </c>
      <c r="B110" s="29">
        <v>3.2000000000000001E-2</v>
      </c>
      <c r="C110" s="29">
        <v>-0.16289999999999999</v>
      </c>
      <c r="D110" s="1"/>
      <c r="E110" s="1">
        <f t="shared" si="13"/>
        <v>-5.0906249999999993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0.95750692186861908</v>
      </c>
      <c r="J110" s="24">
        <f t="shared" si="16"/>
        <v>-0.91501384373723815</v>
      </c>
      <c r="K110" s="1"/>
      <c r="L110" s="1">
        <f t="shared" si="17"/>
        <v>3.0640221499795811E-2</v>
      </c>
      <c r="M110" s="1">
        <f t="shared" si="18"/>
        <v>1.3597785002041896E-3</v>
      </c>
      <c r="N110" s="1">
        <f t="shared" si="19"/>
        <v>-0.16392071851931578</v>
      </c>
      <c r="O110" s="1">
        <f t="shared" si="20"/>
        <v>1.0207185193158016E-3</v>
      </c>
      <c r="P110" s="24">
        <f t="shared" si="21"/>
        <v>0</v>
      </c>
      <c r="Q110" s="1"/>
      <c r="R110" s="27">
        <f t="shared" si="22"/>
        <v>66.918243755554045</v>
      </c>
      <c r="S110" s="27">
        <f t="shared" si="23"/>
        <v>2.96975624444595</v>
      </c>
    </row>
    <row r="111" spans="1:19" x14ac:dyDescent="0.25">
      <c r="A111" s="29">
        <v>2214</v>
      </c>
      <c r="B111" s="29">
        <v>3.1199999999999999E-2</v>
      </c>
      <c r="C111" s="29">
        <v>-0.1552</v>
      </c>
      <c r="D111" s="1"/>
      <c r="E111" s="1">
        <f t="shared" si="13"/>
        <v>-4.9743589743589745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0.9384484948500259</v>
      </c>
      <c r="J111" s="24">
        <f t="shared" si="16"/>
        <v>-0.87689698970005181</v>
      </c>
      <c r="K111" s="1"/>
      <c r="L111" s="1">
        <f t="shared" si="17"/>
        <v>2.9279593039320807E-2</v>
      </c>
      <c r="M111" s="1">
        <f t="shared" si="18"/>
        <v>1.9204069606791917E-3</v>
      </c>
      <c r="N111" s="1">
        <f t="shared" si="19"/>
        <v>-0.15664155459811568</v>
      </c>
      <c r="O111" s="1">
        <f t="shared" si="20"/>
        <v>1.4415545981157029E-3</v>
      </c>
      <c r="P111" s="24">
        <f t="shared" si="21"/>
        <v>7.9642971637385696E-17</v>
      </c>
      <c r="Q111" s="1"/>
      <c r="R111" s="27">
        <f t="shared" si="22"/>
        <v>64.825018989056261</v>
      </c>
      <c r="S111" s="27">
        <f t="shared" si="23"/>
        <v>4.2517810109437306</v>
      </c>
    </row>
    <row r="112" spans="1:19" x14ac:dyDescent="0.25">
      <c r="A112" s="29">
        <v>2244</v>
      </c>
      <c r="B112" s="29">
        <v>3.0200000000000001E-2</v>
      </c>
      <c r="C112" s="29">
        <v>-0.14849999999999999</v>
      </c>
      <c r="D112" s="1"/>
      <c r="E112" s="1">
        <f t="shared" si="13"/>
        <v>-4.9172185430463573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0.92908198615603488</v>
      </c>
      <c r="J112" s="24">
        <f t="shared" si="16"/>
        <v>-0.85816397231206976</v>
      </c>
      <c r="K112" s="1"/>
      <c r="L112" s="1">
        <f t="shared" si="17"/>
        <v>2.8058275981912253E-2</v>
      </c>
      <c r="M112" s="1">
        <f t="shared" si="18"/>
        <v>2.1417240180877468E-3</v>
      </c>
      <c r="N112" s="1">
        <f t="shared" si="19"/>
        <v>-0.1501076863755364</v>
      </c>
      <c r="O112" s="1">
        <f t="shared" si="20"/>
        <v>1.6076863755364137E-3</v>
      </c>
      <c r="P112" s="24">
        <f t="shared" si="21"/>
        <v>0</v>
      </c>
      <c r="Q112" s="1"/>
      <c r="R112" s="27">
        <f t="shared" si="22"/>
        <v>62.962771303411095</v>
      </c>
      <c r="S112" s="27">
        <f t="shared" si="23"/>
        <v>4.8060286965889034</v>
      </c>
    </row>
    <row r="113" spans="1:19" x14ac:dyDescent="0.25">
      <c r="A113" s="29">
        <v>2274</v>
      </c>
      <c r="B113" s="29">
        <v>2.93E-2</v>
      </c>
      <c r="C113" s="29">
        <v>-0.14319999999999999</v>
      </c>
      <c r="D113" s="1"/>
      <c r="E113" s="1">
        <f t="shared" si="13"/>
        <v>-4.887372013651877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0.92418951736227672</v>
      </c>
      <c r="J113" s="24">
        <f t="shared" si="16"/>
        <v>-0.84837903472455345</v>
      </c>
      <c r="K113" s="1"/>
      <c r="L113" s="1">
        <f t="shared" si="17"/>
        <v>2.7078752858714708E-2</v>
      </c>
      <c r="M113" s="1">
        <f t="shared" si="18"/>
        <v>2.221247141285292E-3</v>
      </c>
      <c r="N113" s="1">
        <f t="shared" si="19"/>
        <v>-0.14486738045405684</v>
      </c>
      <c r="O113" s="1">
        <f t="shared" si="20"/>
        <v>1.6673804540568327E-3</v>
      </c>
      <c r="P113" s="24">
        <f t="shared" si="21"/>
        <v>0</v>
      </c>
      <c r="Q113" s="1"/>
      <c r="R113" s="27">
        <f t="shared" si="22"/>
        <v>61.57708400071725</v>
      </c>
      <c r="S113" s="27">
        <f t="shared" si="23"/>
        <v>5.0511159992827537</v>
      </c>
    </row>
    <row r="114" spans="1:19" x14ac:dyDescent="0.25">
      <c r="A114" s="29">
        <v>2304</v>
      </c>
      <c r="B114" s="29">
        <v>2.8400000000000002E-2</v>
      </c>
      <c r="C114" s="29">
        <v>-0.13800000000000001</v>
      </c>
      <c r="D114" s="1"/>
      <c r="E114" s="1">
        <f t="shared" si="13"/>
        <v>-4.859154929577465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0.91956414864820302</v>
      </c>
      <c r="J114" s="24">
        <f t="shared" si="16"/>
        <v>-0.83912829729640603</v>
      </c>
      <c r="K114" s="1"/>
      <c r="L114" s="1">
        <f t="shared" si="17"/>
        <v>2.6115621821608967E-2</v>
      </c>
      <c r="M114" s="1">
        <f t="shared" si="18"/>
        <v>2.2843781783910343E-3</v>
      </c>
      <c r="N114" s="1">
        <f t="shared" si="19"/>
        <v>-0.13971476980365147</v>
      </c>
      <c r="O114" s="1">
        <f t="shared" si="20"/>
        <v>1.7147698036514673E-3</v>
      </c>
      <c r="P114" s="24">
        <f t="shared" si="21"/>
        <v>0</v>
      </c>
      <c r="Q114" s="1"/>
      <c r="R114" s="27">
        <f t="shared" si="22"/>
        <v>60.170392676987063</v>
      </c>
      <c r="S114" s="27">
        <f t="shared" si="23"/>
        <v>5.263207323012943</v>
      </c>
    </row>
    <row r="115" spans="1:19" x14ac:dyDescent="0.25">
      <c r="A115" s="29">
        <v>2334</v>
      </c>
      <c r="B115" s="29">
        <v>2.7300000000000001E-2</v>
      </c>
      <c r="C115" s="29">
        <v>-0.13159999999999999</v>
      </c>
      <c r="D115" s="1"/>
      <c r="E115" s="1">
        <f t="shared" si="13"/>
        <v>-4.8205128205128203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0.91322990086263856</v>
      </c>
      <c r="J115" s="24">
        <f t="shared" si="16"/>
        <v>-0.82645980172527711</v>
      </c>
      <c r="K115" s="1"/>
      <c r="L115" s="1">
        <f t="shared" si="17"/>
        <v>2.4931176293550034E-2</v>
      </c>
      <c r="M115" s="1">
        <f t="shared" si="18"/>
        <v>2.3688237064499675E-3</v>
      </c>
      <c r="N115" s="1">
        <f t="shared" si="19"/>
        <v>-0.13337815888823415</v>
      </c>
      <c r="O115" s="1">
        <f t="shared" si="20"/>
        <v>1.7781588882341489E-3</v>
      </c>
      <c r="P115" s="24">
        <f t="shared" si="21"/>
        <v>0</v>
      </c>
      <c r="Q115" s="1"/>
      <c r="R115" s="27">
        <f t="shared" si="22"/>
        <v>58.189365469145777</v>
      </c>
      <c r="S115" s="27">
        <f t="shared" si="23"/>
        <v>5.5288345308542244</v>
      </c>
    </row>
    <row r="116" spans="1:19" x14ac:dyDescent="0.25">
      <c r="A116" s="29">
        <v>2364</v>
      </c>
      <c r="B116" s="29">
        <v>2.63E-2</v>
      </c>
      <c r="C116" s="29">
        <v>-0.12470000000000001</v>
      </c>
      <c r="D116" s="1"/>
      <c r="E116" s="1">
        <f t="shared" si="13"/>
        <v>-4.7414448669201521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0.9002690138387025</v>
      </c>
      <c r="J116" s="24">
        <f t="shared" si="16"/>
        <v>-0.80053802767740501</v>
      </c>
      <c r="K116" s="1"/>
      <c r="L116" s="1">
        <f t="shared" si="17"/>
        <v>2.3677075063957876E-2</v>
      </c>
      <c r="M116" s="1">
        <f t="shared" si="18"/>
        <v>2.622924936042124E-3</v>
      </c>
      <c r="N116" s="1">
        <f t="shared" si="19"/>
        <v>-0.12666890012350643</v>
      </c>
      <c r="O116" s="1">
        <f t="shared" si="20"/>
        <v>1.9689001235064256E-3</v>
      </c>
      <c r="P116" s="24">
        <f t="shared" si="21"/>
        <v>0</v>
      </c>
      <c r="Q116" s="1"/>
      <c r="R116" s="27">
        <f t="shared" si="22"/>
        <v>55.972605451196422</v>
      </c>
      <c r="S116" s="27">
        <f t="shared" si="23"/>
        <v>6.200594548803581</v>
      </c>
    </row>
    <row r="117" spans="1:19" x14ac:dyDescent="0.25">
      <c r="A117" s="29">
        <v>2394</v>
      </c>
      <c r="B117" s="29">
        <v>2.53E-2</v>
      </c>
      <c r="C117" s="29">
        <v>-0.1178</v>
      </c>
      <c r="D117" s="1"/>
      <c r="E117" s="1">
        <f t="shared" si="13"/>
        <v>-4.6561264822134385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0.88628355076544341</v>
      </c>
      <c r="J117" s="24">
        <f t="shared" si="16"/>
        <v>-0.77256710153088681</v>
      </c>
      <c r="K117" s="1"/>
      <c r="L117" s="1">
        <f t="shared" si="17"/>
        <v>2.2422973834365718E-2</v>
      </c>
      <c r="M117" s="1">
        <f t="shared" si="18"/>
        <v>2.8770261656342819E-3</v>
      </c>
      <c r="N117" s="1">
        <f t="shared" si="19"/>
        <v>-0.11995964135877869</v>
      </c>
      <c r="O117" s="1">
        <f t="shared" si="20"/>
        <v>2.1596413587787028E-3</v>
      </c>
      <c r="P117" s="24">
        <f t="shared" si="21"/>
        <v>3.9821485818692848E-17</v>
      </c>
      <c r="Q117" s="1"/>
      <c r="R117" s="27">
        <f t="shared" si="22"/>
        <v>53.680599359471529</v>
      </c>
      <c r="S117" s="27">
        <f t="shared" si="23"/>
        <v>6.8876006405284711</v>
      </c>
    </row>
    <row r="118" spans="1:19" x14ac:dyDescent="0.25">
      <c r="A118" s="29">
        <v>2424</v>
      </c>
      <c r="B118" s="29">
        <v>2.41E-2</v>
      </c>
      <c r="C118" s="29">
        <v>-0.1103</v>
      </c>
      <c r="D118" s="1"/>
      <c r="E118" s="1">
        <f t="shared" si="13"/>
        <v>-4.5767634854771782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0.87327430001540174</v>
      </c>
      <c r="J118" s="24">
        <f t="shared" si="16"/>
        <v>-0.74654860003080348</v>
      </c>
      <c r="K118" s="1"/>
      <c r="L118" s="1">
        <f t="shared" si="17"/>
        <v>2.1045910630371183E-2</v>
      </c>
      <c r="M118" s="1">
        <f t="shared" si="18"/>
        <v>3.0540893696288183E-3</v>
      </c>
      <c r="N118" s="1">
        <f t="shared" si="19"/>
        <v>-0.11259255395548433</v>
      </c>
      <c r="O118" s="1">
        <f t="shared" si="20"/>
        <v>2.292553955484325E-3</v>
      </c>
      <c r="P118" s="24">
        <f t="shared" si="21"/>
        <v>-3.9821485818692848E-17</v>
      </c>
      <c r="Q118" s="1"/>
      <c r="R118" s="27">
        <f t="shared" si="22"/>
        <v>51.015287368019749</v>
      </c>
      <c r="S118" s="27">
        <f t="shared" si="23"/>
        <v>7.4031126319802558</v>
      </c>
    </row>
    <row r="119" spans="1:19" x14ac:dyDescent="0.25">
      <c r="A119" s="29">
        <v>2454</v>
      </c>
      <c r="B119" s="29">
        <v>2.2800000000000001E-2</v>
      </c>
      <c r="C119" s="29">
        <v>-0.1016</v>
      </c>
      <c r="D119" s="1"/>
      <c r="E119" s="1">
        <f t="shared" si="13"/>
        <v>-4.4561403508771926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0.85350165194514216</v>
      </c>
      <c r="J119" s="24">
        <f t="shared" si="16"/>
        <v>-0.70700330389028432</v>
      </c>
      <c r="K119" s="1"/>
      <c r="L119" s="1">
        <f t="shared" si="17"/>
        <v>1.9459837664349243E-2</v>
      </c>
      <c r="M119" s="1">
        <f t="shared" si="18"/>
        <v>3.3401623356507587E-3</v>
      </c>
      <c r="N119" s="1">
        <f t="shared" si="19"/>
        <v>-0.10410729479323867</v>
      </c>
      <c r="O119" s="1">
        <f t="shared" si="20"/>
        <v>2.5072947932386698E-3</v>
      </c>
      <c r="P119" s="24">
        <f t="shared" si="21"/>
        <v>0</v>
      </c>
      <c r="Q119" s="1"/>
      <c r="R119" s="27">
        <f t="shared" si="22"/>
        <v>47.754441628313039</v>
      </c>
      <c r="S119" s="27">
        <f t="shared" si="23"/>
        <v>8.1967583716869612</v>
      </c>
    </row>
    <row r="120" spans="1:19" x14ac:dyDescent="0.25">
      <c r="A120" s="29">
        <v>2484</v>
      </c>
      <c r="B120" s="29">
        <v>2.1499999999999998E-2</v>
      </c>
      <c r="C120" s="29">
        <v>-9.2299999999999993E-2</v>
      </c>
      <c r="D120" s="1"/>
      <c r="E120" s="1">
        <f t="shared" si="13"/>
        <v>-4.2930232558139538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0.82676335729192996</v>
      </c>
      <c r="J120" s="24">
        <f t="shared" si="16"/>
        <v>-0.65352671458385991</v>
      </c>
      <c r="K120" s="1"/>
      <c r="L120" s="1">
        <f t="shared" si="17"/>
        <v>1.7775412181776494E-2</v>
      </c>
      <c r="M120" s="1">
        <f t="shared" si="18"/>
        <v>3.7245878182235056E-3</v>
      </c>
      <c r="N120" s="1">
        <f t="shared" si="19"/>
        <v>-9.5095864004547725E-2</v>
      </c>
      <c r="O120" s="1">
        <f t="shared" si="20"/>
        <v>2.7958640045477132E-3</v>
      </c>
      <c r="P120" s="24">
        <f t="shared" si="21"/>
        <v>-3.9821485818692848E-17</v>
      </c>
      <c r="Q120" s="1"/>
      <c r="R120" s="27">
        <f t="shared" si="22"/>
        <v>44.15412385953281</v>
      </c>
      <c r="S120" s="27">
        <f t="shared" si="23"/>
        <v>9.2518761404671874</v>
      </c>
    </row>
    <row r="121" spans="1:19" x14ac:dyDescent="0.25">
      <c r="A121" s="29">
        <v>2514</v>
      </c>
      <c r="B121" s="29">
        <v>2.01E-2</v>
      </c>
      <c r="C121" s="29">
        <v>-8.3299999999999999E-2</v>
      </c>
      <c r="D121" s="1"/>
      <c r="E121" s="1">
        <f t="shared" si="13"/>
        <v>-4.144278606965174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0.80238100639568977</v>
      </c>
      <c r="J121" s="24">
        <f t="shared" si="16"/>
        <v>-0.60476201279137953</v>
      </c>
      <c r="K121" s="1"/>
      <c r="L121" s="1">
        <f t="shared" si="17"/>
        <v>1.6127858228553366E-2</v>
      </c>
      <c r="M121" s="1">
        <f t="shared" si="18"/>
        <v>3.972141771446636E-3</v>
      </c>
      <c r="N121" s="1">
        <f t="shared" si="19"/>
        <v>-8.6281690523018734E-2</v>
      </c>
      <c r="O121" s="1">
        <f t="shared" si="20"/>
        <v>2.9816905230187311E-3</v>
      </c>
      <c r="P121" s="24">
        <f t="shared" si="21"/>
        <v>0</v>
      </c>
      <c r="Q121" s="1"/>
      <c r="R121" s="27">
        <f t="shared" si="22"/>
        <v>40.54543558658316</v>
      </c>
      <c r="S121" s="27">
        <f t="shared" si="23"/>
        <v>9.985964413416843</v>
      </c>
    </row>
    <row r="122" spans="1:19" x14ac:dyDescent="0.25">
      <c r="A122" s="29">
        <v>2544</v>
      </c>
      <c r="B122" s="29">
        <v>1.8700000000000001E-2</v>
      </c>
      <c r="C122" s="29">
        <v>-7.4899999999999994E-2</v>
      </c>
      <c r="D122" s="1"/>
      <c r="E122" s="1">
        <f t="shared" si="13"/>
        <v>-4.0053475935828873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0.77960731507385272</v>
      </c>
      <c r="J122" s="24">
        <f t="shared" si="16"/>
        <v>-0.55921463014770545</v>
      </c>
      <c r="K122" s="1"/>
      <c r="L122" s="1">
        <f t="shared" si="17"/>
        <v>1.4578656791881047E-2</v>
      </c>
      <c r="M122" s="1">
        <f t="shared" si="18"/>
        <v>4.1213432081189548E-3</v>
      </c>
      <c r="N122" s="1">
        <f t="shared" si="19"/>
        <v>-7.799368866793506E-2</v>
      </c>
      <c r="O122" s="1">
        <f t="shared" si="20"/>
        <v>3.0936886679350469E-3</v>
      </c>
      <c r="P122" s="24">
        <f t="shared" si="21"/>
        <v>-3.9821485818692848E-17</v>
      </c>
      <c r="Q122" s="1"/>
      <c r="R122" s="27">
        <f t="shared" si="22"/>
        <v>37.088102878545385</v>
      </c>
      <c r="S122" s="27">
        <f t="shared" si="23"/>
        <v>10.484697121454621</v>
      </c>
    </row>
    <row r="123" spans="1:19" x14ac:dyDescent="0.25">
      <c r="A123" s="29">
        <v>2574</v>
      </c>
      <c r="B123" s="29">
        <v>1.7399999999999999E-2</v>
      </c>
      <c r="C123" s="29">
        <v>-6.7500000000000004E-2</v>
      </c>
      <c r="D123" s="1"/>
      <c r="E123" s="1">
        <f t="shared" si="13"/>
        <v>-3.8793103448275867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0.75894718075014533</v>
      </c>
      <c r="J123" s="24">
        <f t="shared" si="16"/>
        <v>-0.51789436150029067</v>
      </c>
      <c r="K123" s="1"/>
      <c r="L123" s="1">
        <f t="shared" si="17"/>
        <v>1.3205680945052528E-2</v>
      </c>
      <c r="M123" s="1">
        <f t="shared" si="18"/>
        <v>4.1943190549474712E-3</v>
      </c>
      <c r="N123" s="1">
        <f t="shared" si="19"/>
        <v>-7.0648468029654202E-2</v>
      </c>
      <c r="O123" s="1">
        <f t="shared" si="20"/>
        <v>3.1484680296542055E-3</v>
      </c>
      <c r="P123" s="24">
        <f t="shared" si="21"/>
        <v>3.9821485818692848E-17</v>
      </c>
      <c r="Q123" s="1"/>
      <c r="R123" s="27">
        <f t="shared" si="22"/>
        <v>33.991422752565207</v>
      </c>
      <c r="S123" s="27">
        <f t="shared" si="23"/>
        <v>10.796177247434791</v>
      </c>
    </row>
    <row r="124" spans="1:19" x14ac:dyDescent="0.25">
      <c r="A124" s="29">
        <v>2604</v>
      </c>
      <c r="B124" s="29">
        <v>1.61E-2</v>
      </c>
      <c r="C124" s="29">
        <v>-6.0699999999999997E-2</v>
      </c>
      <c r="D124" s="1"/>
      <c r="E124" s="1">
        <f t="shared" si="13"/>
        <v>-3.7701863354037264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0.7410594791785603</v>
      </c>
      <c r="J124" s="24">
        <f t="shared" si="16"/>
        <v>-0.4821189583571206</v>
      </c>
      <c r="K124" s="1"/>
      <c r="L124" s="1">
        <f t="shared" si="17"/>
        <v>1.1931057614774821E-2</v>
      </c>
      <c r="M124" s="1">
        <f t="shared" si="18"/>
        <v>4.1689423852251791E-3</v>
      </c>
      <c r="N124" s="1">
        <f t="shared" si="19"/>
        <v>-6.3829419017818648E-2</v>
      </c>
      <c r="O124" s="1">
        <f t="shared" si="20"/>
        <v>3.1294190178186646E-3</v>
      </c>
      <c r="P124" s="24">
        <f t="shared" si="21"/>
        <v>3.9821485818692848E-17</v>
      </c>
      <c r="Q124" s="1"/>
      <c r="R124" s="27">
        <f t="shared" si="22"/>
        <v>31.068474028873634</v>
      </c>
      <c r="S124" s="27">
        <f t="shared" si="23"/>
        <v>10.855925971126366</v>
      </c>
    </row>
    <row r="125" spans="1:19" x14ac:dyDescent="0.25">
      <c r="A125" s="29">
        <v>2634</v>
      </c>
      <c r="B125" s="29">
        <v>1.49E-2</v>
      </c>
      <c r="C125" s="29">
        <v>-5.45E-2</v>
      </c>
      <c r="D125" s="1"/>
      <c r="E125" s="1">
        <f t="shared" si="13"/>
        <v>-3.6577181208053693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0.72262359261568532</v>
      </c>
      <c r="J125" s="24">
        <f t="shared" si="16"/>
        <v>-0.44524718523137063</v>
      </c>
      <c r="K125" s="1"/>
      <c r="L125" s="1">
        <f t="shared" si="17"/>
        <v>1.0767091529973712E-2</v>
      </c>
      <c r="M125" s="1">
        <f t="shared" si="18"/>
        <v>4.132908470026289E-3</v>
      </c>
      <c r="N125" s="1">
        <f t="shared" si="19"/>
        <v>-5.7602370138489102E-2</v>
      </c>
      <c r="O125" s="1">
        <f t="shared" si="20"/>
        <v>3.1023701384890975E-3</v>
      </c>
      <c r="P125" s="24">
        <f t="shared" si="21"/>
        <v>-1.9910742909346424E-17</v>
      </c>
      <c r="Q125" s="1"/>
      <c r="R125" s="27">
        <f t="shared" si="22"/>
        <v>28.360519089950756</v>
      </c>
      <c r="S125" s="27">
        <f t="shared" si="23"/>
        <v>10.886080910049245</v>
      </c>
    </row>
    <row r="126" spans="1:19" x14ac:dyDescent="0.25">
      <c r="A126" s="29">
        <v>2664</v>
      </c>
      <c r="B126" s="29">
        <v>1.3899999999999999E-2</v>
      </c>
      <c r="C126" s="29">
        <v>-4.8800000000000003E-2</v>
      </c>
      <c r="D126" s="1"/>
      <c r="E126" s="1">
        <f t="shared" si="13"/>
        <v>-3.5107913669064752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0.69853923262468887</v>
      </c>
      <c r="J126" s="24">
        <f t="shared" si="16"/>
        <v>-0.39707846524937773</v>
      </c>
      <c r="K126" s="1"/>
      <c r="L126" s="1">
        <f t="shared" si="17"/>
        <v>9.7096953334831742E-3</v>
      </c>
      <c r="M126" s="1">
        <f t="shared" si="18"/>
        <v>4.1903046665168241E-3</v>
      </c>
      <c r="N126" s="1">
        <f t="shared" si="19"/>
        <v>-5.1945454626651968E-2</v>
      </c>
      <c r="O126" s="1">
        <f t="shared" si="20"/>
        <v>3.1454546266519714E-3</v>
      </c>
      <c r="P126" s="24">
        <f t="shared" si="21"/>
        <v>1.9910742909346424E-17</v>
      </c>
      <c r="Q126" s="1"/>
      <c r="R126" s="27">
        <f t="shared" si="22"/>
        <v>25.866628368399176</v>
      </c>
      <c r="S126" s="27">
        <f t="shared" si="23"/>
        <v>11.16297163160082</v>
      </c>
    </row>
    <row r="127" spans="1:19" x14ac:dyDescent="0.25">
      <c r="A127" s="29">
        <v>2694</v>
      </c>
      <c r="B127" s="29">
        <v>1.2999999999999999E-2</v>
      </c>
      <c r="C127" s="29">
        <v>-4.3900000000000002E-2</v>
      </c>
      <c r="D127" s="1"/>
      <c r="E127" s="1">
        <f t="shared" si="13"/>
        <v>-3.3769230769230774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0.67659542728098754</v>
      </c>
      <c r="J127" s="24">
        <f t="shared" si="16"/>
        <v>-0.35319085456197508</v>
      </c>
      <c r="K127" s="1"/>
      <c r="L127" s="1">
        <f t="shared" si="17"/>
        <v>8.7957405546528374E-3</v>
      </c>
      <c r="M127" s="1">
        <f t="shared" si="18"/>
        <v>4.204259445347162E-3</v>
      </c>
      <c r="N127" s="1">
        <f t="shared" si="19"/>
        <v>-4.7055929789469264E-2</v>
      </c>
      <c r="O127" s="1">
        <f t="shared" si="20"/>
        <v>3.1559297894692561E-3</v>
      </c>
      <c r="P127" s="24">
        <f t="shared" si="21"/>
        <v>-1.9910742909346424E-17</v>
      </c>
      <c r="Q127" s="1"/>
      <c r="R127" s="27">
        <f t="shared" si="22"/>
        <v>23.695725054234742</v>
      </c>
      <c r="S127" s="27">
        <f t="shared" si="23"/>
        <v>11.326274945765254</v>
      </c>
    </row>
    <row r="128" spans="1:19" x14ac:dyDescent="0.25">
      <c r="A128" s="29">
        <v>2724</v>
      </c>
      <c r="B128" s="29">
        <v>1.21E-2</v>
      </c>
      <c r="C128" s="29">
        <v>-3.9899999999999998E-2</v>
      </c>
      <c r="D128" s="1"/>
      <c r="E128" s="1">
        <f t="shared" si="13"/>
        <v>-3.2975206611570247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0.66357971492964574</v>
      </c>
      <c r="J128" s="24">
        <f t="shared" si="16"/>
        <v>-0.32715942985929147</v>
      </c>
      <c r="K128" s="1"/>
      <c r="L128" s="1">
        <f t="shared" si="17"/>
        <v>8.0293145506487133E-3</v>
      </c>
      <c r="M128" s="1">
        <f t="shared" si="18"/>
        <v>4.0706854493512863E-3</v>
      </c>
      <c r="N128" s="1">
        <f t="shared" si="19"/>
        <v>-4.2955662391954488E-2</v>
      </c>
      <c r="O128" s="1">
        <f t="shared" si="20"/>
        <v>3.0556623919544908E-3</v>
      </c>
      <c r="P128" s="24">
        <f t="shared" si="21"/>
        <v>0</v>
      </c>
      <c r="Q128" s="1"/>
      <c r="R128" s="27">
        <f t="shared" si="22"/>
        <v>21.871852835967093</v>
      </c>
      <c r="S128" s="27">
        <f t="shared" si="23"/>
        <v>11.088547164032905</v>
      </c>
    </row>
    <row r="129" spans="1:19" x14ac:dyDescent="0.25">
      <c r="A129" s="29">
        <v>2754</v>
      </c>
      <c r="B129" s="29">
        <v>1.1299999999999999E-2</v>
      </c>
      <c r="C129" s="29">
        <v>-3.6499999999999998E-2</v>
      </c>
      <c r="D129" s="1"/>
      <c r="E129" s="1">
        <f t="shared" si="13"/>
        <v>-3.2300884955752212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0.65252617629391008</v>
      </c>
      <c r="J129" s="24">
        <f t="shared" si="16"/>
        <v>-0.30505235258782015</v>
      </c>
      <c r="K129" s="1"/>
      <c r="L129" s="1">
        <f t="shared" si="17"/>
        <v>7.3735457921211833E-3</v>
      </c>
      <c r="M129" s="1">
        <f t="shared" si="18"/>
        <v>3.926454207878816E-3</v>
      </c>
      <c r="N129" s="1">
        <f t="shared" si="19"/>
        <v>-3.9447395126945693E-2</v>
      </c>
      <c r="O129" s="1">
        <f t="shared" si="20"/>
        <v>2.9473951269457024E-3</v>
      </c>
      <c r="P129" s="24">
        <f t="shared" si="21"/>
        <v>1.9910742909346424E-17</v>
      </c>
      <c r="Q129" s="1"/>
      <c r="R129" s="27">
        <f t="shared" si="22"/>
        <v>20.306745111501741</v>
      </c>
      <c r="S129" s="27">
        <f t="shared" si="23"/>
        <v>10.81345488849826</v>
      </c>
    </row>
    <row r="130" spans="1:19" x14ac:dyDescent="0.25">
      <c r="A130" s="29">
        <v>2784</v>
      </c>
      <c r="B130" s="29">
        <v>1.06E-2</v>
      </c>
      <c r="C130" s="29">
        <v>-3.32E-2</v>
      </c>
      <c r="D130" s="1"/>
      <c r="E130" s="1">
        <f t="shared" si="13"/>
        <v>-3.1320754716981134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0.6364597970387964</v>
      </c>
      <c r="J130" s="24">
        <f t="shared" si="16"/>
        <v>-0.27291959407759281</v>
      </c>
      <c r="K130" s="1"/>
      <c r="L130" s="1">
        <f t="shared" si="17"/>
        <v>6.7464738486112423E-3</v>
      </c>
      <c r="M130" s="1">
        <f t="shared" si="18"/>
        <v>3.8535261513887582E-3</v>
      </c>
      <c r="N130" s="1">
        <f t="shared" si="19"/>
        <v>-3.6092651639071806E-2</v>
      </c>
      <c r="O130" s="1">
        <f t="shared" si="20"/>
        <v>2.8926516390718076E-3</v>
      </c>
      <c r="P130" s="24">
        <f t="shared" si="21"/>
        <v>0</v>
      </c>
      <c r="Q130" s="1"/>
      <c r="R130" s="27">
        <f t="shared" si="22"/>
        <v>18.782183194533697</v>
      </c>
      <c r="S130" s="27">
        <f t="shared" si="23"/>
        <v>10.728216805466303</v>
      </c>
    </row>
    <row r="131" spans="1:19" x14ac:dyDescent="0.25">
      <c r="A131" s="29">
        <v>2814</v>
      </c>
      <c r="B131" s="29">
        <v>9.9000000000000008E-3</v>
      </c>
      <c r="C131" s="29">
        <v>-2.9600000000000001E-2</v>
      </c>
      <c r="D131" s="1"/>
      <c r="E131" s="1">
        <f t="shared" si="13"/>
        <v>-2.9898989898989896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0.61315410573998919</v>
      </c>
      <c r="J131" s="24">
        <f t="shared" si="16"/>
        <v>-0.22630821147997837</v>
      </c>
      <c r="K131" s="1"/>
      <c r="L131" s="1">
        <f t="shared" si="17"/>
        <v>6.0702256468258935E-3</v>
      </c>
      <c r="M131" s="1">
        <f t="shared" si="18"/>
        <v>3.8297743531741073E-3</v>
      </c>
      <c r="N131" s="1">
        <f t="shared" si="19"/>
        <v>-3.2474822337975259E-2</v>
      </c>
      <c r="O131" s="1">
        <f t="shared" si="20"/>
        <v>2.8748223379752645E-3</v>
      </c>
      <c r="P131" s="24">
        <f t="shared" si="21"/>
        <v>1.9910742909346424E-17</v>
      </c>
      <c r="Q131" s="1"/>
      <c r="R131" s="27">
        <f t="shared" si="22"/>
        <v>17.081614970168065</v>
      </c>
      <c r="S131" s="27">
        <f t="shared" si="23"/>
        <v>10.776985029831938</v>
      </c>
    </row>
    <row r="132" spans="1:19" x14ac:dyDescent="0.25">
      <c r="A132" s="29">
        <v>2844</v>
      </c>
      <c r="B132" s="29">
        <v>9.2999999999999992E-3</v>
      </c>
      <c r="C132" s="29">
        <v>-2.5899999999999999E-2</v>
      </c>
      <c r="D132" s="1"/>
      <c r="E132" s="1">
        <f t="shared" si="13"/>
        <v>-2.78494623655914</v>
      </c>
      <c r="F132" s="1">
        <f t="shared" si="14"/>
        <v>0</v>
      </c>
      <c r="G132" s="1">
        <f t="shared" si="24"/>
        <v>0</v>
      </c>
      <c r="H132" s="1"/>
      <c r="I132" s="24">
        <f t="shared" si="15"/>
        <v>0.57955807396500292</v>
      </c>
      <c r="J132" s="24">
        <f t="shared" si="16"/>
        <v>-0.15911614793000584</v>
      </c>
      <c r="K132" s="1"/>
      <c r="L132" s="1">
        <f t="shared" si="17"/>
        <v>5.3898900878745267E-3</v>
      </c>
      <c r="M132" s="1">
        <f t="shared" si="18"/>
        <v>3.9101099121254725E-3</v>
      </c>
      <c r="N132" s="1">
        <f t="shared" si="19"/>
        <v>-2.8835126271865182E-2</v>
      </c>
      <c r="O132" s="1">
        <f t="shared" si="20"/>
        <v>2.935126271865182E-3</v>
      </c>
      <c r="P132" s="24">
        <f t="shared" si="21"/>
        <v>0</v>
      </c>
      <c r="Q132" s="1"/>
      <c r="R132" s="27">
        <f t="shared" si="22"/>
        <v>15.328847409915154</v>
      </c>
      <c r="S132" s="27">
        <f t="shared" si="23"/>
        <v>11.120352590084844</v>
      </c>
    </row>
    <row r="133" spans="1:19" x14ac:dyDescent="0.25">
      <c r="A133" s="29">
        <v>2874</v>
      </c>
      <c r="B133" s="29">
        <v>8.8999999999999999E-3</v>
      </c>
      <c r="C133" s="29">
        <v>-2.2800000000000001E-2</v>
      </c>
      <c r="D133" s="1"/>
      <c r="E133" s="1">
        <f t="shared" si="13"/>
        <v>-2.5617977528089888</v>
      </c>
      <c r="F133" s="1">
        <f t="shared" si="14"/>
        <v>0</v>
      </c>
      <c r="G133" s="1">
        <f t="shared" si="24"/>
        <v>0</v>
      </c>
      <c r="H133" s="1"/>
      <c r="I133" s="24">
        <f t="shared" si="15"/>
        <v>0.54297938239612786</v>
      </c>
      <c r="J133" s="24">
        <f t="shared" si="16"/>
        <v>-8.5958764792255726E-2</v>
      </c>
      <c r="K133" s="1"/>
      <c r="L133" s="1">
        <f t="shared" si="17"/>
        <v>4.8325165033255377E-3</v>
      </c>
      <c r="M133" s="1">
        <f t="shared" si="18"/>
        <v>4.0674834966744622E-3</v>
      </c>
      <c r="N133" s="1">
        <f t="shared" si="19"/>
        <v>-2.5853258844321755E-2</v>
      </c>
      <c r="O133" s="1">
        <f t="shared" si="20"/>
        <v>3.0532588443217576E-3</v>
      </c>
      <c r="P133" s="24">
        <f t="shared" si="21"/>
        <v>9.955371454673212E-18</v>
      </c>
      <c r="Q133" s="1"/>
      <c r="R133" s="27">
        <f t="shared" si="22"/>
        <v>13.888652430557595</v>
      </c>
      <c r="S133" s="27">
        <f t="shared" si="23"/>
        <v>11.689947569442404</v>
      </c>
    </row>
    <row r="134" spans="1:19" x14ac:dyDescent="0.25">
      <c r="A134" s="29">
        <v>2904</v>
      </c>
      <c r="B134" s="29">
        <v>8.3999999999999995E-3</v>
      </c>
      <c r="C134" s="29">
        <v>-2.07E-2</v>
      </c>
      <c r="D134" s="1"/>
      <c r="E134" s="1">
        <f t="shared" si="13"/>
        <v>-2.4642857142857144</v>
      </c>
      <c r="F134" s="1">
        <f t="shared" si="14"/>
        <v>0</v>
      </c>
      <c r="G134" s="1">
        <f t="shared" si="24"/>
        <v>0</v>
      </c>
      <c r="H134" s="1"/>
      <c r="I134" s="24">
        <f t="shared" si="15"/>
        <v>0.5269951250915218</v>
      </c>
      <c r="J134" s="24">
        <f t="shared" si="16"/>
        <v>-5.3990250183043598E-2</v>
      </c>
      <c r="K134" s="1"/>
      <c r="L134" s="1">
        <f t="shared" si="17"/>
        <v>4.426759050768783E-3</v>
      </c>
      <c r="M134" s="1">
        <f t="shared" si="18"/>
        <v>3.9732409492312165E-3</v>
      </c>
      <c r="N134" s="1">
        <f t="shared" si="19"/>
        <v>-2.3682515621459815E-2</v>
      </c>
      <c r="O134" s="1">
        <f t="shared" si="20"/>
        <v>2.9825156214598179E-3</v>
      </c>
      <c r="P134" s="24">
        <f t="shared" si="21"/>
        <v>9.955371454673212E-18</v>
      </c>
      <c r="Q134" s="1"/>
      <c r="R134" s="27">
        <f t="shared" si="22"/>
        <v>12.855308283432546</v>
      </c>
      <c r="S134" s="27">
        <f t="shared" si="23"/>
        <v>11.538291716567453</v>
      </c>
    </row>
    <row r="135" spans="1:19" x14ac:dyDescent="0.25">
      <c r="A135" s="29">
        <v>2934</v>
      </c>
      <c r="B135" s="29">
        <v>8.2000000000000007E-3</v>
      </c>
      <c r="C135" s="29">
        <v>-1.9400000000000001E-2</v>
      </c>
      <c r="D135" s="1"/>
      <c r="E135" s="1">
        <f t="shared" si="13"/>
        <v>-2.3658536585365852</v>
      </c>
      <c r="F135" s="1">
        <f t="shared" si="14"/>
        <v>0</v>
      </c>
      <c r="G135" s="1">
        <f t="shared" si="24"/>
        <v>0</v>
      </c>
      <c r="H135" s="1"/>
      <c r="I135" s="24">
        <f t="shared" si="15"/>
        <v>0.51086005777119425</v>
      </c>
      <c r="J135" s="24">
        <f t="shared" si="16"/>
        <v>-2.1720115542388507E-2</v>
      </c>
      <c r="K135" s="1"/>
      <c r="L135" s="1">
        <f t="shared" si="17"/>
        <v>4.1890524737237932E-3</v>
      </c>
      <c r="M135" s="1">
        <f t="shared" si="18"/>
        <v>4.0109475262762075E-3</v>
      </c>
      <c r="N135" s="1">
        <f t="shared" si="19"/>
        <v>-2.2410820085373647E-2</v>
      </c>
      <c r="O135" s="1">
        <f t="shared" si="20"/>
        <v>3.0108200853736474E-3</v>
      </c>
      <c r="P135" s="24">
        <f t="shared" si="21"/>
        <v>0</v>
      </c>
      <c r="Q135" s="1"/>
      <c r="R135" s="27">
        <f t="shared" si="22"/>
        <v>12.29067995790561</v>
      </c>
      <c r="S135" s="27">
        <f t="shared" si="23"/>
        <v>11.768120042094393</v>
      </c>
    </row>
    <row r="136" spans="1:19" x14ac:dyDescent="0.25">
      <c r="A136" s="29">
        <v>2964</v>
      </c>
      <c r="B136" s="29">
        <v>8.0999999999999996E-3</v>
      </c>
      <c r="C136" s="29">
        <v>-1.9E-2</v>
      </c>
      <c r="D136" s="1"/>
      <c r="E136" s="1">
        <f t="shared" si="13"/>
        <v>-2.3456790123456792</v>
      </c>
      <c r="F136" s="1">
        <f t="shared" si="14"/>
        <v>0</v>
      </c>
      <c r="G136" s="1">
        <f t="shared" si="24"/>
        <v>0</v>
      </c>
      <c r="H136" s="1"/>
      <c r="I136" s="24">
        <f t="shared" si="15"/>
        <v>0.50755301239886452</v>
      </c>
      <c r="J136" s="24">
        <f t="shared" si="16"/>
        <v>-1.5106024797729045E-2</v>
      </c>
      <c r="K136" s="1"/>
      <c r="L136" s="1">
        <f t="shared" si="17"/>
        <v>4.1111794004308026E-3</v>
      </c>
      <c r="M136" s="1">
        <f t="shared" si="18"/>
        <v>3.9888205995691969E-3</v>
      </c>
      <c r="N136" s="1">
        <f t="shared" si="19"/>
        <v>-2.1994210495016101E-2</v>
      </c>
      <c r="O136" s="1">
        <f t="shared" si="20"/>
        <v>2.9942104950161021E-3</v>
      </c>
      <c r="P136" s="24">
        <f t="shared" si="21"/>
        <v>0</v>
      </c>
      <c r="Q136" s="1"/>
      <c r="R136" s="27">
        <f t="shared" si="22"/>
        <v>12.185535742876899</v>
      </c>
      <c r="S136" s="27">
        <f t="shared" si="23"/>
        <v>11.822864257123099</v>
      </c>
    </row>
    <row r="137" spans="1:19" x14ac:dyDescent="0.25">
      <c r="A137" s="29">
        <v>2994</v>
      </c>
      <c r="B137" s="29">
        <v>7.9000000000000008E-3</v>
      </c>
      <c r="C137" s="29">
        <v>-1.8599999999999998E-2</v>
      </c>
      <c r="D137" s="1"/>
      <c r="E137" s="1">
        <f t="shared" si="13"/>
        <v>-2.3544303797468351</v>
      </c>
      <c r="F137" s="1">
        <f t="shared" si="14"/>
        <v>0</v>
      </c>
      <c r="G137" s="1">
        <f t="shared" si="24"/>
        <v>0</v>
      </c>
      <c r="H137" s="1"/>
      <c r="I137" s="24">
        <f t="shared" si="15"/>
        <v>0.50898754407747182</v>
      </c>
      <c r="J137" s="24">
        <f t="shared" si="16"/>
        <v>-1.7975088154943641E-2</v>
      </c>
      <c r="K137" s="1"/>
      <c r="L137" s="1">
        <f t="shared" si="17"/>
        <v>4.0210015982120274E-3</v>
      </c>
      <c r="M137" s="1">
        <f t="shared" si="18"/>
        <v>3.8789984017879729E-3</v>
      </c>
      <c r="N137" s="1">
        <f t="shared" si="19"/>
        <v>-2.1511772398597872E-2</v>
      </c>
      <c r="O137" s="1">
        <f t="shared" si="20"/>
        <v>2.9117723985978799E-3</v>
      </c>
      <c r="P137" s="24">
        <f t="shared" si="21"/>
        <v>1.9910742909346424E-17</v>
      </c>
      <c r="Q137" s="1"/>
      <c r="R137" s="27">
        <f t="shared" si="22"/>
        <v>12.03887878504681</v>
      </c>
      <c r="S137" s="27">
        <f t="shared" si="23"/>
        <v>11.613721214953191</v>
      </c>
    </row>
    <row r="138" spans="1:19" x14ac:dyDescent="0.25">
      <c r="A138" s="29">
        <v>3024</v>
      </c>
      <c r="B138" s="29">
        <v>8.0000000000000002E-3</v>
      </c>
      <c r="C138" s="29">
        <v>-1.7600000000000001E-2</v>
      </c>
      <c r="D138" s="1"/>
      <c r="E138" s="1">
        <f t="shared" si="13"/>
        <v>-2.2000000000000002</v>
      </c>
      <c r="F138" s="1">
        <f t="shared" si="14"/>
        <v>0</v>
      </c>
      <c r="G138" s="1">
        <f t="shared" si="24"/>
        <v>0</v>
      </c>
      <c r="H138" s="1"/>
      <c r="I138" s="24">
        <f t="shared" si="15"/>
        <v>0.48367318327747427</v>
      </c>
      <c r="J138" s="24">
        <f t="shared" si="16"/>
        <v>3.2653633445051455E-2</v>
      </c>
      <c r="K138" s="1"/>
      <c r="L138" s="1">
        <f t="shared" si="17"/>
        <v>3.8693854662197945E-3</v>
      </c>
      <c r="M138" s="1">
        <f t="shared" si="18"/>
        <v>4.1306145337802053E-3</v>
      </c>
      <c r="N138" s="1">
        <f t="shared" si="19"/>
        <v>-2.0700648193916395E-2</v>
      </c>
      <c r="O138" s="1">
        <f t="shared" si="20"/>
        <v>3.1006481939163926E-3</v>
      </c>
      <c r="P138" s="24">
        <f t="shared" si="21"/>
        <v>-9.955371454673212E-18</v>
      </c>
      <c r="Q138" s="1"/>
      <c r="R138" s="27">
        <f t="shared" si="22"/>
        <v>11.701021649848659</v>
      </c>
      <c r="S138" s="27">
        <f t="shared" si="23"/>
        <v>12.490978350151341</v>
      </c>
    </row>
    <row r="139" spans="1:19" x14ac:dyDescent="0.25">
      <c r="A139" s="29">
        <v>3054</v>
      </c>
      <c r="B139" s="29">
        <v>8.0999999999999996E-3</v>
      </c>
      <c r="C139" s="29">
        <v>-1.61E-2</v>
      </c>
      <c r="D139" s="1"/>
      <c r="E139" s="1">
        <f t="shared" si="13"/>
        <v>-1.9876543209876545</v>
      </c>
      <c r="F139" s="1">
        <f t="shared" si="14"/>
        <v>0</v>
      </c>
      <c r="G139" s="1">
        <f t="shared" si="24"/>
        <v>0</v>
      </c>
      <c r="H139" s="1"/>
      <c r="I139" s="24">
        <f t="shared" si="15"/>
        <v>0.44886529676154957</v>
      </c>
      <c r="J139" s="24">
        <f t="shared" si="16"/>
        <v>0.10226940647690086</v>
      </c>
      <c r="K139" s="1"/>
      <c r="L139" s="1">
        <f t="shared" si="17"/>
        <v>3.6358089037685512E-3</v>
      </c>
      <c r="M139" s="1">
        <f t="shared" si="18"/>
        <v>4.4641910962314475E-3</v>
      </c>
      <c r="N139" s="1">
        <f t="shared" si="19"/>
        <v>-1.9451047633863825E-2</v>
      </c>
      <c r="O139" s="1">
        <f t="shared" si="20"/>
        <v>3.3510476338638241E-3</v>
      </c>
      <c r="P139" s="24">
        <f t="shared" si="21"/>
        <v>0</v>
      </c>
      <c r="Q139" s="1"/>
      <c r="R139" s="27">
        <f t="shared" si="22"/>
        <v>11.103760392109155</v>
      </c>
      <c r="S139" s="27">
        <f t="shared" si="23"/>
        <v>13.63363960789084</v>
      </c>
    </row>
    <row r="140" spans="1:19" x14ac:dyDescent="0.25">
      <c r="A140" s="29">
        <v>3084</v>
      </c>
      <c r="B140" s="29">
        <v>8.0999999999999996E-3</v>
      </c>
      <c r="C140" s="29">
        <v>-1.5100000000000001E-2</v>
      </c>
      <c r="D140" s="1"/>
      <c r="E140" s="1">
        <f t="shared" si="13"/>
        <v>-1.8641975308641976</v>
      </c>
      <c r="F140" s="1">
        <f t="shared" si="14"/>
        <v>0</v>
      </c>
      <c r="G140" s="1">
        <f t="shared" si="24"/>
        <v>0</v>
      </c>
      <c r="H140" s="1"/>
      <c r="I140" s="24">
        <f t="shared" si="15"/>
        <v>0.42862815343833749</v>
      </c>
      <c r="J140" s="24">
        <f t="shared" si="16"/>
        <v>0.14274369312332502</v>
      </c>
      <c r="K140" s="1"/>
      <c r="L140" s="1">
        <f t="shared" si="17"/>
        <v>3.4718880428505337E-3</v>
      </c>
      <c r="M140" s="1">
        <f t="shared" si="18"/>
        <v>4.6281119571494663E-3</v>
      </c>
      <c r="N140" s="1">
        <f t="shared" si="19"/>
        <v>-1.8574094923121662E-2</v>
      </c>
      <c r="O140" s="1">
        <f t="shared" si="20"/>
        <v>3.4740949231216603E-3</v>
      </c>
      <c r="P140" s="24">
        <f t="shared" si="21"/>
        <v>-4.977685727336606E-18</v>
      </c>
      <c r="Q140" s="1"/>
      <c r="R140" s="27">
        <f t="shared" si="22"/>
        <v>10.707302724151045</v>
      </c>
      <c r="S140" s="27">
        <f t="shared" si="23"/>
        <v>14.273097275848954</v>
      </c>
    </row>
    <row r="141" spans="1:19" x14ac:dyDescent="0.25">
      <c r="A141" s="29">
        <v>3114</v>
      </c>
      <c r="B141" s="29">
        <v>8.3000000000000001E-3</v>
      </c>
      <c r="C141" s="29">
        <v>-1.5100000000000001E-2</v>
      </c>
      <c r="D141" s="1"/>
      <c r="E141" s="1">
        <f t="shared" si="13"/>
        <v>-1.8192771084337349</v>
      </c>
      <c r="F141" s="1">
        <f t="shared" si="14"/>
        <v>0</v>
      </c>
      <c r="G141" s="1">
        <f t="shared" si="24"/>
        <v>0</v>
      </c>
      <c r="H141" s="1"/>
      <c r="I141" s="24">
        <f t="shared" si="15"/>
        <v>0.42126475912073497</v>
      </c>
      <c r="J141" s="24">
        <f t="shared" si="16"/>
        <v>0.15747048175853007</v>
      </c>
      <c r="K141" s="1"/>
      <c r="L141" s="1">
        <f t="shared" si="17"/>
        <v>3.4964975007021003E-3</v>
      </c>
      <c r="M141" s="1">
        <f t="shared" si="18"/>
        <v>4.8035024992978993E-3</v>
      </c>
      <c r="N141" s="1">
        <f t="shared" si="19"/>
        <v>-1.8705751935243015E-2</v>
      </c>
      <c r="O141" s="1">
        <f t="shared" si="20"/>
        <v>3.6057519352430175E-3</v>
      </c>
      <c r="P141" s="24">
        <f t="shared" si="21"/>
        <v>9.955371454673212E-18</v>
      </c>
      <c r="Q141" s="1"/>
      <c r="R141" s="27">
        <f t="shared" si="22"/>
        <v>10.88809321718634</v>
      </c>
      <c r="S141" s="27">
        <f t="shared" si="23"/>
        <v>14.958106782813658</v>
      </c>
    </row>
    <row r="142" spans="1:19" x14ac:dyDescent="0.25">
      <c r="A142" s="29">
        <v>3144</v>
      </c>
      <c r="B142" s="29">
        <v>8.6E-3</v>
      </c>
      <c r="C142" s="29">
        <v>-1.55E-2</v>
      </c>
      <c r="D142" s="1"/>
      <c r="E142" s="1">
        <f t="shared" si="13"/>
        <v>-1.8023255813953489</v>
      </c>
      <c r="F142" s="1">
        <f t="shared" si="14"/>
        <v>0</v>
      </c>
      <c r="G142" s="1">
        <f t="shared" si="24"/>
        <v>0</v>
      </c>
      <c r="H142" s="1"/>
      <c r="I142" s="24">
        <f t="shared" si="15"/>
        <v>0.41848605021472768</v>
      </c>
      <c r="J142" s="24">
        <f t="shared" si="16"/>
        <v>0.16302789957054464</v>
      </c>
      <c r="K142" s="1"/>
      <c r="L142" s="1">
        <f t="shared" si="17"/>
        <v>3.598980031846658E-3</v>
      </c>
      <c r="M142" s="1">
        <f t="shared" si="18"/>
        <v>5.0010199681533429E-3</v>
      </c>
      <c r="N142" s="1">
        <f t="shared" si="19"/>
        <v>-1.9254018537721917E-2</v>
      </c>
      <c r="O142" s="1">
        <f t="shared" si="20"/>
        <v>3.7540185377219204E-3</v>
      </c>
      <c r="P142" s="24">
        <f t="shared" si="21"/>
        <v>9.955371454673212E-18</v>
      </c>
      <c r="Q142" s="1"/>
      <c r="R142" s="27">
        <f t="shared" si="22"/>
        <v>11.315193220125893</v>
      </c>
      <c r="S142" s="27">
        <f t="shared" si="23"/>
        <v>15.72320677987411</v>
      </c>
    </row>
    <row r="143" spans="1:19" x14ac:dyDescent="0.25">
      <c r="A143" s="29">
        <v>3174</v>
      </c>
      <c r="B143" s="29">
        <v>8.6999999999999994E-3</v>
      </c>
      <c r="C143" s="29">
        <v>-1.55E-2</v>
      </c>
      <c r="D143" s="1"/>
      <c r="E143" s="1">
        <f t="shared" si="13"/>
        <v>-1.781609195402299</v>
      </c>
      <c r="F143" s="1">
        <f t="shared" si="14"/>
        <v>0</v>
      </c>
      <c r="G143" s="1">
        <f t="shared" si="24"/>
        <v>0</v>
      </c>
      <c r="H143" s="1"/>
      <c r="I143" s="24">
        <f t="shared" si="15"/>
        <v>0.415090202387637</v>
      </c>
      <c r="J143" s="24">
        <f t="shared" si="16"/>
        <v>0.16981959522472601</v>
      </c>
      <c r="K143" s="1"/>
      <c r="L143" s="1">
        <f t="shared" si="17"/>
        <v>3.6112847607724418E-3</v>
      </c>
      <c r="M143" s="1">
        <f t="shared" si="18"/>
        <v>5.0887152392275576E-3</v>
      </c>
      <c r="N143" s="1">
        <f t="shared" si="19"/>
        <v>-1.9319847043782597E-2</v>
      </c>
      <c r="O143" s="1">
        <f t="shared" si="20"/>
        <v>3.8198470437825981E-3</v>
      </c>
      <c r="P143" s="24">
        <f t="shared" si="21"/>
        <v>4.977685727336606E-18</v>
      </c>
      <c r="Q143" s="1"/>
      <c r="R143" s="27">
        <f t="shared" si="22"/>
        <v>11.46221783069173</v>
      </c>
      <c r="S143" s="27">
        <f t="shared" si="23"/>
        <v>16.151582169308266</v>
      </c>
    </row>
    <row r="144" spans="1:19" x14ac:dyDescent="0.25">
      <c r="A144" s="29">
        <v>3204</v>
      </c>
      <c r="B144" s="29">
        <v>8.8999999999999999E-3</v>
      </c>
      <c r="C144" s="29">
        <v>-1.49E-2</v>
      </c>
      <c r="D144" s="1"/>
      <c r="E144" s="1">
        <f t="shared" si="13"/>
        <v>-1.6741573033707866</v>
      </c>
      <c r="F144" s="1">
        <f t="shared" si="14"/>
        <v>0</v>
      </c>
      <c r="G144" s="1">
        <f t="shared" si="24"/>
        <v>0</v>
      </c>
      <c r="H144" s="1"/>
      <c r="I144" s="24">
        <f t="shared" si="15"/>
        <v>0.39747659573856164</v>
      </c>
      <c r="J144" s="24">
        <f t="shared" si="16"/>
        <v>0.20504680852287671</v>
      </c>
      <c r="K144" s="1"/>
      <c r="L144" s="1">
        <f t="shared" si="17"/>
        <v>3.5375417020731986E-3</v>
      </c>
      <c r="M144" s="1">
        <f t="shared" si="18"/>
        <v>5.3624582979268009E-3</v>
      </c>
      <c r="N144" s="1">
        <f t="shared" si="19"/>
        <v>-1.8925332429458659E-2</v>
      </c>
      <c r="O144" s="1">
        <f t="shared" si="20"/>
        <v>4.0253324294586565E-3</v>
      </c>
      <c r="P144" s="24">
        <f t="shared" si="21"/>
        <v>-9.955371454673212E-18</v>
      </c>
      <c r="Q144" s="1"/>
      <c r="R144" s="27">
        <f t="shared" si="22"/>
        <v>11.334283613442528</v>
      </c>
      <c r="S144" s="27">
        <f t="shared" si="23"/>
        <v>17.181316386557469</v>
      </c>
    </row>
    <row r="145" spans="1:19" x14ac:dyDescent="0.25">
      <c r="A145" s="29">
        <v>3234</v>
      </c>
      <c r="B145" s="29">
        <v>9.1000000000000004E-3</v>
      </c>
      <c r="C145" s="29">
        <v>-1.4200000000000001E-2</v>
      </c>
      <c r="D145" s="1"/>
      <c r="E145" s="1">
        <f t="shared" si="13"/>
        <v>-1.5604395604395604</v>
      </c>
      <c r="F145" s="1">
        <f t="shared" si="14"/>
        <v>0</v>
      </c>
      <c r="G145" s="1">
        <f t="shared" si="24"/>
        <v>0</v>
      </c>
      <c r="H145" s="1"/>
      <c r="I145" s="24">
        <f t="shared" si="15"/>
        <v>0.37883588541562119</v>
      </c>
      <c r="J145" s="24">
        <f t="shared" si="16"/>
        <v>0.24232822916875763</v>
      </c>
      <c r="K145" s="1"/>
      <c r="L145" s="1">
        <f t="shared" si="17"/>
        <v>3.4474065572821528E-3</v>
      </c>
      <c r="M145" s="1">
        <f t="shared" si="18"/>
        <v>5.6525934427178477E-3</v>
      </c>
      <c r="N145" s="1">
        <f t="shared" si="19"/>
        <v>-1.8443122544060497E-2</v>
      </c>
      <c r="O145" s="1">
        <f t="shared" si="20"/>
        <v>4.2431225440605E-3</v>
      </c>
      <c r="P145" s="24">
        <f t="shared" si="21"/>
        <v>9.955371454673212E-18</v>
      </c>
      <c r="Q145" s="1"/>
      <c r="R145" s="27">
        <f t="shared" si="22"/>
        <v>11.148912806250483</v>
      </c>
      <c r="S145" s="27">
        <f t="shared" si="23"/>
        <v>18.280487193749519</v>
      </c>
    </row>
    <row r="146" spans="1:19" x14ac:dyDescent="0.25">
      <c r="A146" s="29">
        <v>3264</v>
      </c>
      <c r="B146" s="29">
        <v>9.1999999999999998E-3</v>
      </c>
      <c r="C146" s="29">
        <v>-1.4E-2</v>
      </c>
      <c r="D146" s="1"/>
      <c r="E146" s="1">
        <f t="shared" si="13"/>
        <v>-1.5217391304347827</v>
      </c>
      <c r="F146" s="1">
        <f t="shared" si="14"/>
        <v>0</v>
      </c>
      <c r="G146" s="1">
        <f t="shared" si="24"/>
        <v>0</v>
      </c>
      <c r="H146" s="1"/>
      <c r="I146" s="24">
        <f t="shared" si="15"/>
        <v>0.37249207761134051</v>
      </c>
      <c r="J146" s="24">
        <f t="shared" si="16"/>
        <v>0.25501584477731898</v>
      </c>
      <c r="K146" s="1"/>
      <c r="L146" s="1">
        <f t="shared" si="17"/>
        <v>3.4269271140243327E-3</v>
      </c>
      <c r="M146" s="1">
        <f t="shared" si="18"/>
        <v>5.7730728859756676E-3</v>
      </c>
      <c r="N146" s="1">
        <f t="shared" si="19"/>
        <v>-1.8333560507972742E-2</v>
      </c>
      <c r="O146" s="1">
        <f t="shared" si="20"/>
        <v>4.3335605079727457E-3</v>
      </c>
      <c r="P146" s="24">
        <f t="shared" si="21"/>
        <v>9.955371454673212E-18</v>
      </c>
      <c r="Q146" s="1"/>
      <c r="R146" s="27">
        <f t="shared" si="22"/>
        <v>11.185490100175421</v>
      </c>
      <c r="S146" s="27">
        <f t="shared" si="23"/>
        <v>18.843309899824579</v>
      </c>
    </row>
    <row r="147" spans="1:19" x14ac:dyDescent="0.25">
      <c r="A147" s="29">
        <v>3294</v>
      </c>
      <c r="B147" s="29">
        <v>9.4999999999999998E-3</v>
      </c>
      <c r="C147" s="29">
        <v>-1.4E-2</v>
      </c>
      <c r="D147" s="1"/>
      <c r="E147" s="1">
        <f t="shared" si="13"/>
        <v>-1.4736842105263159</v>
      </c>
      <c r="F147" s="1">
        <f t="shared" si="14"/>
        <v>0</v>
      </c>
      <c r="G147" s="1">
        <f t="shared" si="24"/>
        <v>0</v>
      </c>
      <c r="H147" s="1"/>
      <c r="I147" s="24">
        <f t="shared" si="15"/>
        <v>0.36461487376859825</v>
      </c>
      <c r="J147" s="24">
        <f t="shared" si="16"/>
        <v>0.27077025246280351</v>
      </c>
      <c r="K147" s="1"/>
      <c r="L147" s="1">
        <f t="shared" si="17"/>
        <v>3.4638413008016831E-3</v>
      </c>
      <c r="M147" s="1">
        <f t="shared" si="18"/>
        <v>6.0361586991983162E-3</v>
      </c>
      <c r="N147" s="1">
        <f t="shared" si="19"/>
        <v>-1.8531046026154779E-2</v>
      </c>
      <c r="O147" s="1">
        <f t="shared" si="20"/>
        <v>4.531046026154781E-3</v>
      </c>
      <c r="P147" s="24">
        <f t="shared" si="21"/>
        <v>4.977685727336606E-18</v>
      </c>
      <c r="Q147" s="1"/>
      <c r="R147" s="27">
        <f t="shared" si="22"/>
        <v>11.409893244840744</v>
      </c>
      <c r="S147" s="27">
        <f t="shared" si="23"/>
        <v>19.883106755159254</v>
      </c>
    </row>
    <row r="148" spans="1:19" x14ac:dyDescent="0.25">
      <c r="A148" s="29">
        <v>3324</v>
      </c>
      <c r="B148" s="29">
        <v>9.7999999999999997E-3</v>
      </c>
      <c r="C148" s="29">
        <v>-1.3599999999999999E-2</v>
      </c>
      <c r="D148" s="1"/>
      <c r="E148" s="1">
        <f t="shared" si="13"/>
        <v>-1.3877551020408163</v>
      </c>
      <c r="F148" s="1">
        <f t="shared" si="14"/>
        <v>0</v>
      </c>
      <c r="G148" s="1">
        <f t="shared" si="24"/>
        <v>0</v>
      </c>
      <c r="H148" s="1"/>
      <c r="I148" s="24">
        <f t="shared" si="15"/>
        <v>0.35052930032773749</v>
      </c>
      <c r="J148" s="24">
        <f t="shared" si="16"/>
        <v>0.29894139934452502</v>
      </c>
      <c r="K148" s="1"/>
      <c r="L148" s="1">
        <f t="shared" si="17"/>
        <v>3.4351871432118275E-3</v>
      </c>
      <c r="M148" s="1">
        <f t="shared" si="18"/>
        <v>6.3648128567881726E-3</v>
      </c>
      <c r="N148" s="1">
        <f t="shared" si="19"/>
        <v>-1.8377750460039952E-2</v>
      </c>
      <c r="O148" s="1">
        <f t="shared" si="20"/>
        <v>4.7777504600399513E-3</v>
      </c>
      <c r="P148" s="24">
        <f t="shared" si="21"/>
        <v>-4.977685727336606E-18</v>
      </c>
      <c r="Q148" s="1"/>
      <c r="R148" s="27">
        <f t="shared" si="22"/>
        <v>11.418562064036115</v>
      </c>
      <c r="S148" s="27">
        <f t="shared" si="23"/>
        <v>21.156637935963886</v>
      </c>
    </row>
    <row r="149" spans="1:19" x14ac:dyDescent="0.25">
      <c r="A149" s="29">
        <v>3354</v>
      </c>
      <c r="B149" s="29">
        <v>1.01E-2</v>
      </c>
      <c r="C149" s="29">
        <v>-1.26E-2</v>
      </c>
      <c r="D149" s="1"/>
      <c r="E149" s="1">
        <f t="shared" ref="E149:E173" si="25">C149/B149</f>
        <v>-1.2475247524752475</v>
      </c>
      <c r="F149" s="1">
        <f t="shared" ref="F149:F173" si="26">IF(AND(B149/$B$13&gt;$O$12,OR(C149/$C$13&gt;$M$12,C149/$C$14&gt;$M$12)),1,0)</f>
        <v>0</v>
      </c>
      <c r="G149" s="1">
        <f t="shared" si="24"/>
        <v>0</v>
      </c>
      <c r="H149" s="1"/>
      <c r="I149" s="24">
        <f t="shared" ref="I149:I173" si="27">MIN(1,MAX(0,(E149-$J$15)/($L$14-$J$15)))</f>
        <v>0.32754262070011486</v>
      </c>
      <c r="J149" s="24">
        <f t="shared" ref="J149:J173" si="28">1-2*I149</f>
        <v>0.34491475859977028</v>
      </c>
      <c r="K149" s="1"/>
      <c r="L149" s="1">
        <f t="shared" ref="L149:L173" si="29">B149*I149</f>
        <v>3.3081804690711599E-3</v>
      </c>
      <c r="M149" s="1">
        <f t="shared" ref="M149:M173" si="30">B149*(1-I149)</f>
        <v>6.7918195309288392E-3</v>
      </c>
      <c r="N149" s="1">
        <f t="shared" ref="N149:N173" si="31">L149*$L$14</f>
        <v>-1.7698283267479822E-2</v>
      </c>
      <c r="O149" s="1">
        <f t="shared" ref="O149:O173" si="32">M149*$J$15</f>
        <v>5.0982832674798225E-3</v>
      </c>
      <c r="P149" s="24">
        <f t="shared" ref="P149:P173" si="33">(N149+O149-C149)/MAX($C$13,-$C$14)</f>
        <v>0</v>
      </c>
      <c r="Q149" s="1"/>
      <c r="R149" s="27">
        <f t="shared" ref="R149:R173" si="34">A149*L149</f>
        <v>11.095637293264671</v>
      </c>
      <c r="S149" s="27">
        <f t="shared" ref="S149:S173" si="35">A149*M149</f>
        <v>22.779762706735326</v>
      </c>
    </row>
    <row r="150" spans="1:19" x14ac:dyDescent="0.25">
      <c r="A150" s="29">
        <v>3384</v>
      </c>
      <c r="B150" s="29">
        <v>1.03E-2</v>
      </c>
      <c r="C150" s="29">
        <v>-1.1299999999999999E-2</v>
      </c>
      <c r="D150" s="1"/>
      <c r="E150" s="1">
        <f t="shared" si="25"/>
        <v>-1.0970873786407767</v>
      </c>
      <c r="F150" s="1">
        <f t="shared" si="26"/>
        <v>0</v>
      </c>
      <c r="G150" s="1">
        <f t="shared" si="24"/>
        <v>0</v>
      </c>
      <c r="H150" s="1"/>
      <c r="I150" s="24">
        <f t="shared" si="27"/>
        <v>0.30288279686692271</v>
      </c>
      <c r="J150" s="24">
        <f t="shared" si="28"/>
        <v>0.39423440626615458</v>
      </c>
      <c r="K150" s="1"/>
      <c r="L150" s="1">
        <f t="shared" si="29"/>
        <v>3.1196928077293039E-3</v>
      </c>
      <c r="M150" s="1">
        <f t="shared" si="30"/>
        <v>7.1803071922706954E-3</v>
      </c>
      <c r="N150" s="1">
        <f t="shared" si="31"/>
        <v>-1.6689901755636363E-2</v>
      </c>
      <c r="O150" s="1">
        <f t="shared" si="32"/>
        <v>5.3899017556363659E-3</v>
      </c>
      <c r="P150" s="24">
        <f t="shared" si="33"/>
        <v>4.977685727336606E-18</v>
      </c>
      <c r="Q150" s="1"/>
      <c r="R150" s="27">
        <f t="shared" si="34"/>
        <v>10.557040461355964</v>
      </c>
      <c r="S150" s="27">
        <f t="shared" si="35"/>
        <v>24.298159538644033</v>
      </c>
    </row>
    <row r="151" spans="1:19" x14ac:dyDescent="0.25">
      <c r="A151" s="29">
        <v>3414</v>
      </c>
      <c r="B151" s="29">
        <v>1.0500000000000001E-2</v>
      </c>
      <c r="C151" s="29">
        <v>-1.0800000000000001E-2</v>
      </c>
      <c r="D151" s="1"/>
      <c r="E151" s="1">
        <f t="shared" si="25"/>
        <v>-1.0285714285714285</v>
      </c>
      <c r="F151" s="1">
        <f t="shared" si="26"/>
        <v>0</v>
      </c>
      <c r="G151" s="1">
        <f t="shared" si="24"/>
        <v>0</v>
      </c>
      <c r="H151" s="1"/>
      <c r="I151" s="24">
        <f t="shared" si="27"/>
        <v>0.29165160334493923</v>
      </c>
      <c r="J151" s="24">
        <f t="shared" si="28"/>
        <v>0.41669679331012155</v>
      </c>
      <c r="K151" s="1"/>
      <c r="L151" s="1">
        <f t="shared" si="29"/>
        <v>3.062341835121862E-3</v>
      </c>
      <c r="M151" s="1">
        <f t="shared" si="30"/>
        <v>7.4376581648781387E-3</v>
      </c>
      <c r="N151" s="1">
        <f t="shared" si="31"/>
        <v>-1.6383082412386639E-2</v>
      </c>
      <c r="O151" s="1">
        <f t="shared" si="32"/>
        <v>5.5830824123866418E-3</v>
      </c>
      <c r="P151" s="24">
        <f t="shared" si="33"/>
        <v>9.955371454673212E-18</v>
      </c>
      <c r="Q151" s="1"/>
      <c r="R151" s="27">
        <f t="shared" si="34"/>
        <v>10.454835025106037</v>
      </c>
      <c r="S151" s="27">
        <f t="shared" si="35"/>
        <v>25.392164974893966</v>
      </c>
    </row>
    <row r="152" spans="1:19" x14ac:dyDescent="0.25">
      <c r="A152" s="29">
        <v>3444</v>
      </c>
      <c r="B152" s="29">
        <v>1.0699999999999999E-2</v>
      </c>
      <c r="C152" s="29">
        <v>-1.11E-2</v>
      </c>
      <c r="D152" s="1"/>
      <c r="E152" s="1">
        <f t="shared" si="25"/>
        <v>-1.0373831775700935</v>
      </c>
      <c r="F152" s="1">
        <f t="shared" si="26"/>
        <v>0</v>
      </c>
      <c r="G152" s="1">
        <f t="shared" si="24"/>
        <v>0</v>
      </c>
      <c r="H152" s="1"/>
      <c r="I152" s="24">
        <f t="shared" si="27"/>
        <v>0.29309603282699387</v>
      </c>
      <c r="J152" s="24">
        <f t="shared" si="28"/>
        <v>0.41380793434601226</v>
      </c>
      <c r="K152" s="1"/>
      <c r="L152" s="1">
        <f t="shared" si="29"/>
        <v>3.1361275512488342E-3</v>
      </c>
      <c r="M152" s="1">
        <f t="shared" si="30"/>
        <v>7.5638724487511657E-3</v>
      </c>
      <c r="N152" s="1">
        <f t="shared" si="31"/>
        <v>-1.6777825237730644E-2</v>
      </c>
      <c r="O152" s="1">
        <f t="shared" si="32"/>
        <v>5.6778252377306486E-3</v>
      </c>
      <c r="P152" s="24">
        <f t="shared" si="33"/>
        <v>1.4933057182009819E-17</v>
      </c>
      <c r="Q152" s="1"/>
      <c r="R152" s="27">
        <f t="shared" si="34"/>
        <v>10.800823286500984</v>
      </c>
      <c r="S152" s="27">
        <f t="shared" si="35"/>
        <v>26.049976713499014</v>
      </c>
    </row>
    <row r="153" spans="1:19" x14ac:dyDescent="0.25">
      <c r="A153" s="29">
        <v>3474</v>
      </c>
      <c r="B153" s="29">
        <v>1.0800000000000001E-2</v>
      </c>
      <c r="C153" s="29">
        <v>-1.15E-2</v>
      </c>
      <c r="D153" s="1"/>
      <c r="E153" s="1">
        <f t="shared" si="25"/>
        <v>-1.0648148148148147</v>
      </c>
      <c r="F153" s="1">
        <f t="shared" si="26"/>
        <v>0</v>
      </c>
      <c r="G153" s="1">
        <f t="shared" si="24"/>
        <v>0</v>
      </c>
      <c r="H153" s="1"/>
      <c r="I153" s="24">
        <f t="shared" si="27"/>
        <v>0.2975926504205394</v>
      </c>
      <c r="J153" s="24">
        <f t="shared" si="28"/>
        <v>0.40481469915892121</v>
      </c>
      <c r="K153" s="1"/>
      <c r="L153" s="1">
        <f t="shared" si="29"/>
        <v>3.2140006245418257E-3</v>
      </c>
      <c r="M153" s="1">
        <f t="shared" si="30"/>
        <v>7.5859993754581754E-3</v>
      </c>
      <c r="N153" s="1">
        <f t="shared" si="31"/>
        <v>-1.7194434828088193E-2</v>
      </c>
      <c r="O153" s="1">
        <f t="shared" si="32"/>
        <v>5.6944348280881935E-3</v>
      </c>
      <c r="P153" s="24">
        <f t="shared" si="33"/>
        <v>0</v>
      </c>
      <c r="Q153" s="1"/>
      <c r="R153" s="27">
        <f t="shared" si="34"/>
        <v>11.165438169658302</v>
      </c>
      <c r="S153" s="27">
        <f t="shared" si="35"/>
        <v>26.3537618303417</v>
      </c>
    </row>
    <row r="154" spans="1:19" x14ac:dyDescent="0.25">
      <c r="A154" s="29">
        <v>3504</v>
      </c>
      <c r="B154" s="29">
        <v>1.09E-2</v>
      </c>
      <c r="C154" s="29">
        <v>-1.14E-2</v>
      </c>
      <c r="D154" s="1"/>
      <c r="E154" s="1">
        <f t="shared" si="25"/>
        <v>-1.0458715596330275</v>
      </c>
      <c r="F154" s="1">
        <f t="shared" si="26"/>
        <v>0</v>
      </c>
      <c r="G154" s="1">
        <f t="shared" si="24"/>
        <v>0</v>
      </c>
      <c r="H154" s="1"/>
      <c r="I154" s="24">
        <f t="shared" si="27"/>
        <v>0.29448745572255108</v>
      </c>
      <c r="J154" s="24">
        <f t="shared" si="28"/>
        <v>0.41102508855489783</v>
      </c>
      <c r="K154" s="1"/>
      <c r="L154" s="1">
        <f t="shared" si="29"/>
        <v>3.2099132673758068E-3</v>
      </c>
      <c r="M154" s="1">
        <f t="shared" si="30"/>
        <v>7.6900867326241936E-3</v>
      </c>
      <c r="N154" s="1">
        <f t="shared" si="31"/>
        <v>-1.7172568063074652E-2</v>
      </c>
      <c r="O154" s="1">
        <f t="shared" si="32"/>
        <v>5.7725680630746554E-3</v>
      </c>
      <c r="P154" s="24">
        <f t="shared" si="33"/>
        <v>9.955371454673212E-18</v>
      </c>
      <c r="Q154" s="1"/>
      <c r="R154" s="27">
        <f t="shared" si="34"/>
        <v>11.247536088884827</v>
      </c>
      <c r="S154" s="27">
        <f t="shared" si="35"/>
        <v>26.946063911115175</v>
      </c>
    </row>
    <row r="155" spans="1:19" x14ac:dyDescent="0.25">
      <c r="A155" s="29">
        <v>3534</v>
      </c>
      <c r="B155" s="29">
        <v>1.09E-2</v>
      </c>
      <c r="C155" s="29">
        <v>-1.0999999999999999E-2</v>
      </c>
      <c r="D155" s="1"/>
      <c r="E155" s="1">
        <f t="shared" si="25"/>
        <v>-1.0091743119266054</v>
      </c>
      <c r="F155" s="1">
        <f t="shared" si="26"/>
        <v>0</v>
      </c>
      <c r="G155" s="1">
        <f t="shared" si="24"/>
        <v>0</v>
      </c>
      <c r="H155" s="1"/>
      <c r="I155" s="24">
        <f t="shared" si="27"/>
        <v>0.28847201128519268</v>
      </c>
      <c r="J155" s="24">
        <f t="shared" si="28"/>
        <v>0.42305597742961465</v>
      </c>
      <c r="K155" s="1"/>
      <c r="L155" s="1">
        <f t="shared" si="29"/>
        <v>3.1443449230086E-3</v>
      </c>
      <c r="M155" s="1">
        <f t="shared" si="30"/>
        <v>7.7556550769914004E-3</v>
      </c>
      <c r="N155" s="1">
        <f t="shared" si="31"/>
        <v>-1.6821786978777786E-2</v>
      </c>
      <c r="O155" s="1">
        <f t="shared" si="32"/>
        <v>5.8217869787777895E-3</v>
      </c>
      <c r="P155" s="24">
        <f t="shared" si="33"/>
        <v>9.955371454673212E-18</v>
      </c>
      <c r="Q155" s="1"/>
      <c r="R155" s="27">
        <f t="shared" si="34"/>
        <v>11.112114957912393</v>
      </c>
      <c r="S155" s="27">
        <f t="shared" si="35"/>
        <v>27.408485042087609</v>
      </c>
    </row>
    <row r="156" spans="1:19" x14ac:dyDescent="0.25">
      <c r="A156" s="29">
        <v>3564</v>
      </c>
      <c r="B156" s="29">
        <v>1.0800000000000001E-2</v>
      </c>
      <c r="C156" s="29">
        <v>-1.0200000000000001E-2</v>
      </c>
      <c r="D156" s="1"/>
      <c r="E156" s="1">
        <f t="shared" si="25"/>
        <v>-0.94444444444444442</v>
      </c>
      <c r="F156" s="1">
        <f t="shared" si="26"/>
        <v>0</v>
      </c>
      <c r="G156" s="1">
        <f t="shared" si="24"/>
        <v>0</v>
      </c>
      <c r="H156" s="1"/>
      <c r="I156" s="24">
        <f t="shared" si="27"/>
        <v>0.27786143568040761</v>
      </c>
      <c r="J156" s="24">
        <f t="shared" si="28"/>
        <v>0.44427712863918478</v>
      </c>
      <c r="K156" s="1"/>
      <c r="L156" s="1">
        <f t="shared" si="29"/>
        <v>3.0009035053484025E-3</v>
      </c>
      <c r="M156" s="1">
        <f t="shared" si="30"/>
        <v>7.7990964946515976E-3</v>
      </c>
      <c r="N156" s="1">
        <f t="shared" si="31"/>
        <v>-1.6054396304123378E-2</v>
      </c>
      <c r="O156" s="1">
        <f t="shared" si="32"/>
        <v>5.8543963041233788E-3</v>
      </c>
      <c r="P156" s="24">
        <f t="shared" si="33"/>
        <v>4.977685727336606E-18</v>
      </c>
      <c r="Q156" s="1"/>
      <c r="R156" s="27">
        <f t="shared" si="34"/>
        <v>10.695220093061707</v>
      </c>
      <c r="S156" s="27">
        <f t="shared" si="35"/>
        <v>27.795979906938292</v>
      </c>
    </row>
    <row r="157" spans="1:19" x14ac:dyDescent="0.25">
      <c r="A157" s="29">
        <v>3594</v>
      </c>
      <c r="B157" s="29">
        <v>1.0800000000000001E-2</v>
      </c>
      <c r="C157" s="29">
        <v>-8.6E-3</v>
      </c>
      <c r="D157" s="1"/>
      <c r="E157" s="1">
        <f t="shared" si="25"/>
        <v>-0.79629629629629628</v>
      </c>
      <c r="F157" s="1">
        <f t="shared" si="26"/>
        <v>0</v>
      </c>
      <c r="G157" s="1">
        <f t="shared" ref="G157:G173" si="36">E157*F157</f>
        <v>0</v>
      </c>
      <c r="H157" s="1"/>
      <c r="I157" s="24">
        <f t="shared" si="27"/>
        <v>0.25357686369255311</v>
      </c>
      <c r="J157" s="24">
        <f t="shared" si="28"/>
        <v>0.49284627261489378</v>
      </c>
      <c r="K157" s="1"/>
      <c r="L157" s="1">
        <f t="shared" si="29"/>
        <v>2.7386301278795738E-3</v>
      </c>
      <c r="M157" s="1">
        <f t="shared" si="30"/>
        <v>8.0613698721204267E-3</v>
      </c>
      <c r="N157" s="1">
        <f t="shared" si="31"/>
        <v>-1.4651271966935914E-2</v>
      </c>
      <c r="O157" s="1">
        <f t="shared" si="32"/>
        <v>6.0512719669359154E-3</v>
      </c>
      <c r="P157" s="24">
        <f t="shared" si="33"/>
        <v>4.977685727336606E-18</v>
      </c>
      <c r="Q157" s="1"/>
      <c r="R157" s="27">
        <f t="shared" si="34"/>
        <v>9.8426366795991882</v>
      </c>
      <c r="S157" s="27">
        <f t="shared" si="35"/>
        <v>28.972563320400813</v>
      </c>
    </row>
    <row r="158" spans="1:19" x14ac:dyDescent="0.25">
      <c r="A158" s="29">
        <v>3624</v>
      </c>
      <c r="B158" s="29">
        <v>1.0699999999999999E-2</v>
      </c>
      <c r="C158" s="29">
        <v>-6.3E-3</v>
      </c>
      <c r="D158" s="1"/>
      <c r="E158" s="1">
        <f t="shared" si="25"/>
        <v>-0.58878504672897203</v>
      </c>
      <c r="F158" s="1">
        <f t="shared" si="26"/>
        <v>0</v>
      </c>
      <c r="G158" s="1">
        <f t="shared" si="36"/>
        <v>0</v>
      </c>
      <c r="H158" s="1"/>
      <c r="I158" s="24">
        <f t="shared" si="27"/>
        <v>0.21956144101330374</v>
      </c>
      <c r="J158" s="24">
        <f t="shared" si="28"/>
        <v>0.56087711797339246</v>
      </c>
      <c r="K158" s="1"/>
      <c r="L158" s="1">
        <f t="shared" si="29"/>
        <v>2.3493074188423498E-3</v>
      </c>
      <c r="M158" s="1">
        <f t="shared" si="30"/>
        <v>8.3506925811576496E-3</v>
      </c>
      <c r="N158" s="1">
        <f t="shared" si="31"/>
        <v>-1.2568452226168257E-2</v>
      </c>
      <c r="O158" s="1">
        <f t="shared" si="32"/>
        <v>6.2684522261682576E-3</v>
      </c>
      <c r="P158" s="24">
        <f t="shared" si="33"/>
        <v>2.488842863668303E-18</v>
      </c>
      <c r="Q158" s="1"/>
      <c r="R158" s="27">
        <f t="shared" si="34"/>
        <v>8.5138900858846753</v>
      </c>
      <c r="S158" s="27">
        <f t="shared" si="35"/>
        <v>30.262909914115323</v>
      </c>
    </row>
    <row r="159" spans="1:19" x14ac:dyDescent="0.25">
      <c r="A159" s="29">
        <v>3654</v>
      </c>
      <c r="B159" s="29">
        <v>1.0500000000000001E-2</v>
      </c>
      <c r="C159" s="29">
        <v>-4.4000000000000003E-3</v>
      </c>
      <c r="D159" s="1"/>
      <c r="E159" s="1">
        <f t="shared" si="25"/>
        <v>-0.41904761904761906</v>
      </c>
      <c r="F159" s="1">
        <f t="shared" si="26"/>
        <v>0</v>
      </c>
      <c r="G159" s="1">
        <f t="shared" si="36"/>
        <v>0</v>
      </c>
      <c r="H159" s="1"/>
      <c r="I159" s="24">
        <f t="shared" si="27"/>
        <v>0.19173793573776657</v>
      </c>
      <c r="J159" s="24">
        <f t="shared" si="28"/>
        <v>0.61652412852446692</v>
      </c>
      <c r="K159" s="1"/>
      <c r="L159" s="1">
        <f t="shared" si="29"/>
        <v>2.0132483252465489E-3</v>
      </c>
      <c r="M159" s="1">
        <f t="shared" si="30"/>
        <v>8.4867516747534517E-3</v>
      </c>
      <c r="N159" s="1">
        <f t="shared" si="31"/>
        <v>-1.0770585063636786E-2</v>
      </c>
      <c r="O159" s="1">
        <f t="shared" si="32"/>
        <v>6.3705850636367883E-3</v>
      </c>
      <c r="P159" s="24">
        <f t="shared" si="33"/>
        <v>7.4665285910049094E-18</v>
      </c>
      <c r="Q159" s="1"/>
      <c r="R159" s="27">
        <f t="shared" si="34"/>
        <v>7.3564093804508897</v>
      </c>
      <c r="S159" s="27">
        <f t="shared" si="35"/>
        <v>31.010590619549113</v>
      </c>
    </row>
    <row r="160" spans="1:19" x14ac:dyDescent="0.25">
      <c r="A160" s="29">
        <v>3684</v>
      </c>
      <c r="B160" s="29">
        <v>1.04E-2</v>
      </c>
      <c r="C160" s="29">
        <v>-4.1000000000000003E-3</v>
      </c>
      <c r="D160" s="1"/>
      <c r="E160" s="1">
        <f t="shared" si="25"/>
        <v>-0.39423076923076927</v>
      </c>
      <c r="F160" s="1">
        <f t="shared" si="26"/>
        <v>0</v>
      </c>
      <c r="G160" s="1">
        <f t="shared" si="36"/>
        <v>0</v>
      </c>
      <c r="H160" s="1"/>
      <c r="I160" s="24">
        <f t="shared" si="27"/>
        <v>0.18766993635051543</v>
      </c>
      <c r="J160" s="24">
        <f t="shared" si="28"/>
        <v>0.62466012729896914</v>
      </c>
      <c r="K160" s="1"/>
      <c r="L160" s="1">
        <f t="shared" si="29"/>
        <v>1.9517673380453605E-3</v>
      </c>
      <c r="M160" s="1">
        <f t="shared" si="30"/>
        <v>8.4482326619546386E-3</v>
      </c>
      <c r="N160" s="1">
        <f t="shared" si="31"/>
        <v>-1.0441670744353459E-2</v>
      </c>
      <c r="O160" s="1">
        <f t="shared" si="32"/>
        <v>6.3416707443534589E-3</v>
      </c>
      <c r="P160" s="24">
        <f t="shared" si="33"/>
        <v>0</v>
      </c>
      <c r="Q160" s="1"/>
      <c r="R160" s="27">
        <f t="shared" si="34"/>
        <v>7.1903108733591079</v>
      </c>
      <c r="S160" s="27">
        <f t="shared" si="35"/>
        <v>31.123289126640888</v>
      </c>
    </row>
    <row r="161" spans="1:19" x14ac:dyDescent="0.25">
      <c r="A161" s="29">
        <v>3714</v>
      </c>
      <c r="B161" s="29">
        <v>1.03E-2</v>
      </c>
      <c r="C161" s="29">
        <v>-4.5999999999999999E-3</v>
      </c>
      <c r="D161" s="1"/>
      <c r="E161" s="1">
        <f t="shared" si="25"/>
        <v>-0.44660194174757278</v>
      </c>
      <c r="F161" s="1">
        <f t="shared" si="26"/>
        <v>0</v>
      </c>
      <c r="G161" s="1">
        <f t="shared" si="36"/>
        <v>0</v>
      </c>
      <c r="H161" s="1"/>
      <c r="I161" s="24">
        <f t="shared" si="27"/>
        <v>0.19625466403675587</v>
      </c>
      <c r="J161" s="24">
        <f t="shared" si="28"/>
        <v>0.60749067192648831</v>
      </c>
      <c r="K161" s="1"/>
      <c r="L161" s="1">
        <f t="shared" si="29"/>
        <v>2.0214230395785857E-3</v>
      </c>
      <c r="M161" s="1">
        <f t="shared" si="30"/>
        <v>8.2785769604214153E-3</v>
      </c>
      <c r="N161" s="1">
        <f t="shared" si="31"/>
        <v>-1.0814318593663863E-2</v>
      </c>
      <c r="O161" s="1">
        <f t="shared" si="32"/>
        <v>6.2143185936638637E-3</v>
      </c>
      <c r="P161" s="24">
        <f t="shared" si="33"/>
        <v>2.488842863668303E-18</v>
      </c>
      <c r="Q161" s="1"/>
      <c r="R161" s="27">
        <f t="shared" si="34"/>
        <v>7.5075651689948675</v>
      </c>
      <c r="S161" s="27">
        <f t="shared" si="35"/>
        <v>30.746634831005135</v>
      </c>
    </row>
    <row r="162" spans="1:19" x14ac:dyDescent="0.25">
      <c r="A162" s="29">
        <v>3744</v>
      </c>
      <c r="B162" s="29">
        <v>0.01</v>
      </c>
      <c r="C162" s="29">
        <v>-4.4999999999999997E-3</v>
      </c>
      <c r="D162" s="1"/>
      <c r="E162" s="1">
        <f t="shared" si="25"/>
        <v>-0.44999999999999996</v>
      </c>
      <c r="F162" s="1">
        <f t="shared" si="26"/>
        <v>0</v>
      </c>
      <c r="G162" s="1">
        <f t="shared" si="36"/>
        <v>0</v>
      </c>
      <c r="H162" s="1"/>
      <c r="I162" s="24">
        <f t="shared" si="27"/>
        <v>0.19681167667094335</v>
      </c>
      <c r="J162" s="24">
        <f t="shared" si="28"/>
        <v>0.60637664665811331</v>
      </c>
      <c r="K162" s="1"/>
      <c r="L162" s="1">
        <f t="shared" si="29"/>
        <v>1.9681167667094336E-3</v>
      </c>
      <c r="M162" s="1">
        <f t="shared" si="30"/>
        <v>8.0318832332905675E-3</v>
      </c>
      <c r="N162" s="1">
        <f t="shared" si="31"/>
        <v>-1.0529137804407611E-2</v>
      </c>
      <c r="O162" s="1">
        <f t="shared" si="32"/>
        <v>6.0291378044076112E-3</v>
      </c>
      <c r="P162" s="24">
        <f t="shared" si="33"/>
        <v>0</v>
      </c>
      <c r="Q162" s="1"/>
      <c r="R162" s="27">
        <f t="shared" si="34"/>
        <v>7.3686291745601196</v>
      </c>
      <c r="S162" s="27">
        <f t="shared" si="35"/>
        <v>30.071370825439885</v>
      </c>
    </row>
    <row r="163" spans="1:19" x14ac:dyDescent="0.25">
      <c r="A163" s="29">
        <v>3774</v>
      </c>
      <c r="B163" s="29">
        <v>9.9000000000000008E-3</v>
      </c>
      <c r="C163" s="29">
        <v>-3.8999999999999998E-3</v>
      </c>
      <c r="D163" s="1"/>
      <c r="E163" s="1">
        <f t="shared" si="25"/>
        <v>-0.39393939393939387</v>
      </c>
      <c r="F163" s="1">
        <f t="shared" si="26"/>
        <v>0</v>
      </c>
      <c r="G163" s="1">
        <f t="shared" si="36"/>
        <v>0</v>
      </c>
      <c r="H163" s="1"/>
      <c r="I163" s="24">
        <f t="shared" si="27"/>
        <v>0.18762217386190294</v>
      </c>
      <c r="J163" s="24">
        <f t="shared" si="28"/>
        <v>0.62475565227619412</v>
      </c>
      <c r="K163" s="1"/>
      <c r="L163" s="1">
        <f t="shared" si="29"/>
        <v>1.8574595212328393E-3</v>
      </c>
      <c r="M163" s="1">
        <f t="shared" si="30"/>
        <v>8.0425404787671621E-3</v>
      </c>
      <c r="N163" s="1">
        <f t="shared" si="31"/>
        <v>-9.9371376719016337E-3</v>
      </c>
      <c r="O163" s="1">
        <f t="shared" si="32"/>
        <v>6.0371376719016339E-3</v>
      </c>
      <c r="P163" s="24">
        <f t="shared" si="33"/>
        <v>0</v>
      </c>
      <c r="Q163" s="1"/>
      <c r="R163" s="27">
        <f t="shared" si="34"/>
        <v>7.0100522331327353</v>
      </c>
      <c r="S163" s="27">
        <f t="shared" si="35"/>
        <v>30.352547766867271</v>
      </c>
    </row>
    <row r="164" spans="1:19" x14ac:dyDescent="0.25">
      <c r="A164" s="29">
        <v>3804</v>
      </c>
      <c r="B164" s="29">
        <v>9.7000000000000003E-3</v>
      </c>
      <c r="C164" s="29">
        <v>-3.3E-3</v>
      </c>
      <c r="D164" s="1"/>
      <c r="E164" s="1">
        <f t="shared" si="25"/>
        <v>-0.34020618556701032</v>
      </c>
      <c r="F164" s="1">
        <f t="shared" si="26"/>
        <v>0</v>
      </c>
      <c r="G164" s="1">
        <f t="shared" si="36"/>
        <v>0</v>
      </c>
      <c r="H164" s="1"/>
      <c r="I164" s="24">
        <f t="shared" si="27"/>
        <v>0.17881418008561459</v>
      </c>
      <c r="J164" s="24">
        <f t="shared" si="28"/>
        <v>0.64237163982877088</v>
      </c>
      <c r="K164" s="1"/>
      <c r="L164" s="1">
        <f t="shared" si="29"/>
        <v>1.7344975468304615E-3</v>
      </c>
      <c r="M164" s="1">
        <f t="shared" si="30"/>
        <v>7.9655024531695394E-3</v>
      </c>
      <c r="N164" s="1">
        <f t="shared" si="31"/>
        <v>-9.2793090333349766E-3</v>
      </c>
      <c r="O164" s="1">
        <f t="shared" si="32"/>
        <v>5.9793090333349775E-3</v>
      </c>
      <c r="P164" s="24">
        <f t="shared" si="33"/>
        <v>2.488842863668303E-18</v>
      </c>
      <c r="Q164" s="1"/>
      <c r="R164" s="27">
        <f t="shared" si="34"/>
        <v>6.5980286681430753</v>
      </c>
      <c r="S164" s="27">
        <f t="shared" si="35"/>
        <v>30.300771331856929</v>
      </c>
    </row>
    <row r="165" spans="1:19" x14ac:dyDescent="0.25">
      <c r="A165" s="29">
        <v>3834</v>
      </c>
      <c r="B165" s="29">
        <v>9.2999999999999992E-3</v>
      </c>
      <c r="C165" s="29">
        <v>-2.3999999999999998E-3</v>
      </c>
      <c r="D165" s="1"/>
      <c r="E165" s="1">
        <f t="shared" si="25"/>
        <v>-0.25806451612903225</v>
      </c>
      <c r="F165" s="1">
        <f t="shared" si="26"/>
        <v>0</v>
      </c>
      <c r="G165" s="1">
        <f t="shared" si="36"/>
        <v>0</v>
      </c>
      <c r="H165" s="1"/>
      <c r="I165" s="24">
        <f t="shared" si="27"/>
        <v>0.165349446914098</v>
      </c>
      <c r="J165" s="24">
        <f t="shared" si="28"/>
        <v>0.66930110617180394</v>
      </c>
      <c r="K165" s="1"/>
      <c r="L165" s="1">
        <f t="shared" si="29"/>
        <v>1.5377498563011113E-3</v>
      </c>
      <c r="M165" s="1">
        <f t="shared" si="30"/>
        <v>7.7622501436988879E-3</v>
      </c>
      <c r="N165" s="1">
        <f t="shared" si="31"/>
        <v>-8.2267375694243128E-3</v>
      </c>
      <c r="O165" s="1">
        <f t="shared" si="32"/>
        <v>5.8267375694243135E-3</v>
      </c>
      <c r="P165" s="24">
        <f t="shared" si="33"/>
        <v>1.2444214318341515E-18</v>
      </c>
      <c r="Q165" s="1"/>
      <c r="R165" s="27">
        <f t="shared" si="34"/>
        <v>5.8957329490584609</v>
      </c>
      <c r="S165" s="27">
        <f t="shared" si="35"/>
        <v>29.760467050941536</v>
      </c>
    </row>
    <row r="166" spans="1:19" x14ac:dyDescent="0.25">
      <c r="A166" s="29">
        <v>3864</v>
      </c>
      <c r="B166" s="29">
        <v>8.9999999999999993E-3</v>
      </c>
      <c r="C166" s="29">
        <v>-1.1999999999999999E-3</v>
      </c>
      <c r="D166" s="1"/>
      <c r="E166" s="1">
        <f t="shared" si="25"/>
        <v>-0.13333333333333333</v>
      </c>
      <c r="F166" s="1">
        <f t="shared" si="26"/>
        <v>0</v>
      </c>
      <c r="G166" s="1">
        <f t="shared" si="36"/>
        <v>0</v>
      </c>
      <c r="H166" s="1"/>
      <c r="I166" s="24">
        <f t="shared" si="27"/>
        <v>0.14490340404690438</v>
      </c>
      <c r="J166" s="24">
        <f t="shared" si="28"/>
        <v>0.71019319190619123</v>
      </c>
      <c r="K166" s="1"/>
      <c r="L166" s="1">
        <f t="shared" si="29"/>
        <v>1.3041306364221393E-3</v>
      </c>
      <c r="M166" s="1">
        <f t="shared" si="30"/>
        <v>7.6958693635778598E-3</v>
      </c>
      <c r="N166" s="1">
        <f t="shared" si="31"/>
        <v>-6.9769087983516786E-3</v>
      </c>
      <c r="O166" s="1">
        <f t="shared" si="32"/>
        <v>5.7769087983516798E-3</v>
      </c>
      <c r="P166" s="24">
        <f t="shared" si="33"/>
        <v>3.1110535795853787E-18</v>
      </c>
      <c r="Q166" s="1"/>
      <c r="R166" s="27">
        <f t="shared" si="34"/>
        <v>5.0391607791351465</v>
      </c>
      <c r="S166" s="27">
        <f t="shared" si="35"/>
        <v>29.736839220864852</v>
      </c>
    </row>
    <row r="167" spans="1:19" x14ac:dyDescent="0.25">
      <c r="A167" s="29">
        <v>3894</v>
      </c>
      <c r="B167" s="29">
        <v>8.6999999999999994E-3</v>
      </c>
      <c r="C167" s="29">
        <v>-2.0000000000000001E-4</v>
      </c>
      <c r="D167" s="1"/>
      <c r="E167" s="1">
        <f t="shared" si="25"/>
        <v>-2.298850574712644E-2</v>
      </c>
      <c r="F167" s="1">
        <f t="shared" si="26"/>
        <v>0</v>
      </c>
      <c r="G167" s="1">
        <f t="shared" si="36"/>
        <v>0</v>
      </c>
      <c r="H167" s="1"/>
      <c r="I167" s="24">
        <f t="shared" si="27"/>
        <v>0.12681558491112313</v>
      </c>
      <c r="J167" s="24">
        <f t="shared" si="28"/>
        <v>0.74636883017775379</v>
      </c>
      <c r="K167" s="1"/>
      <c r="L167" s="1">
        <f t="shared" si="29"/>
        <v>1.1032955887267711E-3</v>
      </c>
      <c r="M167" s="1">
        <f t="shared" si="30"/>
        <v>7.5967044112732283E-3</v>
      </c>
      <c r="N167" s="1">
        <f t="shared" si="31"/>
        <v>-5.9024705694274782E-3</v>
      </c>
      <c r="O167" s="1">
        <f t="shared" si="32"/>
        <v>5.7024705694274794E-3</v>
      </c>
      <c r="P167" s="24">
        <f t="shared" si="33"/>
        <v>3.4999352770335509E-18</v>
      </c>
      <c r="Q167" s="1"/>
      <c r="R167" s="27">
        <f t="shared" si="34"/>
        <v>4.2962330225020464</v>
      </c>
      <c r="S167" s="27">
        <f t="shared" si="35"/>
        <v>29.58156697749795</v>
      </c>
    </row>
    <row r="168" spans="1:19" x14ac:dyDescent="0.25">
      <c r="A168" s="29">
        <v>3924</v>
      </c>
      <c r="B168" s="29">
        <v>8.2000000000000007E-3</v>
      </c>
      <c r="C168" s="29">
        <v>2.9999999999999997E-4</v>
      </c>
      <c r="D168" s="1"/>
      <c r="E168" s="1">
        <f t="shared" si="25"/>
        <v>3.6585365853658527E-2</v>
      </c>
      <c r="F168" s="1">
        <f t="shared" si="26"/>
        <v>0</v>
      </c>
      <c r="G168" s="1">
        <f t="shared" si="36"/>
        <v>0</v>
      </c>
      <c r="H168" s="1"/>
      <c r="I168" s="24">
        <f t="shared" si="27"/>
        <v>0.11705018459010301</v>
      </c>
      <c r="J168" s="24">
        <f t="shared" si="28"/>
        <v>0.76589963081979395</v>
      </c>
      <c r="K168" s="1"/>
      <c r="L168" s="1">
        <f t="shared" si="29"/>
        <v>9.5981151363884476E-4</v>
      </c>
      <c r="M168" s="1">
        <f t="shared" si="30"/>
        <v>7.240188486361156E-3</v>
      </c>
      <c r="N168" s="1">
        <f t="shared" si="31"/>
        <v>-5.1348516837530032E-3</v>
      </c>
      <c r="O168" s="1">
        <f t="shared" si="32"/>
        <v>5.434851683753004E-3</v>
      </c>
      <c r="P168" s="24">
        <f t="shared" si="33"/>
        <v>2.3332901846890342E-18</v>
      </c>
      <c r="Q168" s="1"/>
      <c r="R168" s="27">
        <f t="shared" si="34"/>
        <v>3.7663003795188268</v>
      </c>
      <c r="S168" s="27">
        <f t="shared" si="35"/>
        <v>28.410499620481175</v>
      </c>
    </row>
    <row r="169" spans="1:19" x14ac:dyDescent="0.25">
      <c r="A169" s="29">
        <v>3954</v>
      </c>
      <c r="B169" s="29">
        <v>7.7999999999999996E-3</v>
      </c>
      <c r="C169" s="29">
        <v>1E-3</v>
      </c>
      <c r="D169" s="1"/>
      <c r="E169" s="1">
        <f t="shared" si="25"/>
        <v>0.12820512820512822</v>
      </c>
      <c r="F169" s="1">
        <f t="shared" si="26"/>
        <v>0</v>
      </c>
      <c r="G169" s="1">
        <f t="shared" si="36"/>
        <v>0</v>
      </c>
      <c r="H169" s="1"/>
      <c r="I169" s="24">
        <f t="shared" si="27"/>
        <v>0.10203179426834592</v>
      </c>
      <c r="J169" s="24">
        <f t="shared" si="28"/>
        <v>0.79593641146330818</v>
      </c>
      <c r="K169" s="1"/>
      <c r="L169" s="1">
        <f t="shared" si="29"/>
        <v>7.9584799529309818E-4</v>
      </c>
      <c r="M169" s="1">
        <f t="shared" si="30"/>
        <v>7.0041520047069011E-3</v>
      </c>
      <c r="N169" s="1">
        <f t="shared" si="31"/>
        <v>-4.2576707619907733E-3</v>
      </c>
      <c r="O169" s="1">
        <f t="shared" si="32"/>
        <v>5.2576707619907733E-3</v>
      </c>
      <c r="P169" s="24">
        <f t="shared" si="33"/>
        <v>0</v>
      </c>
      <c r="Q169" s="1"/>
      <c r="R169" s="27">
        <f t="shared" si="34"/>
        <v>3.1467829733889103</v>
      </c>
      <c r="S169" s="27">
        <f t="shared" si="35"/>
        <v>27.694417026611088</v>
      </c>
    </row>
    <row r="170" spans="1:19" x14ac:dyDescent="0.25">
      <c r="A170" s="29">
        <v>3984</v>
      </c>
      <c r="B170" s="29">
        <v>7.4999999999999997E-3</v>
      </c>
      <c r="C170" s="29">
        <v>1.5E-3</v>
      </c>
      <c r="D170" s="1"/>
      <c r="E170" s="1">
        <f t="shared" si="25"/>
        <v>0.2</v>
      </c>
      <c r="F170" s="1">
        <f t="shared" si="26"/>
        <v>0</v>
      </c>
      <c r="G170" s="1">
        <f t="shared" si="36"/>
        <v>0</v>
      </c>
      <c r="H170" s="1"/>
      <c r="I170" s="24">
        <f t="shared" si="27"/>
        <v>9.0263117074231819E-2</v>
      </c>
      <c r="J170" s="24">
        <f t="shared" si="28"/>
        <v>0.81947376585153631</v>
      </c>
      <c r="K170" s="1"/>
      <c r="L170" s="1">
        <f t="shared" si="29"/>
        <v>6.7697337805673857E-4</v>
      </c>
      <c r="M170" s="1">
        <f t="shared" si="30"/>
        <v>6.823026621943261E-3</v>
      </c>
      <c r="N170" s="1">
        <f t="shared" si="31"/>
        <v>-3.6217088884376541E-3</v>
      </c>
      <c r="O170" s="1">
        <f t="shared" si="32"/>
        <v>5.121708888437655E-3</v>
      </c>
      <c r="P170" s="24">
        <f t="shared" si="33"/>
        <v>2.488842863668303E-18</v>
      </c>
      <c r="Q170" s="1"/>
      <c r="R170" s="27">
        <f t="shared" si="34"/>
        <v>2.6970619381780465</v>
      </c>
      <c r="S170" s="27">
        <f t="shared" si="35"/>
        <v>27.18293806182195</v>
      </c>
    </row>
    <row r="171" spans="1:19" x14ac:dyDescent="0.25">
      <c r="A171" s="29">
        <v>4014</v>
      </c>
      <c r="B171" s="29">
        <v>7.0000000000000001E-3</v>
      </c>
      <c r="C171" s="29">
        <v>1.5E-3</v>
      </c>
      <c r="D171" s="1"/>
      <c r="E171" s="1">
        <f t="shared" si="25"/>
        <v>0.21428571428571427</v>
      </c>
      <c r="F171" s="1">
        <f t="shared" si="26"/>
        <v>0</v>
      </c>
      <c r="G171" s="1">
        <f t="shared" si="36"/>
        <v>0</v>
      </c>
      <c r="H171" s="1"/>
      <c r="I171" s="24">
        <f t="shared" si="27"/>
        <v>8.7921390489688722E-2</v>
      </c>
      <c r="J171" s="24">
        <f t="shared" si="28"/>
        <v>0.82415721902062256</v>
      </c>
      <c r="K171" s="1"/>
      <c r="L171" s="1">
        <f t="shared" si="29"/>
        <v>6.1544973342782109E-4</v>
      </c>
      <c r="M171" s="1">
        <f t="shared" si="30"/>
        <v>6.3845502665721794E-3</v>
      </c>
      <c r="N171" s="1">
        <f t="shared" si="31"/>
        <v>-3.2925663581342616E-3</v>
      </c>
      <c r="O171" s="1">
        <f t="shared" si="32"/>
        <v>4.7925663581342625E-3</v>
      </c>
      <c r="P171" s="24">
        <f t="shared" si="33"/>
        <v>2.488842863668303E-18</v>
      </c>
      <c r="Q171" s="1"/>
      <c r="R171" s="27">
        <f t="shared" si="34"/>
        <v>2.4704152299792739</v>
      </c>
      <c r="S171" s="27">
        <f t="shared" si="35"/>
        <v>25.627584770020729</v>
      </c>
    </row>
    <row r="172" spans="1:19" x14ac:dyDescent="0.25">
      <c r="A172" s="29">
        <v>4044</v>
      </c>
      <c r="B172" s="29">
        <v>6.7000000000000002E-3</v>
      </c>
      <c r="C172" s="29">
        <v>1.1000000000000001E-3</v>
      </c>
      <c r="D172" s="1"/>
      <c r="E172" s="1">
        <f t="shared" si="25"/>
        <v>0.16417910447761194</v>
      </c>
      <c r="F172" s="1">
        <f t="shared" si="26"/>
        <v>0</v>
      </c>
      <c r="G172" s="1">
        <f t="shared" si="36"/>
        <v>0</v>
      </c>
      <c r="H172" s="1"/>
      <c r="I172" s="24">
        <f t="shared" si="27"/>
        <v>9.6134909107116043E-2</v>
      </c>
      <c r="J172" s="24">
        <f t="shared" si="28"/>
        <v>0.80773018178576794</v>
      </c>
      <c r="K172" s="1"/>
      <c r="L172" s="1">
        <f t="shared" si="29"/>
        <v>6.4410389101767754E-4</v>
      </c>
      <c r="M172" s="1">
        <f t="shared" si="30"/>
        <v>6.0558961089823221E-3</v>
      </c>
      <c r="N172" s="1">
        <f t="shared" si="31"/>
        <v>-3.4458619242490915E-3</v>
      </c>
      <c r="O172" s="1">
        <f t="shared" si="32"/>
        <v>4.5458619242490913E-3</v>
      </c>
      <c r="P172" s="24">
        <f t="shared" si="33"/>
        <v>-6.2221071591707575E-19</v>
      </c>
      <c r="Q172" s="1"/>
      <c r="R172" s="27">
        <f t="shared" si="34"/>
        <v>2.6047561352754878</v>
      </c>
      <c r="S172" s="27">
        <f t="shared" si="35"/>
        <v>24.490043864724512</v>
      </c>
    </row>
    <row r="173" spans="1:19" x14ac:dyDescent="0.25">
      <c r="A173" s="29">
        <v>4074</v>
      </c>
      <c r="B173" s="29">
        <v>6.4000000000000003E-3</v>
      </c>
      <c r="C173" s="29">
        <v>8.9999999999999998E-4</v>
      </c>
      <c r="D173" s="1"/>
      <c r="E173" s="1">
        <f t="shared" si="25"/>
        <v>0.140625</v>
      </c>
      <c r="F173" s="1">
        <f t="shared" si="26"/>
        <v>0</v>
      </c>
      <c r="G173" s="1">
        <f t="shared" si="36"/>
        <v>0</v>
      </c>
      <c r="H173" s="1"/>
      <c r="I173" s="24">
        <f t="shared" si="27"/>
        <v>9.9995918191239139E-2</v>
      </c>
      <c r="J173" s="24">
        <f t="shared" si="28"/>
        <v>0.80000816361752169</v>
      </c>
      <c r="K173" s="1"/>
      <c r="L173" s="1">
        <f t="shared" si="29"/>
        <v>6.3997387642393056E-4</v>
      </c>
      <c r="M173" s="1">
        <f t="shared" si="30"/>
        <v>5.7600261235760701E-3</v>
      </c>
      <c r="N173" s="1">
        <f t="shared" si="31"/>
        <v>-3.4237669482154887E-3</v>
      </c>
      <c r="O173" s="1">
        <f t="shared" si="32"/>
        <v>4.3237669482154885E-3</v>
      </c>
      <c r="P173" s="24">
        <f t="shared" si="33"/>
        <v>-6.2221071591707575E-19</v>
      </c>
      <c r="Q173" s="1"/>
      <c r="R173" s="27">
        <f t="shared" si="34"/>
        <v>2.6072535725510932</v>
      </c>
      <c r="S173" s="27">
        <f t="shared" si="35"/>
        <v>23.466346427448908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9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0" t="s">
        <v>53</v>
      </c>
      <c r="K11" s="40"/>
      <c r="L11" s="40"/>
      <c r="M11" s="40"/>
      <c r="N11" s="40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SUM(B20:B229)</f>
        <v>19.184899999999981</v>
      </c>
      <c r="C12" s="2">
        <f>SUM(C20:C229)</f>
        <v>-6.7102999999999966</v>
      </c>
      <c r="D12" s="3"/>
      <c r="F12" s="35" t="s">
        <v>32</v>
      </c>
      <c r="G12" s="35"/>
      <c r="H12" s="35"/>
      <c r="I12" s="35"/>
      <c r="J12" s="35"/>
      <c r="K12" s="35"/>
      <c r="L12" s="35"/>
      <c r="M12" s="28">
        <v>0.95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MAX(B20:B229)</f>
        <v>1.0057</v>
      </c>
      <c r="C13" s="2">
        <f>MAX(C20:C229)</f>
        <v>1.0523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1204.0011825145218</v>
      </c>
    </row>
    <row r="14" spans="1:21" s="3" customFormat="1" x14ac:dyDescent="0.25">
      <c r="A14" s="2" t="s">
        <v>30</v>
      </c>
      <c r="B14" s="2">
        <f>MIN(B20:B229)</f>
        <v>1.06E-2</v>
      </c>
      <c r="C14" s="2">
        <f>MIN(C20:C229)</f>
        <v>-0.68389999999999995</v>
      </c>
      <c r="F14" s="5"/>
      <c r="G14" s="2" t="s">
        <v>7</v>
      </c>
      <c r="H14" s="2"/>
      <c r="I14" s="15"/>
      <c r="J14" s="15">
        <f>MIN(G20:G229)</f>
        <v>-9.5250696378830071</v>
      </c>
      <c r="K14" s="2" t="s">
        <v>19</v>
      </c>
      <c r="L14" s="15">
        <f>J14*M13</f>
        <v>-9.5250696378830071</v>
      </c>
      <c r="M14" s="2" t="s">
        <v>25</v>
      </c>
      <c r="N14" s="2">
        <f>L14*D17</f>
        <v>-5.7817172701949858E-3</v>
      </c>
      <c r="Q14" s="4" t="s">
        <v>34</v>
      </c>
      <c r="R14" s="18">
        <f>SUM(R20:R229)/SUM(L20:L229)</f>
        <v>1440.493946144853</v>
      </c>
      <c r="S14" s="18">
        <f>SUM(S20:S229)/SUM(M20:M229)</f>
        <v>236.49276363033127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MAX(G20:G229)</f>
        <v>1.0463358854529183</v>
      </c>
      <c r="K15" s="2"/>
      <c r="L15" s="2"/>
      <c r="M15" s="2" t="s">
        <v>24</v>
      </c>
      <c r="N15" s="2">
        <f>J15*D17</f>
        <v>6.3512588246992141E-4</v>
      </c>
      <c r="P15" s="10"/>
      <c r="Q15"/>
      <c r="S15" s="17"/>
    </row>
    <row r="16" spans="1:21" x14ac:dyDescent="0.25">
      <c r="A16" s="32" t="s">
        <v>52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0.13206434598196182</v>
      </c>
      <c r="K16" s="2"/>
      <c r="L16" s="19" t="s">
        <v>61</v>
      </c>
      <c r="M16" s="2"/>
      <c r="N16" s="30">
        <f>-L14/J15*J16/(1-J16)</f>
        <v>1.3851445418336188</v>
      </c>
      <c r="P16" s="10"/>
      <c r="Q16"/>
    </row>
    <row r="17" spans="1:19" x14ac:dyDescent="0.25">
      <c r="A17" s="12" t="s">
        <v>18</v>
      </c>
      <c r="B17" s="11"/>
      <c r="C17" s="11"/>
      <c r="D17" s="11">
        <v>6.0700000000000001E-4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-728</v>
      </c>
      <c r="B20" s="29">
        <v>1.06E-2</v>
      </c>
      <c r="C20" s="29">
        <v>3.3300000000000003E-2</v>
      </c>
      <c r="D20" s="1"/>
      <c r="E20" s="1">
        <f>C20/B20</f>
        <v>3.1415094339622645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1.06E-2</v>
      </c>
      <c r="N20" s="1">
        <f>L20*$L$14</f>
        <v>0</v>
      </c>
      <c r="O20" s="1">
        <f>M20*$J$15</f>
        <v>1.1091160385800934E-2</v>
      </c>
      <c r="P20" s="24">
        <f>(N20+O20-C20)/MAX($C$13,-$C$14)</f>
        <v>-2.1105045722891826E-2</v>
      </c>
      <c r="Q20" s="1"/>
      <c r="R20" s="27">
        <f>A20*L20</f>
        <v>0</v>
      </c>
      <c r="S20" s="27">
        <f>A20*M20</f>
        <v>-7.7168000000000001</v>
      </c>
    </row>
    <row r="21" spans="1:19" x14ac:dyDescent="0.25">
      <c r="A21" s="29">
        <v>-698</v>
      </c>
      <c r="B21" s="29">
        <v>1.29E-2</v>
      </c>
      <c r="C21" s="29">
        <v>3.5999999999999997E-2</v>
      </c>
      <c r="D21" s="1"/>
      <c r="E21" s="1">
        <f t="shared" ref="E21:E84" si="0">C21/B21</f>
        <v>2.7906976744186043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</v>
      </c>
      <c r="J21" s="24">
        <f t="shared" ref="J21:J84" si="4">1-2*I21</f>
        <v>1</v>
      </c>
      <c r="K21" s="1"/>
      <c r="L21" s="1">
        <f t="shared" ref="L21:L84" si="5">B21*I21</f>
        <v>0</v>
      </c>
      <c r="M21" s="1">
        <f t="shared" ref="M21:M84" si="6">B21*(1-I21)</f>
        <v>1.29E-2</v>
      </c>
      <c r="N21" s="1">
        <f t="shared" ref="N21:N84" si="7">L21*$L$14</f>
        <v>0</v>
      </c>
      <c r="O21" s="1">
        <f t="shared" ref="O21:O84" si="8">M21*$J$15</f>
        <v>1.3497732922342647E-2</v>
      </c>
      <c r="P21" s="24">
        <f t="shared" ref="P21:P84" si="9">(N21+O21-C21)/MAX($C$13,-$C$14)</f>
        <v>-2.1383889649013922E-2</v>
      </c>
      <c r="Q21" s="1"/>
      <c r="R21" s="27">
        <f t="shared" ref="R21:R84" si="10">A21*L21</f>
        <v>0</v>
      </c>
      <c r="S21" s="27">
        <f t="shared" ref="S21:S84" si="11">A21*M21</f>
        <v>-9.0042000000000009</v>
      </c>
    </row>
    <row r="22" spans="1:19" x14ac:dyDescent="0.25">
      <c r="A22" s="29">
        <v>-668</v>
      </c>
      <c r="B22" s="29">
        <v>1.5699999999999999E-2</v>
      </c>
      <c r="C22" s="29">
        <v>3.73E-2</v>
      </c>
      <c r="D22" s="1"/>
      <c r="E22" s="1">
        <f t="shared" si="0"/>
        <v>2.3757961783439492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1.5699999999999999E-2</v>
      </c>
      <c r="N22" s="1">
        <f t="shared" si="7"/>
        <v>0</v>
      </c>
      <c r="O22" s="1">
        <f t="shared" si="8"/>
        <v>1.6427473401610816E-2</v>
      </c>
      <c r="P22" s="24">
        <f t="shared" si="9"/>
        <v>-1.9835148340196888E-2</v>
      </c>
      <c r="Q22" s="1"/>
      <c r="R22" s="27">
        <f t="shared" si="10"/>
        <v>0</v>
      </c>
      <c r="S22" s="27">
        <f t="shared" si="11"/>
        <v>-10.487599999999999</v>
      </c>
    </row>
    <row r="23" spans="1:19" x14ac:dyDescent="0.25">
      <c r="A23" s="29">
        <v>-638</v>
      </c>
      <c r="B23" s="29">
        <v>1.9599999999999999E-2</v>
      </c>
      <c r="C23" s="29">
        <v>3.7699999999999997E-2</v>
      </c>
      <c r="D23" s="1"/>
      <c r="E23" s="1">
        <f t="shared" si="0"/>
        <v>1.9234693877551019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1.9599999999999999E-2</v>
      </c>
      <c r="N23" s="1">
        <f t="shared" si="7"/>
        <v>0</v>
      </c>
      <c r="O23" s="1">
        <f t="shared" si="8"/>
        <v>2.05081833548772E-2</v>
      </c>
      <c r="P23" s="24">
        <f t="shared" si="9"/>
        <v>-1.6337372085073455E-2</v>
      </c>
      <c r="Q23" s="1"/>
      <c r="R23" s="27">
        <f t="shared" si="10"/>
        <v>0</v>
      </c>
      <c r="S23" s="27">
        <f t="shared" si="11"/>
        <v>-12.504799999999999</v>
      </c>
    </row>
    <row r="24" spans="1:19" x14ac:dyDescent="0.25">
      <c r="A24" s="29">
        <v>-608</v>
      </c>
      <c r="B24" s="29">
        <v>2.5600000000000001E-2</v>
      </c>
      <c r="C24" s="29">
        <v>3.8199999999999998E-2</v>
      </c>
      <c r="D24" s="1"/>
      <c r="E24" s="1">
        <f t="shared" si="0"/>
        <v>1.4921874999999998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2.5600000000000001E-2</v>
      </c>
      <c r="N24" s="1">
        <f t="shared" si="7"/>
        <v>0</v>
      </c>
      <c r="O24" s="1">
        <f t="shared" si="8"/>
        <v>2.6786198667594709E-2</v>
      </c>
      <c r="P24" s="24">
        <f t="shared" si="9"/>
        <v>-1.084652792208048E-2</v>
      </c>
      <c r="Q24" s="1"/>
      <c r="R24" s="27">
        <f t="shared" si="10"/>
        <v>0</v>
      </c>
      <c r="S24" s="27">
        <f t="shared" si="11"/>
        <v>-15.5648</v>
      </c>
    </row>
    <row r="25" spans="1:19" x14ac:dyDescent="0.25">
      <c r="A25" s="29">
        <v>-578</v>
      </c>
      <c r="B25" s="29">
        <v>3.5299999999999998E-2</v>
      </c>
      <c r="C25" s="29">
        <v>4.02E-2</v>
      </c>
      <c r="D25" s="1"/>
      <c r="E25" s="1">
        <f t="shared" si="0"/>
        <v>1.1388101983002834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3.5299999999999998E-2</v>
      </c>
      <c r="N25" s="1">
        <f t="shared" si="7"/>
        <v>0</v>
      </c>
      <c r="O25" s="1">
        <f t="shared" si="8"/>
        <v>3.6935656756488015E-2</v>
      </c>
      <c r="P25" s="24">
        <f t="shared" si="9"/>
        <v>-3.1021032438582003E-3</v>
      </c>
      <c r="Q25" s="1"/>
      <c r="R25" s="27">
        <f t="shared" si="10"/>
        <v>0</v>
      </c>
      <c r="S25" s="27">
        <f t="shared" si="11"/>
        <v>-20.403399999999998</v>
      </c>
    </row>
    <row r="26" spans="1:19" x14ac:dyDescent="0.25">
      <c r="A26" s="29">
        <v>-548</v>
      </c>
      <c r="B26" s="29">
        <v>5.2999999999999999E-2</v>
      </c>
      <c r="C26" s="29">
        <v>4.6399999999999997E-2</v>
      </c>
      <c r="D26" s="1"/>
      <c r="E26" s="1">
        <f t="shared" si="0"/>
        <v>0.87547169811320746</v>
      </c>
      <c r="F26" s="1">
        <f t="shared" si="1"/>
        <v>0</v>
      </c>
      <c r="G26" s="1">
        <f t="shared" si="2"/>
        <v>0</v>
      </c>
      <c r="H26" s="1"/>
      <c r="I26" s="24">
        <f t="shared" si="3"/>
        <v>1.6162863770814152E-2</v>
      </c>
      <c r="J26" s="24">
        <f t="shared" si="4"/>
        <v>0.96767427245837168</v>
      </c>
      <c r="K26" s="1"/>
      <c r="L26" s="1">
        <f t="shared" si="5"/>
        <v>8.5663177985315E-4</v>
      </c>
      <c r="M26" s="1">
        <f t="shared" si="6"/>
        <v>5.2143368220146848E-2</v>
      </c>
      <c r="N26" s="1">
        <f t="shared" si="7"/>
        <v>-8.15947735712492E-3</v>
      </c>
      <c r="O26" s="1">
        <f t="shared" si="8"/>
        <v>5.4559477357124915E-2</v>
      </c>
      <c r="P26" s="24">
        <f t="shared" si="9"/>
        <v>0</v>
      </c>
      <c r="Q26" s="1"/>
      <c r="R26" s="27">
        <f t="shared" si="10"/>
        <v>-0.46943421535952617</v>
      </c>
      <c r="S26" s="27">
        <f t="shared" si="11"/>
        <v>-28.574565784640473</v>
      </c>
    </row>
    <row r="27" spans="1:19" x14ac:dyDescent="0.25">
      <c r="A27" s="29">
        <v>-518</v>
      </c>
      <c r="B27" s="29">
        <v>8.2000000000000003E-2</v>
      </c>
      <c r="C27" s="29">
        <v>5.62E-2</v>
      </c>
      <c r="D27" s="1"/>
      <c r="E27" s="1">
        <f t="shared" si="0"/>
        <v>0.68536585365853653</v>
      </c>
      <c r="F27" s="1">
        <f t="shared" si="1"/>
        <v>0</v>
      </c>
      <c r="G27" s="1">
        <f t="shared" si="2"/>
        <v>0</v>
      </c>
      <c r="H27" s="1"/>
      <c r="I27" s="24">
        <f t="shared" si="3"/>
        <v>3.4145888264106028E-2</v>
      </c>
      <c r="J27" s="24">
        <f t="shared" si="4"/>
        <v>0.93170822347178794</v>
      </c>
      <c r="K27" s="1"/>
      <c r="L27" s="1">
        <f t="shared" si="5"/>
        <v>2.7999628376566945E-3</v>
      </c>
      <c r="M27" s="1">
        <f t="shared" si="6"/>
        <v>7.9200037162343306E-2</v>
      </c>
      <c r="N27" s="1">
        <f t="shared" si="7"/>
        <v>-2.6669841012164526E-2</v>
      </c>
      <c r="O27" s="1">
        <f t="shared" si="8"/>
        <v>8.2869841012164519E-2</v>
      </c>
      <c r="P27" s="24">
        <f t="shared" si="9"/>
        <v>-6.5940263270048734E-18</v>
      </c>
      <c r="Q27" s="1"/>
      <c r="R27" s="27">
        <f t="shared" si="10"/>
        <v>-1.4503807499061678</v>
      </c>
      <c r="S27" s="27">
        <f t="shared" si="11"/>
        <v>-41.025619250093833</v>
      </c>
    </row>
    <row r="28" spans="1:19" x14ac:dyDescent="0.25">
      <c r="A28" s="29">
        <v>-488</v>
      </c>
      <c r="B28" s="29">
        <v>0.1163</v>
      </c>
      <c r="C28" s="29">
        <v>6.4100000000000004E-2</v>
      </c>
      <c r="D28" s="1"/>
      <c r="E28" s="1">
        <f t="shared" si="0"/>
        <v>0.55116079105760962</v>
      </c>
      <c r="F28" s="1">
        <f t="shared" si="1"/>
        <v>0</v>
      </c>
      <c r="G28" s="1">
        <f>E28*F28</f>
        <v>0</v>
      </c>
      <c r="H28" s="1"/>
      <c r="I28" s="24">
        <f t="shared" si="3"/>
        <v>4.6840989431559579E-2</v>
      </c>
      <c r="J28" s="24">
        <f t="shared" si="4"/>
        <v>0.90631802113688087</v>
      </c>
      <c r="K28" s="1"/>
      <c r="L28" s="1">
        <f t="shared" si="5"/>
        <v>5.4476070708903788E-3</v>
      </c>
      <c r="M28" s="1">
        <f t="shared" si="6"/>
        <v>0.11085239292910962</v>
      </c>
      <c r="N28" s="1">
        <f t="shared" si="7"/>
        <v>-5.1888836710054731E-2</v>
      </c>
      <c r="O28" s="1">
        <f t="shared" si="8"/>
        <v>0.11598883671005474</v>
      </c>
      <c r="P28" s="24">
        <f t="shared" si="9"/>
        <v>0</v>
      </c>
      <c r="Q28" s="1"/>
      <c r="R28" s="27">
        <f t="shared" si="10"/>
        <v>-2.6584322505945051</v>
      </c>
      <c r="S28" s="27">
        <f t="shared" si="11"/>
        <v>-54.095967749405496</v>
      </c>
    </row>
    <row r="29" spans="1:19" x14ac:dyDescent="0.25">
      <c r="A29" s="29">
        <v>-458</v>
      </c>
      <c r="B29" s="29">
        <v>0.13830000000000001</v>
      </c>
      <c r="C29" s="29">
        <v>6.0600000000000001E-2</v>
      </c>
      <c r="D29" s="1"/>
      <c r="E29" s="1">
        <f t="shared" si="0"/>
        <v>0.43817787418655096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5.7528585950457067E-2</v>
      </c>
      <c r="J29" s="24">
        <f t="shared" si="4"/>
        <v>0.88494282809908587</v>
      </c>
      <c r="K29" s="1"/>
      <c r="L29" s="1">
        <f t="shared" si="5"/>
        <v>7.9562034369482122E-3</v>
      </c>
      <c r="M29" s="1">
        <f t="shared" si="6"/>
        <v>0.13034379656305178</v>
      </c>
      <c r="N29" s="1">
        <f t="shared" si="7"/>
        <v>-7.5783391790095841E-2</v>
      </c>
      <c r="O29" s="1">
        <f t="shared" si="8"/>
        <v>0.13638339179009584</v>
      </c>
      <c r="P29" s="24">
        <f t="shared" si="9"/>
        <v>0</v>
      </c>
      <c r="Q29" s="1"/>
      <c r="R29" s="27">
        <f t="shared" si="10"/>
        <v>-3.6439411741222814</v>
      </c>
      <c r="S29" s="27">
        <f t="shared" si="11"/>
        <v>-59.697458825877717</v>
      </c>
    </row>
    <row r="30" spans="1:19" x14ac:dyDescent="0.25">
      <c r="A30" s="29">
        <v>-428</v>
      </c>
      <c r="B30" s="29">
        <v>0.13880000000000001</v>
      </c>
      <c r="C30" s="29">
        <v>4.0300000000000002E-2</v>
      </c>
      <c r="D30" s="1"/>
      <c r="E30" s="1">
        <f t="shared" si="0"/>
        <v>0.2903458213256484</v>
      </c>
      <c r="F30" s="1">
        <f t="shared" si="1"/>
        <v>0</v>
      </c>
      <c r="G30" s="1">
        <f t="shared" si="12"/>
        <v>0</v>
      </c>
      <c r="H30" s="1"/>
      <c r="I30" s="24">
        <f t="shared" si="3"/>
        <v>7.1512729547500015E-2</v>
      </c>
      <c r="J30" s="24">
        <f t="shared" si="4"/>
        <v>0.85697454090500003</v>
      </c>
      <c r="K30" s="1"/>
      <c r="L30" s="1">
        <f t="shared" si="5"/>
        <v>9.9259668611930019E-3</v>
      </c>
      <c r="M30" s="1">
        <f t="shared" si="6"/>
        <v>0.12887403313880702</v>
      </c>
      <c r="N30" s="1">
        <f t="shared" si="7"/>
        <v>-9.4545525576182357E-2</v>
      </c>
      <c r="O30" s="1">
        <f t="shared" si="8"/>
        <v>0.13484552557618237</v>
      </c>
      <c r="P30" s="24">
        <f t="shared" si="9"/>
        <v>1.3188052654009747E-17</v>
      </c>
      <c r="Q30" s="1"/>
      <c r="R30" s="27">
        <f t="shared" si="10"/>
        <v>-4.2483138165906045</v>
      </c>
      <c r="S30" s="27">
        <f t="shared" si="11"/>
        <v>-55.158086183409402</v>
      </c>
    </row>
    <row r="31" spans="1:19" x14ac:dyDescent="0.25">
      <c r="A31" s="29">
        <v>-398</v>
      </c>
      <c r="B31" s="29">
        <v>0.1305</v>
      </c>
      <c r="C31" s="29">
        <v>9.7000000000000003E-3</v>
      </c>
      <c r="D31" s="1"/>
      <c r="E31" s="1">
        <f t="shared" si="0"/>
        <v>7.4329501915708807E-2</v>
      </c>
      <c r="F31" s="1">
        <f t="shared" si="1"/>
        <v>0</v>
      </c>
      <c r="G31" s="1">
        <f t="shared" si="12"/>
        <v>0</v>
      </c>
      <c r="H31" s="1"/>
      <c r="I31" s="24">
        <f t="shared" si="3"/>
        <v>9.1946750258662099E-2</v>
      </c>
      <c r="J31" s="24">
        <f t="shared" si="4"/>
        <v>0.81610649948267577</v>
      </c>
      <c r="K31" s="1"/>
      <c r="L31" s="1">
        <f t="shared" si="5"/>
        <v>1.1999050908755405E-2</v>
      </c>
      <c r="M31" s="1">
        <f t="shared" si="6"/>
        <v>0.1185009490912446</v>
      </c>
      <c r="N31" s="1">
        <f t="shared" si="7"/>
        <v>-0.11429179549439861</v>
      </c>
      <c r="O31" s="1">
        <f t="shared" si="8"/>
        <v>0.12399179549439862</v>
      </c>
      <c r="P31" s="24">
        <f t="shared" si="9"/>
        <v>1.3188052654009747E-17</v>
      </c>
      <c r="Q31" s="1"/>
      <c r="R31" s="27">
        <f t="shared" si="10"/>
        <v>-4.7756222616846511</v>
      </c>
      <c r="S31" s="27">
        <f t="shared" si="11"/>
        <v>-47.163377738315354</v>
      </c>
    </row>
    <row r="32" spans="1:19" x14ac:dyDescent="0.25">
      <c r="A32" s="29">
        <v>-368</v>
      </c>
      <c r="B32" s="29">
        <v>0.1321</v>
      </c>
      <c r="C32" s="29">
        <v>-1.6299999999999999E-2</v>
      </c>
      <c r="D32" s="1"/>
      <c r="E32" s="1">
        <f t="shared" si="0"/>
        <v>-0.12339137017411052</v>
      </c>
      <c r="F32" s="1">
        <f t="shared" si="1"/>
        <v>0</v>
      </c>
      <c r="G32" s="1">
        <f t="shared" si="12"/>
        <v>0</v>
      </c>
      <c r="H32" s="1"/>
      <c r="I32" s="24">
        <f t="shared" si="3"/>
        <v>0.11065011677443513</v>
      </c>
      <c r="J32" s="24">
        <f t="shared" si="4"/>
        <v>0.7786997664511297</v>
      </c>
      <c r="K32" s="1"/>
      <c r="L32" s="1">
        <f t="shared" si="5"/>
        <v>1.4616880425902881E-2</v>
      </c>
      <c r="M32" s="1">
        <f t="shared" si="6"/>
        <v>0.11748311957409711</v>
      </c>
      <c r="N32" s="1">
        <f t="shared" si="7"/>
        <v>-0.13922680394533396</v>
      </c>
      <c r="O32" s="1">
        <f t="shared" si="8"/>
        <v>0.12292680394533398</v>
      </c>
      <c r="P32" s="24">
        <f t="shared" si="9"/>
        <v>1.6485065817512184E-17</v>
      </c>
      <c r="Q32" s="1"/>
      <c r="R32" s="27">
        <f t="shared" si="10"/>
        <v>-5.3790119967322605</v>
      </c>
      <c r="S32" s="27">
        <f t="shared" si="11"/>
        <v>-43.23378800326774</v>
      </c>
    </row>
    <row r="33" spans="1:19" x14ac:dyDescent="0.25">
      <c r="A33" s="29">
        <v>-338</v>
      </c>
      <c r="B33" s="29">
        <v>0.16270000000000001</v>
      </c>
      <c r="C33" s="29">
        <v>-1.66E-2</v>
      </c>
      <c r="D33" s="1"/>
      <c r="E33" s="1">
        <f t="shared" si="0"/>
        <v>-0.10202827289489858</v>
      </c>
      <c r="F33" s="1">
        <f t="shared" si="1"/>
        <v>0</v>
      </c>
      <c r="G33" s="1">
        <f t="shared" si="12"/>
        <v>0</v>
      </c>
      <c r="H33" s="1"/>
      <c r="I33" s="24">
        <f t="shared" si="3"/>
        <v>0.10862927884214187</v>
      </c>
      <c r="J33" s="24">
        <f t="shared" si="4"/>
        <v>0.7827414423157163</v>
      </c>
      <c r="K33" s="1"/>
      <c r="L33" s="1">
        <f t="shared" si="5"/>
        <v>1.7673983667616484E-2</v>
      </c>
      <c r="M33" s="1">
        <f t="shared" si="6"/>
        <v>0.14502601633238352</v>
      </c>
      <c r="N33" s="1">
        <f t="shared" si="7"/>
        <v>-0.16834592521285391</v>
      </c>
      <c r="O33" s="1">
        <f t="shared" si="8"/>
        <v>0.1517459252128539</v>
      </c>
      <c r="P33" s="24">
        <f t="shared" si="9"/>
        <v>-3.2970131635024367E-18</v>
      </c>
      <c r="Q33" s="1"/>
      <c r="R33" s="27">
        <f t="shared" si="10"/>
        <v>-5.9738064796543711</v>
      </c>
      <c r="S33" s="27">
        <f t="shared" si="11"/>
        <v>-49.018793520345632</v>
      </c>
    </row>
    <row r="34" spans="1:19" x14ac:dyDescent="0.25">
      <c r="A34" s="29">
        <v>-308</v>
      </c>
      <c r="B34" s="29">
        <v>0.25009999999999999</v>
      </c>
      <c r="C34" s="29">
        <v>4.24E-2</v>
      </c>
      <c r="D34" s="1"/>
      <c r="E34" s="1">
        <f t="shared" si="0"/>
        <v>0.16953218712514995</v>
      </c>
      <c r="F34" s="1">
        <f t="shared" si="1"/>
        <v>0</v>
      </c>
      <c r="G34" s="1">
        <f t="shared" si="12"/>
        <v>0</v>
      </c>
      <c r="H34" s="1"/>
      <c r="I34" s="24">
        <f t="shared" si="3"/>
        <v>8.2941071212551787E-2</v>
      </c>
      <c r="J34" s="24">
        <f t="shared" si="4"/>
        <v>0.83411785757489643</v>
      </c>
      <c r="K34" s="1"/>
      <c r="L34" s="1">
        <f t="shared" si="5"/>
        <v>2.0743561910259202E-2</v>
      </c>
      <c r="M34" s="1">
        <f t="shared" si="6"/>
        <v>0.22935643808974079</v>
      </c>
      <c r="N34" s="1">
        <f t="shared" si="7"/>
        <v>-0.19758387173295636</v>
      </c>
      <c r="O34" s="1">
        <f t="shared" si="8"/>
        <v>0.23998387173295638</v>
      </c>
      <c r="P34" s="24">
        <f t="shared" si="9"/>
        <v>1.9782078981014622E-17</v>
      </c>
      <c r="Q34" s="1"/>
      <c r="R34" s="27">
        <f t="shared" si="10"/>
        <v>-6.3890170683598342</v>
      </c>
      <c r="S34" s="27">
        <f t="shared" si="11"/>
        <v>-70.641782931640165</v>
      </c>
    </row>
    <row r="35" spans="1:19" x14ac:dyDescent="0.25">
      <c r="A35" s="29">
        <v>-278</v>
      </c>
      <c r="B35" s="29">
        <v>0.40260000000000001</v>
      </c>
      <c r="C35" s="29">
        <v>0.1925</v>
      </c>
      <c r="D35" s="1"/>
      <c r="E35" s="1">
        <f t="shared" si="0"/>
        <v>0.47814207650273222</v>
      </c>
      <c r="F35" s="1">
        <f t="shared" si="1"/>
        <v>0</v>
      </c>
      <c r="G35" s="1">
        <f t="shared" si="12"/>
        <v>0</v>
      </c>
      <c r="H35" s="1"/>
      <c r="I35" s="24">
        <f t="shared" si="3"/>
        <v>5.3748180191926474E-2</v>
      </c>
      <c r="J35" s="24">
        <f t="shared" si="4"/>
        <v>0.89250363961614709</v>
      </c>
      <c r="K35" s="1"/>
      <c r="L35" s="1">
        <f t="shared" si="5"/>
        <v>2.1639017345269598E-2</v>
      </c>
      <c r="M35" s="1">
        <f t="shared" si="6"/>
        <v>0.38096098265473038</v>
      </c>
      <c r="N35" s="1">
        <f t="shared" si="7"/>
        <v>-0.20611314710905121</v>
      </c>
      <c r="O35" s="1">
        <f t="shared" si="8"/>
        <v>0.39861314710905116</v>
      </c>
      <c r="P35" s="24">
        <f t="shared" si="9"/>
        <v>-5.2752210616038987E-17</v>
      </c>
      <c r="Q35" s="1"/>
      <c r="R35" s="27">
        <f t="shared" si="10"/>
        <v>-6.0156468219849479</v>
      </c>
      <c r="S35" s="27">
        <f t="shared" si="11"/>
        <v>-105.90715317801505</v>
      </c>
    </row>
    <row r="36" spans="1:19" x14ac:dyDescent="0.25">
      <c r="A36" s="29">
        <v>-248</v>
      </c>
      <c r="B36" s="29">
        <v>0.58360000000000001</v>
      </c>
      <c r="C36" s="29">
        <v>0.42149999999999999</v>
      </c>
      <c r="D36" s="1"/>
      <c r="E36" s="1">
        <f t="shared" si="0"/>
        <v>0.72224126113776554</v>
      </c>
      <c r="F36" s="1">
        <f t="shared" si="1"/>
        <v>0</v>
      </c>
      <c r="G36" s="1">
        <f t="shared" si="12"/>
        <v>0</v>
      </c>
      <c r="H36" s="1"/>
      <c r="I36" s="24">
        <f t="shared" si="3"/>
        <v>3.0657666437989513E-2</v>
      </c>
      <c r="J36" s="24">
        <f t="shared" si="4"/>
        <v>0.93868466712402099</v>
      </c>
      <c r="K36" s="1"/>
      <c r="L36" s="1">
        <f t="shared" si="5"/>
        <v>1.7891814133210681E-2</v>
      </c>
      <c r="M36" s="1">
        <f t="shared" si="6"/>
        <v>0.56570818586678928</v>
      </c>
      <c r="N36" s="1">
        <f t="shared" si="7"/>
        <v>-0.17042077556689114</v>
      </c>
      <c r="O36" s="1">
        <f t="shared" si="8"/>
        <v>0.59192077556689104</v>
      </c>
      <c r="P36" s="24">
        <f t="shared" si="9"/>
        <v>-1.0550442123207797E-16</v>
      </c>
      <c r="Q36" s="1"/>
      <c r="R36" s="27">
        <f t="shared" si="10"/>
        <v>-4.4371699050362485</v>
      </c>
      <c r="S36" s="27">
        <f t="shared" si="11"/>
        <v>-140.29563009496374</v>
      </c>
    </row>
    <row r="37" spans="1:19" x14ac:dyDescent="0.25">
      <c r="A37" s="29">
        <v>-218</v>
      </c>
      <c r="B37" s="29">
        <v>0.74829999999999997</v>
      </c>
      <c r="C37" s="29">
        <v>0.67169999999999996</v>
      </c>
      <c r="D37" s="1"/>
      <c r="E37" s="1">
        <f t="shared" si="0"/>
        <v>0.89763463851396497</v>
      </c>
      <c r="F37" s="1">
        <f t="shared" si="1"/>
        <v>0</v>
      </c>
      <c r="G37" s="1">
        <f t="shared" si="12"/>
        <v>0</v>
      </c>
      <c r="H37" s="1"/>
      <c r="I37" s="24">
        <f t="shared" si="3"/>
        <v>1.4066364837740991E-2</v>
      </c>
      <c r="J37" s="24">
        <f t="shared" si="4"/>
        <v>0.97186727032451803</v>
      </c>
      <c r="K37" s="1"/>
      <c r="L37" s="1">
        <f t="shared" si="5"/>
        <v>1.0525860808081582E-2</v>
      </c>
      <c r="M37" s="1">
        <f t="shared" si="6"/>
        <v>0.73777413919191837</v>
      </c>
      <c r="N37" s="1">
        <f t="shared" si="7"/>
        <v>-0.10025955719564057</v>
      </c>
      <c r="O37" s="1">
        <f t="shared" si="8"/>
        <v>0.77195955719564058</v>
      </c>
      <c r="P37" s="24">
        <f t="shared" si="9"/>
        <v>0</v>
      </c>
      <c r="Q37" s="1"/>
      <c r="R37" s="27">
        <f t="shared" si="10"/>
        <v>-2.2946376561617847</v>
      </c>
      <c r="S37" s="27">
        <f t="shared" si="11"/>
        <v>-160.83476234383821</v>
      </c>
    </row>
    <row r="38" spans="1:19" x14ac:dyDescent="0.25">
      <c r="A38" s="29">
        <v>-188</v>
      </c>
      <c r="B38" s="29">
        <v>0.88039999999999996</v>
      </c>
      <c r="C38" s="29">
        <v>0.88260000000000005</v>
      </c>
      <c r="D38" s="1"/>
      <c r="E38" s="1">
        <f t="shared" si="0"/>
        <v>1.002498864152658</v>
      </c>
      <c r="F38" s="1">
        <f t="shared" si="1"/>
        <v>0</v>
      </c>
      <c r="G38" s="1">
        <f t="shared" si="12"/>
        <v>0</v>
      </c>
      <c r="H38" s="1"/>
      <c r="I38" s="24">
        <f t="shared" si="3"/>
        <v>4.1467542989900444E-3</v>
      </c>
      <c r="J38" s="24">
        <f t="shared" si="4"/>
        <v>0.99170649140201994</v>
      </c>
      <c r="K38" s="1"/>
      <c r="L38" s="1">
        <f t="shared" si="5"/>
        <v>3.6508024848308351E-3</v>
      </c>
      <c r="M38" s="1">
        <f t="shared" si="6"/>
        <v>0.87674919751516911</v>
      </c>
      <c r="N38" s="1">
        <f t="shared" si="7"/>
        <v>-3.4774147902170024E-2</v>
      </c>
      <c r="O38" s="1">
        <f t="shared" si="8"/>
        <v>0.91737414790217009</v>
      </c>
      <c r="P38" s="24">
        <f t="shared" si="9"/>
        <v>0</v>
      </c>
      <c r="Q38" s="1"/>
      <c r="R38" s="27">
        <f t="shared" si="10"/>
        <v>-0.68635086714819704</v>
      </c>
      <c r="S38" s="27">
        <f t="shared" si="11"/>
        <v>-164.82884913285179</v>
      </c>
    </row>
    <row r="39" spans="1:19" x14ac:dyDescent="0.25">
      <c r="A39" s="29">
        <v>-158</v>
      </c>
      <c r="B39" s="29">
        <v>0.97230000000000005</v>
      </c>
      <c r="C39" s="29">
        <v>1.0144</v>
      </c>
      <c r="D39" s="1"/>
      <c r="E39" s="1">
        <f t="shared" si="0"/>
        <v>1.0432993931914016</v>
      </c>
      <c r="F39" s="1">
        <f t="shared" si="1"/>
        <v>1</v>
      </c>
      <c r="G39" s="1">
        <f t="shared" si="12"/>
        <v>1.0432993931914016</v>
      </c>
      <c r="H39" s="1"/>
      <c r="I39" s="24">
        <f t="shared" si="3"/>
        <v>2.8723638070772821E-4</v>
      </c>
      <c r="J39" s="24">
        <f t="shared" si="4"/>
        <v>0.99942552723858458</v>
      </c>
      <c r="K39" s="1"/>
      <c r="L39" s="1">
        <f t="shared" si="5"/>
        <v>2.7927993296212418E-4</v>
      </c>
      <c r="M39" s="1">
        <f t="shared" si="6"/>
        <v>0.97202072006703799</v>
      </c>
      <c r="N39" s="1">
        <f t="shared" si="7"/>
        <v>-2.6601608099275308E-3</v>
      </c>
      <c r="O39" s="1">
        <f t="shared" si="8"/>
        <v>1.0170601608099274</v>
      </c>
      <c r="P39" s="24">
        <f t="shared" si="9"/>
        <v>0</v>
      </c>
      <c r="Q39" s="1"/>
      <c r="R39" s="27">
        <f t="shared" si="10"/>
        <v>-4.4126229408015617E-2</v>
      </c>
      <c r="S39" s="27">
        <f t="shared" si="11"/>
        <v>-153.57927377059201</v>
      </c>
    </row>
    <row r="40" spans="1:19" x14ac:dyDescent="0.25">
      <c r="A40" s="29">
        <v>-128</v>
      </c>
      <c r="B40" s="29">
        <v>1.0057</v>
      </c>
      <c r="C40" s="29">
        <v>1.0523</v>
      </c>
      <c r="D40" s="1"/>
      <c r="E40" s="1">
        <f t="shared" si="0"/>
        <v>1.0463358854529183</v>
      </c>
      <c r="F40" s="1">
        <f t="shared" si="1"/>
        <v>1</v>
      </c>
      <c r="G40" s="1">
        <f t="shared" si="12"/>
        <v>1.0463358854529183</v>
      </c>
      <c r="H40" s="1"/>
      <c r="I40" s="24">
        <f t="shared" si="3"/>
        <v>0</v>
      </c>
      <c r="J40" s="24">
        <f t="shared" si="4"/>
        <v>1</v>
      </c>
      <c r="K40" s="1"/>
      <c r="L40" s="1">
        <f t="shared" si="5"/>
        <v>0</v>
      </c>
      <c r="M40" s="1">
        <f t="shared" si="6"/>
        <v>1.0057</v>
      </c>
      <c r="N40" s="1">
        <f t="shared" si="7"/>
        <v>0</v>
      </c>
      <c r="O40" s="1">
        <f t="shared" si="8"/>
        <v>1.0523</v>
      </c>
      <c r="P40" s="24">
        <f t="shared" si="9"/>
        <v>0</v>
      </c>
      <c r="Q40" s="1"/>
      <c r="R40" s="27">
        <f t="shared" si="10"/>
        <v>0</v>
      </c>
      <c r="S40" s="27">
        <f t="shared" si="11"/>
        <v>-128.7296</v>
      </c>
    </row>
    <row r="41" spans="1:19" x14ac:dyDescent="0.25">
      <c r="A41" s="29">
        <v>-98</v>
      </c>
      <c r="B41" s="29">
        <v>0.97019999999999995</v>
      </c>
      <c r="C41" s="29">
        <v>1.0145</v>
      </c>
      <c r="D41" s="1"/>
      <c r="E41" s="1">
        <f t="shared" si="0"/>
        <v>1.0456606885178314</v>
      </c>
      <c r="F41" s="1">
        <f t="shared" si="1"/>
        <v>1</v>
      </c>
      <c r="G41" s="1">
        <f t="shared" si="12"/>
        <v>1.0456606885178314</v>
      </c>
      <c r="H41" s="1"/>
      <c r="I41" s="24">
        <f t="shared" si="3"/>
        <v>6.3870119597286986E-5</v>
      </c>
      <c r="J41" s="24">
        <f t="shared" si="4"/>
        <v>0.9998722597608054</v>
      </c>
      <c r="K41" s="1"/>
      <c r="L41" s="1">
        <f t="shared" si="5"/>
        <v>6.1966790033287836E-5</v>
      </c>
      <c r="M41" s="1">
        <f t="shared" si="6"/>
        <v>0.97013803320996661</v>
      </c>
      <c r="N41" s="1">
        <f t="shared" si="7"/>
        <v>-5.9023799030314132E-4</v>
      </c>
      <c r="O41" s="1">
        <f t="shared" si="8"/>
        <v>1.0150902379903031</v>
      </c>
      <c r="P41" s="24">
        <f t="shared" si="9"/>
        <v>0</v>
      </c>
      <c r="Q41" s="1"/>
      <c r="R41" s="27">
        <f t="shared" si="10"/>
        <v>-6.0727454232622083E-3</v>
      </c>
      <c r="S41" s="27">
        <f t="shared" si="11"/>
        <v>-95.073527254576732</v>
      </c>
    </row>
    <row r="42" spans="1:19" x14ac:dyDescent="0.25">
      <c r="A42" s="29">
        <v>-68</v>
      </c>
      <c r="B42" s="29">
        <v>0.88349999999999995</v>
      </c>
      <c r="C42" s="29">
        <v>0.94510000000000005</v>
      </c>
      <c r="D42" s="1"/>
      <c r="E42" s="1">
        <f t="shared" si="0"/>
        <v>1.0697226938313527</v>
      </c>
      <c r="F42" s="1">
        <f t="shared" si="1"/>
        <v>0</v>
      </c>
      <c r="G42" s="1">
        <f t="shared" si="12"/>
        <v>0</v>
      </c>
      <c r="H42" s="1"/>
      <c r="I42" s="24">
        <f t="shared" si="3"/>
        <v>0</v>
      </c>
      <c r="J42" s="24">
        <f t="shared" si="4"/>
        <v>1</v>
      </c>
      <c r="K42" s="1"/>
      <c r="L42" s="1">
        <f t="shared" si="5"/>
        <v>0</v>
      </c>
      <c r="M42" s="1">
        <f t="shared" si="6"/>
        <v>0.88349999999999995</v>
      </c>
      <c r="N42" s="1">
        <f t="shared" si="7"/>
        <v>0</v>
      </c>
      <c r="O42" s="1">
        <f t="shared" si="8"/>
        <v>0.92443775479765333</v>
      </c>
      <c r="P42" s="24">
        <f t="shared" si="9"/>
        <v>-1.963531806742062E-2</v>
      </c>
      <c r="Q42" s="1"/>
      <c r="R42" s="27">
        <f t="shared" si="10"/>
        <v>0</v>
      </c>
      <c r="S42" s="27">
        <f t="shared" si="11"/>
        <v>-60.077999999999996</v>
      </c>
    </row>
    <row r="43" spans="1:19" x14ac:dyDescent="0.25">
      <c r="A43" s="29">
        <v>-38</v>
      </c>
      <c r="B43" s="29">
        <v>0.78090000000000004</v>
      </c>
      <c r="C43" s="29">
        <v>0.88249999999999995</v>
      </c>
      <c r="D43" s="1"/>
      <c r="E43" s="1">
        <f t="shared" si="0"/>
        <v>1.1301062876168522</v>
      </c>
      <c r="F43" s="1">
        <f t="shared" si="1"/>
        <v>0</v>
      </c>
      <c r="G43" s="1">
        <f t="shared" si="12"/>
        <v>0</v>
      </c>
      <c r="H43" s="1"/>
      <c r="I43" s="24">
        <f t="shared" si="3"/>
        <v>0</v>
      </c>
      <c r="J43" s="24">
        <f t="shared" si="4"/>
        <v>1</v>
      </c>
      <c r="K43" s="1"/>
      <c r="L43" s="1">
        <f t="shared" si="5"/>
        <v>0</v>
      </c>
      <c r="M43" s="1">
        <f t="shared" si="6"/>
        <v>0.78090000000000004</v>
      </c>
      <c r="N43" s="1">
        <f t="shared" si="7"/>
        <v>0</v>
      </c>
      <c r="O43" s="1">
        <f t="shared" si="8"/>
        <v>0.81708369295018402</v>
      </c>
      <c r="P43" s="24">
        <f t="shared" si="9"/>
        <v>-6.2165073695539232E-2</v>
      </c>
      <c r="Q43" s="1"/>
      <c r="R43" s="27">
        <f t="shared" si="10"/>
        <v>0</v>
      </c>
      <c r="S43" s="27">
        <f t="shared" si="11"/>
        <v>-29.674200000000003</v>
      </c>
    </row>
    <row r="44" spans="1:19" x14ac:dyDescent="0.25">
      <c r="A44" s="29">
        <v>-8</v>
      </c>
      <c r="B44" s="29">
        <v>0.68700000000000006</v>
      </c>
      <c r="C44" s="29">
        <v>0.8347</v>
      </c>
      <c r="D44" s="1"/>
      <c r="E44" s="1">
        <f t="shared" si="0"/>
        <v>1.2149927219796215</v>
      </c>
      <c r="F44" s="1">
        <f t="shared" si="1"/>
        <v>0</v>
      </c>
      <c r="G44" s="1">
        <f t="shared" si="12"/>
        <v>0</v>
      </c>
      <c r="H44" s="1"/>
      <c r="I44" s="24">
        <f t="shared" si="3"/>
        <v>0</v>
      </c>
      <c r="J44" s="24">
        <f t="shared" si="4"/>
        <v>1</v>
      </c>
      <c r="K44" s="1"/>
      <c r="L44" s="1">
        <f t="shared" si="5"/>
        <v>0</v>
      </c>
      <c r="M44" s="1">
        <f t="shared" si="6"/>
        <v>0.68700000000000006</v>
      </c>
      <c r="N44" s="1">
        <f t="shared" si="7"/>
        <v>0</v>
      </c>
      <c r="O44" s="1">
        <f t="shared" si="8"/>
        <v>0.71883275330615493</v>
      </c>
      <c r="P44" s="24">
        <f t="shared" si="9"/>
        <v>-0.11010856855824866</v>
      </c>
      <c r="Q44" s="1"/>
      <c r="R44" s="27">
        <f t="shared" si="10"/>
        <v>0</v>
      </c>
      <c r="S44" s="27">
        <f t="shared" si="11"/>
        <v>-5.4960000000000004</v>
      </c>
    </row>
    <row r="45" spans="1:19" x14ac:dyDescent="0.25">
      <c r="A45" s="29">
        <v>22</v>
      </c>
      <c r="B45" s="29">
        <v>0.60540000000000005</v>
      </c>
      <c r="C45" s="29">
        <v>0.78720000000000001</v>
      </c>
      <c r="D45" s="1"/>
      <c r="E45" s="1">
        <f t="shared" si="0"/>
        <v>1.3002973240832507</v>
      </c>
      <c r="F45" s="1">
        <f t="shared" si="1"/>
        <v>0</v>
      </c>
      <c r="G45" s="1">
        <f t="shared" si="12"/>
        <v>0</v>
      </c>
      <c r="H45" s="1"/>
      <c r="I45" s="24">
        <f t="shared" si="3"/>
        <v>0</v>
      </c>
      <c r="J45" s="24">
        <f t="shared" si="4"/>
        <v>1</v>
      </c>
      <c r="K45" s="1"/>
      <c r="L45" s="1">
        <f t="shared" si="5"/>
        <v>0</v>
      </c>
      <c r="M45" s="1">
        <f t="shared" si="6"/>
        <v>0.60540000000000005</v>
      </c>
      <c r="N45" s="1">
        <f t="shared" si="7"/>
        <v>0</v>
      </c>
      <c r="O45" s="1">
        <f t="shared" si="8"/>
        <v>0.63345174505319679</v>
      </c>
      <c r="P45" s="24">
        <f t="shared" si="9"/>
        <v>-0.14610686586220964</v>
      </c>
      <c r="Q45" s="1"/>
      <c r="R45" s="27">
        <f t="shared" si="10"/>
        <v>0</v>
      </c>
      <c r="S45" s="27">
        <f t="shared" si="11"/>
        <v>13.318800000000001</v>
      </c>
    </row>
    <row r="46" spans="1:19" x14ac:dyDescent="0.25">
      <c r="A46" s="29">
        <v>52</v>
      </c>
      <c r="B46" s="29">
        <v>0.52800000000000002</v>
      </c>
      <c r="C46" s="29">
        <v>0.72260000000000002</v>
      </c>
      <c r="D46" s="1"/>
      <c r="E46" s="1">
        <f t="shared" si="0"/>
        <v>1.3685606060606061</v>
      </c>
      <c r="F46" s="1">
        <f t="shared" si="1"/>
        <v>0</v>
      </c>
      <c r="G46" s="1">
        <f t="shared" si="12"/>
        <v>0</v>
      </c>
      <c r="H46" s="1"/>
      <c r="I46" s="24">
        <f t="shared" si="3"/>
        <v>0</v>
      </c>
      <c r="J46" s="24">
        <f t="shared" si="4"/>
        <v>1</v>
      </c>
      <c r="K46" s="1"/>
      <c r="L46" s="1">
        <f t="shared" si="5"/>
        <v>0</v>
      </c>
      <c r="M46" s="1">
        <f t="shared" si="6"/>
        <v>0.52800000000000002</v>
      </c>
      <c r="N46" s="1">
        <f t="shared" si="7"/>
        <v>0</v>
      </c>
      <c r="O46" s="1">
        <f t="shared" si="8"/>
        <v>0.55246534751914089</v>
      </c>
      <c r="P46" s="24">
        <f t="shared" si="9"/>
        <v>-0.16167884869415483</v>
      </c>
      <c r="Q46" s="1"/>
      <c r="R46" s="27">
        <f t="shared" si="10"/>
        <v>0</v>
      </c>
      <c r="S46" s="27">
        <f t="shared" si="11"/>
        <v>27.456000000000003</v>
      </c>
    </row>
    <row r="47" spans="1:19" x14ac:dyDescent="0.25">
      <c r="A47" s="29">
        <v>82</v>
      </c>
      <c r="B47" s="29">
        <v>0.44850000000000001</v>
      </c>
      <c r="C47" s="29">
        <v>0.6341</v>
      </c>
      <c r="D47" s="1"/>
      <c r="E47" s="1">
        <f t="shared" si="0"/>
        <v>1.4138238573021182</v>
      </c>
      <c r="F47" s="1">
        <f t="shared" si="1"/>
        <v>0</v>
      </c>
      <c r="G47" s="1">
        <f t="shared" si="12"/>
        <v>0</v>
      </c>
      <c r="H47" s="1"/>
      <c r="I47" s="24">
        <f t="shared" si="3"/>
        <v>0</v>
      </c>
      <c r="J47" s="24">
        <f t="shared" si="4"/>
        <v>1</v>
      </c>
      <c r="K47" s="1"/>
      <c r="L47" s="1">
        <f t="shared" si="5"/>
        <v>0</v>
      </c>
      <c r="M47" s="1">
        <f t="shared" si="6"/>
        <v>0.44850000000000001</v>
      </c>
      <c r="N47" s="1">
        <f t="shared" si="7"/>
        <v>0</v>
      </c>
      <c r="O47" s="1">
        <f t="shared" si="8"/>
        <v>0.46928164462563388</v>
      </c>
      <c r="P47" s="24">
        <f t="shared" si="9"/>
        <v>-0.15662677503978534</v>
      </c>
      <c r="Q47" s="1"/>
      <c r="R47" s="27">
        <f t="shared" si="10"/>
        <v>0</v>
      </c>
      <c r="S47" s="27">
        <f t="shared" si="11"/>
        <v>36.777000000000001</v>
      </c>
    </row>
    <row r="48" spans="1:19" x14ac:dyDescent="0.25">
      <c r="A48" s="29">
        <v>112</v>
      </c>
      <c r="B48" s="29">
        <v>0.36799999999999999</v>
      </c>
      <c r="C48" s="29">
        <v>0.52949999999999997</v>
      </c>
      <c r="D48" s="1"/>
      <c r="E48" s="1">
        <f t="shared" si="0"/>
        <v>1.4388586956521738</v>
      </c>
      <c r="F48" s="1">
        <f t="shared" si="1"/>
        <v>0</v>
      </c>
      <c r="G48" s="1">
        <f t="shared" si="12"/>
        <v>0</v>
      </c>
      <c r="H48" s="1"/>
      <c r="I48" s="24">
        <f t="shared" si="3"/>
        <v>0</v>
      </c>
      <c r="J48" s="24">
        <f t="shared" si="4"/>
        <v>1</v>
      </c>
      <c r="K48" s="1"/>
      <c r="L48" s="1">
        <f t="shared" si="5"/>
        <v>0</v>
      </c>
      <c r="M48" s="1">
        <f t="shared" si="6"/>
        <v>0.36799999999999999</v>
      </c>
      <c r="N48" s="1">
        <f t="shared" si="7"/>
        <v>0</v>
      </c>
      <c r="O48" s="1">
        <f t="shared" si="8"/>
        <v>0.38505160584667392</v>
      </c>
      <c r="P48" s="24">
        <f t="shared" si="9"/>
        <v>-0.13726921424814792</v>
      </c>
      <c r="Q48" s="1"/>
      <c r="R48" s="27">
        <f t="shared" si="10"/>
        <v>0</v>
      </c>
      <c r="S48" s="27">
        <f t="shared" si="11"/>
        <v>41.216000000000001</v>
      </c>
    </row>
    <row r="49" spans="1:19" x14ac:dyDescent="0.25">
      <c r="A49" s="29">
        <v>142</v>
      </c>
      <c r="B49" s="29">
        <v>0.29249999999999998</v>
      </c>
      <c r="C49" s="29">
        <v>0.4234</v>
      </c>
      <c r="D49" s="1"/>
      <c r="E49" s="1">
        <f t="shared" si="0"/>
        <v>1.4475213675213676</v>
      </c>
      <c r="F49" s="1">
        <f t="shared" si="1"/>
        <v>0</v>
      </c>
      <c r="G49" s="1">
        <f t="shared" si="12"/>
        <v>0</v>
      </c>
      <c r="H49" s="1"/>
      <c r="I49" s="24">
        <f t="shared" si="3"/>
        <v>0</v>
      </c>
      <c r="J49" s="24">
        <f t="shared" si="4"/>
        <v>1</v>
      </c>
      <c r="K49" s="1"/>
      <c r="L49" s="1">
        <f t="shared" si="5"/>
        <v>0</v>
      </c>
      <c r="M49" s="1">
        <f t="shared" si="6"/>
        <v>0.29249999999999998</v>
      </c>
      <c r="N49" s="1">
        <f t="shared" si="7"/>
        <v>0</v>
      </c>
      <c r="O49" s="1">
        <f t="shared" si="8"/>
        <v>0.30605324649497861</v>
      </c>
      <c r="P49" s="24">
        <f t="shared" si="9"/>
        <v>-0.11151454291078722</v>
      </c>
      <c r="Q49" s="1"/>
      <c r="R49" s="27">
        <f t="shared" si="10"/>
        <v>0</v>
      </c>
      <c r="S49" s="27">
        <f t="shared" si="11"/>
        <v>41.534999999999997</v>
      </c>
    </row>
    <row r="50" spans="1:19" x14ac:dyDescent="0.25">
      <c r="A50" s="29">
        <v>172</v>
      </c>
      <c r="B50" s="29">
        <v>0.22889999999999999</v>
      </c>
      <c r="C50" s="29">
        <v>0.3301</v>
      </c>
      <c r="D50" s="1"/>
      <c r="E50" s="1">
        <f t="shared" si="0"/>
        <v>1.4421144604630844</v>
      </c>
      <c r="F50" s="1">
        <f t="shared" si="1"/>
        <v>0</v>
      </c>
      <c r="G50" s="1">
        <f t="shared" si="12"/>
        <v>0</v>
      </c>
      <c r="H50" s="1"/>
      <c r="I50" s="24">
        <f t="shared" si="3"/>
        <v>0</v>
      </c>
      <c r="J50" s="24">
        <f t="shared" si="4"/>
        <v>1</v>
      </c>
      <c r="K50" s="1"/>
      <c r="L50" s="1">
        <f t="shared" si="5"/>
        <v>0</v>
      </c>
      <c r="M50" s="1">
        <f t="shared" si="6"/>
        <v>0.22889999999999999</v>
      </c>
      <c r="N50" s="1">
        <f t="shared" si="7"/>
        <v>0</v>
      </c>
      <c r="O50" s="1">
        <f t="shared" si="8"/>
        <v>0.239506284180173</v>
      </c>
      <c r="P50" s="24">
        <f t="shared" si="9"/>
        <v>-8.6091148740688975E-2</v>
      </c>
      <c r="Q50" s="1"/>
      <c r="R50" s="27">
        <f t="shared" si="10"/>
        <v>0</v>
      </c>
      <c r="S50" s="27">
        <f t="shared" si="11"/>
        <v>39.370799999999996</v>
      </c>
    </row>
    <row r="51" spans="1:19" x14ac:dyDescent="0.25">
      <c r="A51" s="29">
        <v>202</v>
      </c>
      <c r="B51" s="29">
        <v>0.18079999999999999</v>
      </c>
      <c r="C51" s="29">
        <v>0.25800000000000001</v>
      </c>
      <c r="D51" s="1"/>
      <c r="E51" s="1">
        <f t="shared" si="0"/>
        <v>1.4269911504424779</v>
      </c>
      <c r="F51" s="1">
        <f t="shared" si="1"/>
        <v>0</v>
      </c>
      <c r="G51" s="1">
        <f t="shared" si="12"/>
        <v>0</v>
      </c>
      <c r="H51" s="1"/>
      <c r="I51" s="24">
        <f t="shared" si="3"/>
        <v>0</v>
      </c>
      <c r="J51" s="24">
        <f t="shared" si="4"/>
        <v>1</v>
      </c>
      <c r="K51" s="1"/>
      <c r="L51" s="1">
        <f t="shared" si="5"/>
        <v>0</v>
      </c>
      <c r="M51" s="1">
        <f t="shared" si="6"/>
        <v>0.18079999999999999</v>
      </c>
      <c r="N51" s="1">
        <f t="shared" si="7"/>
        <v>0</v>
      </c>
      <c r="O51" s="1">
        <f t="shared" si="8"/>
        <v>0.18917752808988764</v>
      </c>
      <c r="P51" s="24">
        <f t="shared" si="9"/>
        <v>-6.540194992883433E-2</v>
      </c>
      <c r="Q51" s="1"/>
      <c r="R51" s="27">
        <f t="shared" si="10"/>
        <v>0</v>
      </c>
      <c r="S51" s="27">
        <f t="shared" si="11"/>
        <v>36.521599999999999</v>
      </c>
    </row>
    <row r="52" spans="1:19" x14ac:dyDescent="0.25">
      <c r="A52" s="29">
        <v>232</v>
      </c>
      <c r="B52" s="29">
        <v>0.14560000000000001</v>
      </c>
      <c r="C52" s="29">
        <v>0.20280000000000001</v>
      </c>
      <c r="D52" s="1"/>
      <c r="E52" s="1">
        <f t="shared" si="0"/>
        <v>1.3928571428571428</v>
      </c>
      <c r="F52" s="1">
        <f t="shared" si="1"/>
        <v>0</v>
      </c>
      <c r="G52" s="1">
        <f t="shared" si="12"/>
        <v>0</v>
      </c>
      <c r="H52" s="1"/>
      <c r="I52" s="24">
        <f t="shared" si="3"/>
        <v>0</v>
      </c>
      <c r="J52" s="24">
        <f t="shared" si="4"/>
        <v>1</v>
      </c>
      <c r="K52" s="1"/>
      <c r="L52" s="1">
        <f t="shared" si="5"/>
        <v>0</v>
      </c>
      <c r="M52" s="1">
        <f t="shared" si="6"/>
        <v>0.14560000000000001</v>
      </c>
      <c r="N52" s="1">
        <f t="shared" si="7"/>
        <v>0</v>
      </c>
      <c r="O52" s="1">
        <f t="shared" si="8"/>
        <v>0.15234650492194493</v>
      </c>
      <c r="P52" s="24">
        <f t="shared" si="9"/>
        <v>-4.7945923289988666E-2</v>
      </c>
      <c r="Q52" s="1"/>
      <c r="R52" s="27">
        <f t="shared" si="10"/>
        <v>0</v>
      </c>
      <c r="S52" s="27">
        <f t="shared" si="11"/>
        <v>33.779200000000003</v>
      </c>
    </row>
    <row r="53" spans="1:19" x14ac:dyDescent="0.25">
      <c r="A53" s="29">
        <v>262</v>
      </c>
      <c r="B53" s="29">
        <v>0.11940000000000001</v>
      </c>
      <c r="C53" s="29">
        <v>0.1565</v>
      </c>
      <c r="D53" s="1"/>
      <c r="E53" s="1">
        <f t="shared" si="0"/>
        <v>1.3107202680067001</v>
      </c>
      <c r="F53" s="1">
        <f t="shared" si="1"/>
        <v>0</v>
      </c>
      <c r="G53" s="1">
        <f t="shared" si="12"/>
        <v>0</v>
      </c>
      <c r="H53" s="1"/>
      <c r="I53" s="24">
        <f t="shared" si="3"/>
        <v>0</v>
      </c>
      <c r="J53" s="24">
        <f t="shared" si="4"/>
        <v>1</v>
      </c>
      <c r="K53" s="1"/>
      <c r="L53" s="1">
        <f t="shared" si="5"/>
        <v>0</v>
      </c>
      <c r="M53" s="1">
        <f t="shared" si="6"/>
        <v>0.11940000000000001</v>
      </c>
      <c r="N53" s="1">
        <f t="shared" si="7"/>
        <v>0</v>
      </c>
      <c r="O53" s="1">
        <f t="shared" si="8"/>
        <v>0.12493250472307846</v>
      </c>
      <c r="P53" s="24">
        <f t="shared" si="9"/>
        <v>-2.9998570062645197E-2</v>
      </c>
      <c r="Q53" s="1"/>
      <c r="R53" s="27">
        <f t="shared" si="10"/>
        <v>0</v>
      </c>
      <c r="S53" s="27">
        <f t="shared" si="11"/>
        <v>31.282800000000002</v>
      </c>
    </row>
    <row r="54" spans="1:19" x14ac:dyDescent="0.25">
      <c r="A54" s="29">
        <v>292</v>
      </c>
      <c r="B54" s="29">
        <v>0.1011</v>
      </c>
      <c r="C54" s="29">
        <v>0.1182</v>
      </c>
      <c r="D54" s="1"/>
      <c r="E54" s="1">
        <f t="shared" si="0"/>
        <v>1.1691394658753709</v>
      </c>
      <c r="F54" s="1">
        <f t="shared" si="1"/>
        <v>0</v>
      </c>
      <c r="G54" s="1">
        <f t="shared" si="12"/>
        <v>0</v>
      </c>
      <c r="H54" s="1"/>
      <c r="I54" s="24">
        <f t="shared" si="3"/>
        <v>0</v>
      </c>
      <c r="J54" s="24">
        <f t="shared" si="4"/>
        <v>1</v>
      </c>
      <c r="K54" s="1"/>
      <c r="L54" s="1">
        <f t="shared" si="5"/>
        <v>0</v>
      </c>
      <c r="M54" s="1">
        <f t="shared" si="6"/>
        <v>0.1011</v>
      </c>
      <c r="N54" s="1">
        <f t="shared" si="7"/>
        <v>0</v>
      </c>
      <c r="O54" s="1">
        <f t="shared" si="8"/>
        <v>0.10578455801929004</v>
      </c>
      <c r="P54" s="24">
        <f t="shared" si="9"/>
        <v>-1.1798386373382075E-2</v>
      </c>
      <c r="Q54" s="1"/>
      <c r="R54" s="27">
        <f t="shared" si="10"/>
        <v>0</v>
      </c>
      <c r="S54" s="27">
        <f t="shared" si="11"/>
        <v>29.5212</v>
      </c>
    </row>
    <row r="55" spans="1:19" x14ac:dyDescent="0.25">
      <c r="A55" s="29">
        <v>322</v>
      </c>
      <c r="B55" s="29">
        <v>9.0700000000000003E-2</v>
      </c>
      <c r="C55" s="29">
        <v>9.0800000000000006E-2</v>
      </c>
      <c r="D55" s="1"/>
      <c r="E55" s="1">
        <f t="shared" si="0"/>
        <v>1.0011025358324146</v>
      </c>
      <c r="F55" s="1">
        <f t="shared" si="1"/>
        <v>0</v>
      </c>
      <c r="G55" s="1">
        <f t="shared" si="12"/>
        <v>0</v>
      </c>
      <c r="H55" s="1"/>
      <c r="I55" s="24">
        <f t="shared" si="3"/>
        <v>4.2788396983403061E-3</v>
      </c>
      <c r="J55" s="24">
        <f t="shared" si="4"/>
        <v>0.99144232060331938</v>
      </c>
      <c r="K55" s="1"/>
      <c r="L55" s="1">
        <f t="shared" si="5"/>
        <v>3.8809076063946575E-4</v>
      </c>
      <c r="M55" s="1">
        <f t="shared" si="6"/>
        <v>9.0311909239360541E-2</v>
      </c>
      <c r="N55" s="1">
        <f t="shared" si="7"/>
        <v>-3.6965915209098968E-3</v>
      </c>
      <c r="O55" s="1">
        <f t="shared" si="8"/>
        <v>9.4496591520909903E-2</v>
      </c>
      <c r="P55" s="24">
        <f t="shared" si="9"/>
        <v>0</v>
      </c>
      <c r="Q55" s="1"/>
      <c r="R55" s="27">
        <f t="shared" si="10"/>
        <v>0.12496522492590798</v>
      </c>
      <c r="S55" s="27">
        <f t="shared" si="11"/>
        <v>29.080434775074096</v>
      </c>
    </row>
    <row r="56" spans="1:19" x14ac:dyDescent="0.25">
      <c r="A56" s="29">
        <v>352</v>
      </c>
      <c r="B56" s="29">
        <v>8.6699999999999999E-2</v>
      </c>
      <c r="C56" s="29">
        <v>7.4399999999999994E-2</v>
      </c>
      <c r="D56" s="1"/>
      <c r="E56" s="1">
        <f t="shared" si="0"/>
        <v>0.85813148788927329</v>
      </c>
      <c r="F56" s="1">
        <f t="shared" si="1"/>
        <v>0</v>
      </c>
      <c r="G56" s="1">
        <f t="shared" si="12"/>
        <v>0</v>
      </c>
      <c r="H56" s="1"/>
      <c r="I56" s="24">
        <f t="shared" si="3"/>
        <v>1.7803157503341622E-2</v>
      </c>
      <c r="J56" s="24">
        <f t="shared" si="4"/>
        <v>0.96439368499331679</v>
      </c>
      <c r="K56" s="1"/>
      <c r="L56" s="1">
        <f t="shared" si="5"/>
        <v>1.5435337555397186E-3</v>
      </c>
      <c r="M56" s="1">
        <f t="shared" si="6"/>
        <v>8.5156466244460285E-2</v>
      </c>
      <c r="N56" s="1">
        <f t="shared" si="7"/>
        <v>-1.4702266509938906E-2</v>
      </c>
      <c r="O56" s="1">
        <f t="shared" si="8"/>
        <v>8.910226650993891E-2</v>
      </c>
      <c r="P56" s="24">
        <f t="shared" si="9"/>
        <v>1.3188052654009747E-17</v>
      </c>
      <c r="Q56" s="1"/>
      <c r="R56" s="27">
        <f t="shared" si="10"/>
        <v>0.54332388194998094</v>
      </c>
      <c r="S56" s="27">
        <f t="shared" si="11"/>
        <v>29.975076118050019</v>
      </c>
    </row>
    <row r="57" spans="1:19" x14ac:dyDescent="0.25">
      <c r="A57" s="29">
        <v>382</v>
      </c>
      <c r="B57" s="29">
        <v>8.6300000000000002E-2</v>
      </c>
      <c r="C57" s="29">
        <v>6.5100000000000005E-2</v>
      </c>
      <c r="D57" s="1"/>
      <c r="E57" s="1">
        <f t="shared" si="0"/>
        <v>0.75434530706836622</v>
      </c>
      <c r="F57" s="1">
        <f t="shared" si="1"/>
        <v>0</v>
      </c>
      <c r="G57" s="1">
        <f t="shared" si="12"/>
        <v>0</v>
      </c>
      <c r="H57" s="1"/>
      <c r="I57" s="24">
        <f t="shared" si="3"/>
        <v>2.762079060726555E-2</v>
      </c>
      <c r="J57" s="24">
        <f t="shared" si="4"/>
        <v>0.94475841878546896</v>
      </c>
      <c r="K57" s="1"/>
      <c r="L57" s="1">
        <f t="shared" si="5"/>
        <v>2.3836742294070169E-3</v>
      </c>
      <c r="M57" s="1">
        <f t="shared" si="6"/>
        <v>8.3916325770592992E-2</v>
      </c>
      <c r="N57" s="1">
        <f t="shared" si="7"/>
        <v>-2.2704663029128949E-2</v>
      </c>
      <c r="O57" s="1">
        <f t="shared" si="8"/>
        <v>8.7804663029128968E-2</v>
      </c>
      <c r="P57" s="24">
        <f t="shared" si="9"/>
        <v>1.3188052654009747E-17</v>
      </c>
      <c r="Q57" s="1"/>
      <c r="R57" s="27">
        <f t="shared" si="10"/>
        <v>0.91056355563348046</v>
      </c>
      <c r="S57" s="27">
        <f t="shared" si="11"/>
        <v>32.056036444366526</v>
      </c>
    </row>
    <row r="58" spans="1:19" x14ac:dyDescent="0.25">
      <c r="A58" s="29">
        <v>412</v>
      </c>
      <c r="B58" s="29">
        <v>8.6699999999999999E-2</v>
      </c>
      <c r="C58" s="29">
        <v>5.8599999999999999E-2</v>
      </c>
      <c r="D58" s="1"/>
      <c r="E58" s="1">
        <f t="shared" si="0"/>
        <v>0.67589388696655128</v>
      </c>
      <c r="F58" s="1">
        <f t="shared" si="1"/>
        <v>0</v>
      </c>
      <c r="G58" s="1">
        <f t="shared" si="12"/>
        <v>0</v>
      </c>
      <c r="H58" s="1"/>
      <c r="I58" s="24">
        <f t="shared" si="3"/>
        <v>3.5041887066826843E-2</v>
      </c>
      <c r="J58" s="24">
        <f t="shared" si="4"/>
        <v>0.92991622586634626</v>
      </c>
      <c r="K58" s="1"/>
      <c r="L58" s="1">
        <f t="shared" si="5"/>
        <v>3.0381316086938873E-3</v>
      </c>
      <c r="M58" s="1">
        <f t="shared" si="6"/>
        <v>8.3661868391306113E-2</v>
      </c>
      <c r="N58" s="1">
        <f t="shared" si="7"/>
        <v>-2.8938415141862801E-2</v>
      </c>
      <c r="O58" s="1">
        <f t="shared" si="8"/>
        <v>8.7538415141862808E-2</v>
      </c>
      <c r="P58" s="24">
        <f t="shared" si="9"/>
        <v>6.5940263270048734E-18</v>
      </c>
      <c r="Q58" s="1"/>
      <c r="R58" s="27">
        <f t="shared" si="10"/>
        <v>1.2517102227818815</v>
      </c>
      <c r="S58" s="27">
        <f t="shared" si="11"/>
        <v>34.468689777218117</v>
      </c>
    </row>
    <row r="59" spans="1:19" x14ac:dyDescent="0.25">
      <c r="A59" s="29">
        <v>442</v>
      </c>
      <c r="B59" s="29">
        <v>8.6900000000000005E-2</v>
      </c>
      <c r="C59" s="29">
        <v>5.0999999999999997E-2</v>
      </c>
      <c r="D59" s="1"/>
      <c r="E59" s="1">
        <f t="shared" si="0"/>
        <v>0.58688147295742221</v>
      </c>
      <c r="F59" s="1">
        <f t="shared" si="1"/>
        <v>0</v>
      </c>
      <c r="G59" s="1">
        <f t="shared" si="12"/>
        <v>0</v>
      </c>
      <c r="H59" s="1"/>
      <c r="I59" s="24">
        <f t="shared" si="3"/>
        <v>4.3461998641644212E-2</v>
      </c>
      <c r="J59" s="24">
        <f t="shared" si="4"/>
        <v>0.91307600271671152</v>
      </c>
      <c r="K59" s="1"/>
      <c r="L59" s="1">
        <f t="shared" si="5"/>
        <v>3.776847681958882E-3</v>
      </c>
      <c r="M59" s="1">
        <f t="shared" si="6"/>
        <v>8.3123152318041127E-2</v>
      </c>
      <c r="N59" s="1">
        <f t="shared" si="7"/>
        <v>-3.5974737182335362E-2</v>
      </c>
      <c r="O59" s="1">
        <f t="shared" si="8"/>
        <v>8.6974737182335365E-2</v>
      </c>
      <c r="P59" s="24">
        <f t="shared" si="9"/>
        <v>6.5940263270048734E-18</v>
      </c>
      <c r="Q59" s="1"/>
      <c r="R59" s="27">
        <f t="shared" si="10"/>
        <v>1.6693666754258258</v>
      </c>
      <c r="S59" s="27">
        <f t="shared" si="11"/>
        <v>36.740433324574177</v>
      </c>
    </row>
    <row r="60" spans="1:19" x14ac:dyDescent="0.25">
      <c r="A60" s="29">
        <v>472</v>
      </c>
      <c r="B60" s="29">
        <v>8.6900000000000005E-2</v>
      </c>
      <c r="C60" s="29">
        <v>4.1200000000000001E-2</v>
      </c>
      <c r="D60" s="1"/>
      <c r="E60" s="1">
        <f t="shared" si="0"/>
        <v>0.47410817031070196</v>
      </c>
      <c r="F60" s="1">
        <f t="shared" si="1"/>
        <v>0</v>
      </c>
      <c r="G60" s="1">
        <f t="shared" si="12"/>
        <v>0</v>
      </c>
      <c r="H60" s="1"/>
      <c r="I60" s="24">
        <f t="shared" si="3"/>
        <v>5.4129766744738732E-2</v>
      </c>
      <c r="J60" s="24">
        <f t="shared" si="4"/>
        <v>0.89174046651052252</v>
      </c>
      <c r="K60" s="1"/>
      <c r="L60" s="1">
        <f t="shared" si="5"/>
        <v>4.7038767301177961E-3</v>
      </c>
      <c r="M60" s="1">
        <f t="shared" si="6"/>
        <v>8.219612326988221E-2</v>
      </c>
      <c r="N60" s="1">
        <f t="shared" si="7"/>
        <v>-4.4804753422389418E-2</v>
      </c>
      <c r="O60" s="1">
        <f t="shared" si="8"/>
        <v>8.6004753422389432E-2</v>
      </c>
      <c r="P60" s="24">
        <f t="shared" si="9"/>
        <v>1.3188052654009747E-17</v>
      </c>
      <c r="Q60" s="1"/>
      <c r="R60" s="27">
        <f t="shared" si="10"/>
        <v>2.2202298166155998</v>
      </c>
      <c r="S60" s="27">
        <f t="shared" si="11"/>
        <v>38.796570183384404</v>
      </c>
    </row>
    <row r="61" spans="1:19" x14ac:dyDescent="0.25">
      <c r="A61" s="29">
        <v>502</v>
      </c>
      <c r="B61" s="29">
        <v>8.6900000000000005E-2</v>
      </c>
      <c r="C61" s="29">
        <v>2.9000000000000001E-2</v>
      </c>
      <c r="D61" s="1"/>
      <c r="E61" s="1">
        <f t="shared" si="0"/>
        <v>0.33371691599539699</v>
      </c>
      <c r="F61" s="1">
        <f t="shared" si="1"/>
        <v>0</v>
      </c>
      <c r="G61" s="1">
        <f t="shared" si="12"/>
        <v>0</v>
      </c>
      <c r="H61" s="1"/>
      <c r="I61" s="24">
        <f t="shared" si="3"/>
        <v>6.7410049485325807E-2</v>
      </c>
      <c r="J61" s="24">
        <f t="shared" si="4"/>
        <v>0.86517990102934839</v>
      </c>
      <c r="K61" s="1"/>
      <c r="L61" s="1">
        <f t="shared" si="5"/>
        <v>5.8579333002748129E-3</v>
      </c>
      <c r="M61" s="1">
        <f t="shared" si="6"/>
        <v>8.104206669972519E-2</v>
      </c>
      <c r="N61" s="1">
        <f t="shared" si="7"/>
        <v>-5.5797222619191421E-2</v>
      </c>
      <c r="O61" s="1">
        <f t="shared" si="8"/>
        <v>8.4797222619191426E-2</v>
      </c>
      <c r="P61" s="24">
        <f t="shared" si="9"/>
        <v>3.2970131635024367E-18</v>
      </c>
      <c r="Q61" s="1"/>
      <c r="R61" s="27">
        <f t="shared" si="10"/>
        <v>2.9406825167379562</v>
      </c>
      <c r="S61" s="27">
        <f t="shared" si="11"/>
        <v>40.683117483262045</v>
      </c>
    </row>
    <row r="62" spans="1:19" x14ac:dyDescent="0.25">
      <c r="A62" s="29">
        <v>532</v>
      </c>
      <c r="B62" s="29">
        <v>8.72E-2</v>
      </c>
      <c r="C62" s="29">
        <v>1.5599999999999999E-2</v>
      </c>
      <c r="D62" s="1"/>
      <c r="E62" s="1">
        <f t="shared" si="0"/>
        <v>0.17889908256880732</v>
      </c>
      <c r="F62" s="1">
        <f t="shared" si="1"/>
        <v>0</v>
      </c>
      <c r="G62" s="1">
        <f t="shared" si="12"/>
        <v>0</v>
      </c>
      <c r="H62" s="1"/>
      <c r="I62" s="24">
        <f t="shared" si="3"/>
        <v>8.2055011603639774E-2</v>
      </c>
      <c r="J62" s="24">
        <f t="shared" si="4"/>
        <v>0.83588997679272048</v>
      </c>
      <c r="K62" s="1"/>
      <c r="L62" s="1">
        <f t="shared" si="5"/>
        <v>7.1551970118373881E-3</v>
      </c>
      <c r="M62" s="1">
        <f t="shared" si="6"/>
        <v>8.0044802988162606E-2</v>
      </c>
      <c r="N62" s="1">
        <f t="shared" si="7"/>
        <v>-6.8153749810523523E-2</v>
      </c>
      <c r="O62" s="1">
        <f t="shared" si="8"/>
        <v>8.3753749810523526E-2</v>
      </c>
      <c r="P62" s="24">
        <f t="shared" si="9"/>
        <v>3.2970131635024367E-18</v>
      </c>
      <c r="Q62" s="1"/>
      <c r="R62" s="27">
        <f t="shared" si="10"/>
        <v>3.8065648102974903</v>
      </c>
      <c r="S62" s="27">
        <f t="shared" si="11"/>
        <v>42.583835189702505</v>
      </c>
    </row>
    <row r="63" spans="1:19" x14ac:dyDescent="0.25">
      <c r="A63" s="29">
        <v>562</v>
      </c>
      <c r="B63" s="29">
        <v>8.7900000000000006E-2</v>
      </c>
      <c r="C63" s="29">
        <v>2.0999999999999999E-3</v>
      </c>
      <c r="D63" s="1"/>
      <c r="E63" s="1">
        <f t="shared" si="0"/>
        <v>2.3890784982935152E-2</v>
      </c>
      <c r="F63" s="1">
        <f t="shared" si="1"/>
        <v>0</v>
      </c>
      <c r="G63" s="1">
        <f t="shared" si="12"/>
        <v>0</v>
      </c>
      <c r="H63" s="1"/>
      <c r="I63" s="24">
        <f t="shared" si="3"/>
        <v>9.6717990641166818E-2</v>
      </c>
      <c r="J63" s="24">
        <f t="shared" si="4"/>
        <v>0.80656401871766636</v>
      </c>
      <c r="K63" s="1"/>
      <c r="L63" s="1">
        <f t="shared" si="5"/>
        <v>8.5015113773585643E-3</v>
      </c>
      <c r="M63" s="1">
        <f t="shared" si="6"/>
        <v>7.9398488622641442E-2</v>
      </c>
      <c r="N63" s="1">
        <f t="shared" si="7"/>
        <v>-8.0977487896595007E-2</v>
      </c>
      <c r="O63" s="1">
        <f t="shared" si="8"/>
        <v>8.3077487896594998E-2</v>
      </c>
      <c r="P63" s="24">
        <f t="shared" si="9"/>
        <v>-8.6546595541938964E-18</v>
      </c>
      <c r="Q63" s="1"/>
      <c r="R63" s="27">
        <f t="shared" si="10"/>
        <v>4.7778493940755133</v>
      </c>
      <c r="S63" s="27">
        <f t="shared" si="11"/>
        <v>44.621950605924489</v>
      </c>
    </row>
    <row r="64" spans="1:19" x14ac:dyDescent="0.25">
      <c r="A64" s="29">
        <v>592</v>
      </c>
      <c r="B64" s="29">
        <v>8.9599999999999999E-2</v>
      </c>
      <c r="C64" s="29">
        <v>-1.4500000000000001E-2</v>
      </c>
      <c r="D64" s="1"/>
      <c r="E64" s="1">
        <f t="shared" si="0"/>
        <v>-0.16183035714285715</v>
      </c>
      <c r="F64" s="1">
        <f t="shared" si="1"/>
        <v>0</v>
      </c>
      <c r="G64" s="1">
        <f t="shared" si="12"/>
        <v>0</v>
      </c>
      <c r="H64" s="1"/>
      <c r="I64" s="24">
        <f t="shared" si="3"/>
        <v>0.11428624509094842</v>
      </c>
      <c r="J64" s="24">
        <f t="shared" si="4"/>
        <v>0.77142750981810315</v>
      </c>
      <c r="K64" s="1"/>
      <c r="L64" s="1">
        <f t="shared" si="5"/>
        <v>1.0240047560148978E-2</v>
      </c>
      <c r="M64" s="1">
        <f t="shared" si="6"/>
        <v>7.9359952439851014E-2</v>
      </c>
      <c r="N64" s="1">
        <f t="shared" si="7"/>
        <v>-9.7537166105652995E-2</v>
      </c>
      <c r="O64" s="1">
        <f t="shared" si="8"/>
        <v>8.3037166105652996E-2</v>
      </c>
      <c r="P64" s="24">
        <f t="shared" si="9"/>
        <v>1.6485065817512183E-18</v>
      </c>
      <c r="Q64" s="1"/>
      <c r="R64" s="27">
        <f t="shared" si="10"/>
        <v>6.062108155608195</v>
      </c>
      <c r="S64" s="27">
        <f t="shared" si="11"/>
        <v>46.981091844391798</v>
      </c>
    </row>
    <row r="65" spans="1:19" x14ac:dyDescent="0.25">
      <c r="A65" s="29">
        <v>622</v>
      </c>
      <c r="B65" s="29">
        <v>9.2799999999999994E-2</v>
      </c>
      <c r="C65" s="29">
        <v>-4.2000000000000003E-2</v>
      </c>
      <c r="D65" s="1"/>
      <c r="E65" s="1">
        <f t="shared" si="0"/>
        <v>-0.45258620689655177</v>
      </c>
      <c r="F65" s="1">
        <f t="shared" si="1"/>
        <v>0</v>
      </c>
      <c r="G65" s="1">
        <f t="shared" si="12"/>
        <v>0</v>
      </c>
      <c r="H65" s="1"/>
      <c r="I65" s="24">
        <f t="shared" si="3"/>
        <v>0.14179023678929578</v>
      </c>
      <c r="J65" s="24">
        <f t="shared" si="4"/>
        <v>0.71641952642140838</v>
      </c>
      <c r="K65" s="1"/>
      <c r="L65" s="1">
        <f t="shared" si="5"/>
        <v>1.3158133974046648E-2</v>
      </c>
      <c r="M65" s="1">
        <f t="shared" si="6"/>
        <v>7.9641866025953342E-2</v>
      </c>
      <c r="N65" s="1">
        <f t="shared" si="7"/>
        <v>-0.1253321424073886</v>
      </c>
      <c r="O65" s="1">
        <f t="shared" si="8"/>
        <v>8.3332142407388579E-2</v>
      </c>
      <c r="P65" s="24">
        <f t="shared" si="9"/>
        <v>-1.9782078981014622E-17</v>
      </c>
      <c r="Q65" s="1"/>
      <c r="R65" s="27">
        <f t="shared" si="10"/>
        <v>8.1843593318570154</v>
      </c>
      <c r="S65" s="27">
        <f t="shared" si="11"/>
        <v>49.537240668142978</v>
      </c>
    </row>
    <row r="66" spans="1:19" x14ac:dyDescent="0.25">
      <c r="A66" s="29">
        <v>652</v>
      </c>
      <c r="B66" s="29">
        <v>9.8299999999999998E-2</v>
      </c>
      <c r="C66" s="29">
        <v>-8.6900000000000005E-2</v>
      </c>
      <c r="D66" s="1"/>
      <c r="E66" s="1">
        <f t="shared" si="0"/>
        <v>-0.88402848423194313</v>
      </c>
      <c r="F66" s="1">
        <f t="shared" si="1"/>
        <v>0</v>
      </c>
      <c r="G66" s="1">
        <f t="shared" si="12"/>
        <v>0</v>
      </c>
      <c r="H66" s="1"/>
      <c r="I66" s="24">
        <f t="shared" si="3"/>
        <v>0.1826024330845756</v>
      </c>
      <c r="J66" s="24">
        <f t="shared" si="4"/>
        <v>0.63479513383084885</v>
      </c>
      <c r="K66" s="1"/>
      <c r="L66" s="1">
        <f t="shared" si="5"/>
        <v>1.794981917221378E-2</v>
      </c>
      <c r="M66" s="1">
        <f t="shared" si="6"/>
        <v>8.0350180827786222E-2</v>
      </c>
      <c r="N66" s="1">
        <f t="shared" si="7"/>
        <v>-0.17097327760274378</v>
      </c>
      <c r="O66" s="1">
        <f t="shared" si="8"/>
        <v>8.4073277602743801E-2</v>
      </c>
      <c r="P66" s="24">
        <f t="shared" si="9"/>
        <v>2.6376105308019493E-17</v>
      </c>
      <c r="Q66" s="1"/>
      <c r="R66" s="27">
        <f t="shared" si="10"/>
        <v>11.703282100283385</v>
      </c>
      <c r="S66" s="27">
        <f t="shared" si="11"/>
        <v>52.388317899716618</v>
      </c>
    </row>
    <row r="67" spans="1:19" x14ac:dyDescent="0.25">
      <c r="A67" s="29">
        <v>682</v>
      </c>
      <c r="B67" s="29">
        <v>0.1066</v>
      </c>
      <c r="C67" s="29">
        <v>-0.15049999999999999</v>
      </c>
      <c r="D67" s="1"/>
      <c r="E67" s="1">
        <f t="shared" si="0"/>
        <v>-1.4118198874296435</v>
      </c>
      <c r="F67" s="1">
        <f t="shared" si="1"/>
        <v>0</v>
      </c>
      <c r="G67" s="1">
        <f t="shared" si="12"/>
        <v>0</v>
      </c>
      <c r="H67" s="1"/>
      <c r="I67" s="24">
        <f t="shared" si="3"/>
        <v>0.23252875575119014</v>
      </c>
      <c r="J67" s="24">
        <f t="shared" si="4"/>
        <v>0.53494248849761972</v>
      </c>
      <c r="K67" s="1"/>
      <c r="L67" s="1">
        <f t="shared" si="5"/>
        <v>2.4787565363076868E-2</v>
      </c>
      <c r="M67" s="1">
        <f t="shared" si="6"/>
        <v>8.1812434636923129E-2</v>
      </c>
      <c r="N67" s="1">
        <f t="shared" si="7"/>
        <v>-0.23610328623688395</v>
      </c>
      <c r="O67" s="1">
        <f t="shared" si="8"/>
        <v>8.5603286236883971E-2</v>
      </c>
      <c r="P67" s="24">
        <f t="shared" si="9"/>
        <v>2.6376105308019493E-17</v>
      </c>
      <c r="Q67" s="1"/>
      <c r="R67" s="27">
        <f t="shared" si="10"/>
        <v>16.905119577618425</v>
      </c>
      <c r="S67" s="27">
        <f t="shared" si="11"/>
        <v>55.796080422381571</v>
      </c>
    </row>
    <row r="68" spans="1:19" x14ac:dyDescent="0.25">
      <c r="A68" s="29">
        <v>712</v>
      </c>
      <c r="B68" s="29">
        <v>0.1176</v>
      </c>
      <c r="C68" s="29">
        <v>-0.22700000000000001</v>
      </c>
      <c r="D68" s="1"/>
      <c r="E68" s="1">
        <f t="shared" si="0"/>
        <v>-1.9302721088435375</v>
      </c>
      <c r="F68" s="1">
        <f t="shared" si="1"/>
        <v>0</v>
      </c>
      <c r="G68" s="1">
        <f t="shared" si="12"/>
        <v>0</v>
      </c>
      <c r="H68" s="1"/>
      <c r="I68" s="24">
        <f t="shared" si="3"/>
        <v>0.28157164037702659</v>
      </c>
      <c r="J68" s="24">
        <f t="shared" si="4"/>
        <v>0.43685671924594682</v>
      </c>
      <c r="K68" s="1"/>
      <c r="L68" s="1">
        <f t="shared" si="5"/>
        <v>3.3112824908338327E-2</v>
      </c>
      <c r="M68" s="1">
        <f t="shared" si="6"/>
        <v>8.4487175091661676E-2</v>
      </c>
      <c r="N68" s="1">
        <f t="shared" si="7"/>
        <v>-0.31540196315894958</v>
      </c>
      <c r="O68" s="1">
        <f t="shared" si="8"/>
        <v>8.8401963158949562E-2</v>
      </c>
      <c r="P68" s="24">
        <f t="shared" si="9"/>
        <v>-2.6376105308019493E-17</v>
      </c>
      <c r="Q68" s="1"/>
      <c r="R68" s="27">
        <f t="shared" si="10"/>
        <v>23.576331334736889</v>
      </c>
      <c r="S68" s="27">
        <f t="shared" si="11"/>
        <v>60.154868665263116</v>
      </c>
    </row>
    <row r="69" spans="1:19" x14ac:dyDescent="0.25">
      <c r="A69" s="29">
        <v>742</v>
      </c>
      <c r="B69" s="29">
        <v>0.13009999999999999</v>
      </c>
      <c r="C69" s="29">
        <v>-0.307</v>
      </c>
      <c r="D69" s="1"/>
      <c r="E69" s="1">
        <f t="shared" si="0"/>
        <v>-2.3597232897770946</v>
      </c>
      <c r="F69" s="1">
        <f t="shared" si="1"/>
        <v>0</v>
      </c>
      <c r="G69" s="1">
        <f t="shared" si="12"/>
        <v>0</v>
      </c>
      <c r="H69" s="1"/>
      <c r="I69" s="24">
        <f t="shared" si="3"/>
        <v>0.32219548930473652</v>
      </c>
      <c r="J69" s="24">
        <f t="shared" si="4"/>
        <v>0.35560902139052697</v>
      </c>
      <c r="K69" s="1"/>
      <c r="L69" s="1">
        <f t="shared" si="5"/>
        <v>4.1917633158546221E-2</v>
      </c>
      <c r="M69" s="1">
        <f t="shared" si="6"/>
        <v>8.818236684145378E-2</v>
      </c>
      <c r="N69" s="1">
        <f t="shared" si="7"/>
        <v>-0.39926837489038658</v>
      </c>
      <c r="O69" s="1">
        <f t="shared" si="8"/>
        <v>9.2268374890386612E-2</v>
      </c>
      <c r="P69" s="24">
        <f t="shared" si="9"/>
        <v>5.2752210616038987E-17</v>
      </c>
      <c r="Q69" s="1"/>
      <c r="R69" s="27">
        <f t="shared" si="10"/>
        <v>31.102883803641294</v>
      </c>
      <c r="S69" s="27">
        <f t="shared" si="11"/>
        <v>65.431316196358708</v>
      </c>
    </row>
    <row r="70" spans="1:19" x14ac:dyDescent="0.25">
      <c r="A70" s="29">
        <v>772</v>
      </c>
      <c r="B70" s="29">
        <v>0.14149999999999999</v>
      </c>
      <c r="C70" s="29">
        <v>-0.38109999999999999</v>
      </c>
      <c r="D70" s="1"/>
      <c r="E70" s="1">
        <f t="shared" si="0"/>
        <v>-2.6932862190812723</v>
      </c>
      <c r="F70" s="1">
        <f t="shared" si="1"/>
        <v>0</v>
      </c>
      <c r="G70" s="1">
        <f t="shared" si="12"/>
        <v>0</v>
      </c>
      <c r="H70" s="1"/>
      <c r="I70" s="24">
        <f t="shared" si="3"/>
        <v>0.35374880816738463</v>
      </c>
      <c r="J70" s="24">
        <f t="shared" si="4"/>
        <v>0.29250238366523074</v>
      </c>
      <c r="K70" s="1"/>
      <c r="L70" s="1">
        <f t="shared" si="5"/>
        <v>5.0055456355684924E-2</v>
      </c>
      <c r="M70" s="1">
        <f t="shared" si="6"/>
        <v>9.1444543644315063E-2</v>
      </c>
      <c r="N70" s="1">
        <f t="shared" si="7"/>
        <v>-0.47678170754391247</v>
      </c>
      <c r="O70" s="1">
        <f t="shared" si="8"/>
        <v>9.5681707543912434E-2</v>
      </c>
      <c r="P70" s="24">
        <f t="shared" si="9"/>
        <v>-5.2752210616038987E-17</v>
      </c>
      <c r="Q70" s="1"/>
      <c r="R70" s="27">
        <f t="shared" si="10"/>
        <v>38.642812306588759</v>
      </c>
      <c r="S70" s="27">
        <f t="shared" si="11"/>
        <v>70.595187693411233</v>
      </c>
    </row>
    <row r="71" spans="1:19" x14ac:dyDescent="0.25">
      <c r="A71" s="29">
        <v>802</v>
      </c>
      <c r="B71" s="29">
        <v>0.1497</v>
      </c>
      <c r="C71" s="29">
        <v>-0.4405</v>
      </c>
      <c r="D71" s="1"/>
      <c r="E71" s="1">
        <f t="shared" si="0"/>
        <v>-2.9425517702070807</v>
      </c>
      <c r="F71" s="1">
        <f t="shared" si="1"/>
        <v>0</v>
      </c>
      <c r="G71" s="1">
        <f t="shared" si="12"/>
        <v>0</v>
      </c>
      <c r="H71" s="1"/>
      <c r="I71" s="24">
        <f t="shared" si="3"/>
        <v>0.37732803333054438</v>
      </c>
      <c r="J71" s="24">
        <f t="shared" si="4"/>
        <v>0.24534393333891125</v>
      </c>
      <c r="K71" s="1"/>
      <c r="L71" s="1">
        <f t="shared" si="5"/>
        <v>5.6486006589582492E-2</v>
      </c>
      <c r="M71" s="1">
        <f t="shared" si="6"/>
        <v>9.3213993410417501E-2</v>
      </c>
      <c r="N71" s="1">
        <f t="shared" si="7"/>
        <v>-0.53803314633169164</v>
      </c>
      <c r="O71" s="1">
        <f t="shared" si="8"/>
        <v>9.7533146331691689E-2</v>
      </c>
      <c r="P71" s="24">
        <f t="shared" si="9"/>
        <v>5.2752210616038987E-17</v>
      </c>
      <c r="Q71" s="1"/>
      <c r="R71" s="27">
        <f t="shared" si="10"/>
        <v>45.301777284845159</v>
      </c>
      <c r="S71" s="27">
        <f t="shared" si="11"/>
        <v>74.757622715154838</v>
      </c>
    </row>
    <row r="72" spans="1:19" x14ac:dyDescent="0.25">
      <c r="A72" s="29">
        <v>832</v>
      </c>
      <c r="B72" s="29">
        <v>0.15310000000000001</v>
      </c>
      <c r="C72" s="29">
        <v>-0.47510000000000002</v>
      </c>
      <c r="D72" s="1"/>
      <c r="E72" s="1">
        <f t="shared" si="0"/>
        <v>-3.1032005225342911</v>
      </c>
      <c r="F72" s="1">
        <f t="shared" si="1"/>
        <v>0</v>
      </c>
      <c r="G72" s="1">
        <f t="shared" si="12"/>
        <v>0</v>
      </c>
      <c r="H72" s="1"/>
      <c r="I72" s="24">
        <f t="shared" si="3"/>
        <v>0.39252457006093328</v>
      </c>
      <c r="J72" s="24">
        <f t="shared" si="4"/>
        <v>0.21495085987813345</v>
      </c>
      <c r="K72" s="1"/>
      <c r="L72" s="1">
        <f t="shared" si="5"/>
        <v>6.0095511676328893E-2</v>
      </c>
      <c r="M72" s="1">
        <f t="shared" si="6"/>
        <v>9.3004488323671128E-2</v>
      </c>
      <c r="N72" s="1">
        <f t="shared" si="7"/>
        <v>-0.57241393364124404</v>
      </c>
      <c r="O72" s="1">
        <f t="shared" si="8"/>
        <v>9.7313933641244035E-2</v>
      </c>
      <c r="P72" s="24">
        <f t="shared" si="9"/>
        <v>0</v>
      </c>
      <c r="Q72" s="1"/>
      <c r="R72" s="27">
        <f t="shared" si="10"/>
        <v>49.999465714705636</v>
      </c>
      <c r="S72" s="27">
        <f t="shared" si="11"/>
        <v>77.379734285294376</v>
      </c>
    </row>
    <row r="73" spans="1:19" x14ac:dyDescent="0.25">
      <c r="A73" s="29">
        <v>862</v>
      </c>
      <c r="B73" s="29">
        <v>0.1515</v>
      </c>
      <c r="C73" s="29">
        <v>-0.47789999999999999</v>
      </c>
      <c r="D73" s="1"/>
      <c r="E73" s="1">
        <f t="shared" si="0"/>
        <v>-3.1544554455445546</v>
      </c>
      <c r="F73" s="1">
        <f t="shared" si="1"/>
        <v>0</v>
      </c>
      <c r="G73" s="1">
        <f t="shared" si="12"/>
        <v>0</v>
      </c>
      <c r="H73" s="1"/>
      <c r="I73" s="24">
        <f t="shared" si="3"/>
        <v>0.39737301929477642</v>
      </c>
      <c r="J73" s="24">
        <f t="shared" si="4"/>
        <v>0.20525396141044716</v>
      </c>
      <c r="K73" s="1"/>
      <c r="L73" s="1">
        <f t="shared" si="5"/>
        <v>6.0202012423158625E-2</v>
      </c>
      <c r="M73" s="1">
        <f t="shared" si="6"/>
        <v>9.1297987576841363E-2</v>
      </c>
      <c r="N73" s="1">
        <f t="shared" si="7"/>
        <v>-0.57342836067128378</v>
      </c>
      <c r="O73" s="1">
        <f t="shared" si="8"/>
        <v>9.5528360671283841E-2</v>
      </c>
      <c r="P73" s="24">
        <f t="shared" si="9"/>
        <v>5.2752210616038987E-17</v>
      </c>
      <c r="Q73" s="1"/>
      <c r="R73" s="27">
        <f t="shared" si="10"/>
        <v>51.894134708762735</v>
      </c>
      <c r="S73" s="27">
        <f t="shared" si="11"/>
        <v>78.698865291237254</v>
      </c>
    </row>
    <row r="74" spans="1:19" x14ac:dyDescent="0.25">
      <c r="A74" s="29">
        <v>892</v>
      </c>
      <c r="B74" s="29">
        <v>0.14649999999999999</v>
      </c>
      <c r="C74" s="29">
        <v>-0.44979999999999998</v>
      </c>
      <c r="D74" s="1"/>
      <c r="E74" s="1">
        <f t="shared" si="0"/>
        <v>-3.0703071672354949</v>
      </c>
      <c r="F74" s="1">
        <f t="shared" si="1"/>
        <v>0</v>
      </c>
      <c r="G74" s="1">
        <f t="shared" si="12"/>
        <v>0</v>
      </c>
      <c r="H74" s="1"/>
      <c r="I74" s="24">
        <f t="shared" si="3"/>
        <v>0.38941302966772962</v>
      </c>
      <c r="J74" s="24">
        <f t="shared" si="4"/>
        <v>0.22117394066454077</v>
      </c>
      <c r="K74" s="1"/>
      <c r="L74" s="1">
        <f t="shared" si="5"/>
        <v>5.7049008846322385E-2</v>
      </c>
      <c r="M74" s="1">
        <f t="shared" si="6"/>
        <v>8.9450991153677606E-2</v>
      </c>
      <c r="N74" s="1">
        <f t="shared" si="7"/>
        <v>-0.54339578203342442</v>
      </c>
      <c r="O74" s="1">
        <f t="shared" si="8"/>
        <v>9.3595782033424418E-2</v>
      </c>
      <c r="P74" s="24">
        <f t="shared" si="9"/>
        <v>0</v>
      </c>
      <c r="Q74" s="1"/>
      <c r="R74" s="27">
        <f t="shared" si="10"/>
        <v>50.887715890919566</v>
      </c>
      <c r="S74" s="27">
        <f t="shared" si="11"/>
        <v>79.790284109080432</v>
      </c>
    </row>
    <row r="75" spans="1:19" x14ac:dyDescent="0.25">
      <c r="A75" s="29">
        <v>922</v>
      </c>
      <c r="B75" s="29">
        <v>0.14030000000000001</v>
      </c>
      <c r="C75" s="29">
        <v>-0.40010000000000001</v>
      </c>
      <c r="D75" s="1"/>
      <c r="E75" s="1">
        <f t="shared" si="0"/>
        <v>-2.8517462580185318</v>
      </c>
      <c r="F75" s="1">
        <f t="shared" si="1"/>
        <v>0</v>
      </c>
      <c r="G75" s="1">
        <f t="shared" si="12"/>
        <v>0</v>
      </c>
      <c r="H75" s="1"/>
      <c r="I75" s="24">
        <f t="shared" si="3"/>
        <v>0.36873830399057161</v>
      </c>
      <c r="J75" s="24">
        <f t="shared" si="4"/>
        <v>0.26252339201885677</v>
      </c>
      <c r="K75" s="1"/>
      <c r="L75" s="1">
        <f t="shared" si="5"/>
        <v>5.1733984049877203E-2</v>
      </c>
      <c r="M75" s="1">
        <f t="shared" si="6"/>
        <v>8.8566015950122812E-2</v>
      </c>
      <c r="N75" s="1">
        <f t="shared" si="7"/>
        <v>-0.49276980072020909</v>
      </c>
      <c r="O75" s="1">
        <f t="shared" si="8"/>
        <v>9.2669800720209042E-2</v>
      </c>
      <c r="P75" s="24">
        <f t="shared" si="9"/>
        <v>-5.2752210616038987E-17</v>
      </c>
      <c r="Q75" s="1"/>
      <c r="R75" s="27">
        <f t="shared" si="10"/>
        <v>47.698733293986784</v>
      </c>
      <c r="S75" s="27">
        <f t="shared" si="11"/>
        <v>81.657866706013237</v>
      </c>
    </row>
    <row r="76" spans="1:19" x14ac:dyDescent="0.25">
      <c r="A76" s="29">
        <v>952</v>
      </c>
      <c r="B76" s="29">
        <v>0.13519999999999999</v>
      </c>
      <c r="C76" s="29">
        <v>-0.34039999999999998</v>
      </c>
      <c r="D76" s="1"/>
      <c r="E76" s="1">
        <f t="shared" si="0"/>
        <v>-2.5177514792899411</v>
      </c>
      <c r="F76" s="1">
        <f t="shared" si="1"/>
        <v>0</v>
      </c>
      <c r="G76" s="1">
        <f t="shared" si="12"/>
        <v>0</v>
      </c>
      <c r="H76" s="1"/>
      <c r="I76" s="24">
        <f t="shared" si="3"/>
        <v>0.33714413441763152</v>
      </c>
      <c r="J76" s="24">
        <f t="shared" si="4"/>
        <v>0.32571173116473695</v>
      </c>
      <c r="K76" s="1"/>
      <c r="L76" s="1">
        <f t="shared" si="5"/>
        <v>4.5581886973263777E-2</v>
      </c>
      <c r="M76" s="1">
        <f t="shared" si="6"/>
        <v>8.9618113026736196E-2</v>
      </c>
      <c r="N76" s="1">
        <f t="shared" si="7"/>
        <v>-0.43417064764644975</v>
      </c>
      <c r="O76" s="1">
        <f t="shared" si="8"/>
        <v>9.377064764644974E-2</v>
      </c>
      <c r="P76" s="24">
        <f t="shared" si="9"/>
        <v>-5.2752210616038987E-17</v>
      </c>
      <c r="Q76" s="1"/>
      <c r="R76" s="27">
        <f t="shared" si="10"/>
        <v>43.393956398547118</v>
      </c>
      <c r="S76" s="27">
        <f t="shared" si="11"/>
        <v>85.31644360145286</v>
      </c>
    </row>
    <row r="77" spans="1:19" x14ac:dyDescent="0.25">
      <c r="A77" s="29">
        <v>982</v>
      </c>
      <c r="B77" s="29">
        <v>0.1321</v>
      </c>
      <c r="C77" s="29">
        <v>-0.28050000000000003</v>
      </c>
      <c r="D77" s="1"/>
      <c r="E77" s="1">
        <f t="shared" si="0"/>
        <v>-2.1233913701741107</v>
      </c>
      <c r="F77" s="1">
        <f t="shared" si="1"/>
        <v>0</v>
      </c>
      <c r="G77" s="1">
        <f t="shared" si="12"/>
        <v>0</v>
      </c>
      <c r="H77" s="1"/>
      <c r="I77" s="24">
        <f t="shared" si="3"/>
        <v>0.29983971843951984</v>
      </c>
      <c r="J77" s="24">
        <f t="shared" si="4"/>
        <v>0.40032056312096032</v>
      </c>
      <c r="K77" s="1"/>
      <c r="L77" s="1">
        <f t="shared" si="5"/>
        <v>3.9608826805860572E-2</v>
      </c>
      <c r="M77" s="1">
        <f t="shared" si="6"/>
        <v>9.2491173194139423E-2</v>
      </c>
      <c r="N77" s="1">
        <f t="shared" si="7"/>
        <v>-0.3772768336006691</v>
      </c>
      <c r="O77" s="1">
        <f t="shared" si="8"/>
        <v>9.6776833600669104E-2</v>
      </c>
      <c r="P77" s="24">
        <f t="shared" si="9"/>
        <v>5.2752210616038987E-17</v>
      </c>
      <c r="Q77" s="1"/>
      <c r="R77" s="27">
        <f t="shared" si="10"/>
        <v>38.895867923355084</v>
      </c>
      <c r="S77" s="27">
        <f t="shared" si="11"/>
        <v>90.826332076644917</v>
      </c>
    </row>
    <row r="78" spans="1:19" x14ac:dyDescent="0.25">
      <c r="A78" s="29">
        <v>1012</v>
      </c>
      <c r="B78" s="29">
        <v>0.13159999999999999</v>
      </c>
      <c r="C78" s="29">
        <v>-0.22509999999999999</v>
      </c>
      <c r="D78" s="1"/>
      <c r="E78" s="1">
        <f t="shared" si="0"/>
        <v>-1.7104863221884499</v>
      </c>
      <c r="F78" s="1">
        <f t="shared" si="1"/>
        <v>0</v>
      </c>
      <c r="G78" s="1">
        <f t="shared" si="12"/>
        <v>0</v>
      </c>
      <c r="H78" s="1"/>
      <c r="I78" s="24">
        <f t="shared" si="3"/>
        <v>0.26078104766256494</v>
      </c>
      <c r="J78" s="24">
        <f t="shared" si="4"/>
        <v>0.47843790467487013</v>
      </c>
      <c r="K78" s="1"/>
      <c r="L78" s="1">
        <f t="shared" si="5"/>
        <v>3.4318785872393544E-2</v>
      </c>
      <c r="M78" s="1">
        <f t="shared" si="6"/>
        <v>9.7281214127606444E-2</v>
      </c>
      <c r="N78" s="1">
        <f t="shared" si="7"/>
        <v>-0.32688882532214403</v>
      </c>
      <c r="O78" s="1">
        <f t="shared" si="8"/>
        <v>0.10178882532214403</v>
      </c>
      <c r="P78" s="24">
        <f t="shared" si="9"/>
        <v>0</v>
      </c>
      <c r="Q78" s="1"/>
      <c r="R78" s="27">
        <f t="shared" si="10"/>
        <v>34.730611302862265</v>
      </c>
      <c r="S78" s="27">
        <f t="shared" si="11"/>
        <v>98.448588697137723</v>
      </c>
    </row>
    <row r="79" spans="1:19" x14ac:dyDescent="0.25">
      <c r="A79" s="29">
        <v>1042</v>
      </c>
      <c r="B79" s="29">
        <v>0.13339999999999999</v>
      </c>
      <c r="C79" s="29">
        <v>-0.1764</v>
      </c>
      <c r="D79" s="1"/>
      <c r="E79" s="1">
        <f t="shared" si="0"/>
        <v>-1.3223388305847077</v>
      </c>
      <c r="F79" s="1">
        <f t="shared" si="1"/>
        <v>0</v>
      </c>
      <c r="G79" s="1">
        <f t="shared" si="12"/>
        <v>0</v>
      </c>
      <c r="H79" s="1"/>
      <c r="I79" s="24">
        <f t="shared" si="3"/>
        <v>0.22406431300065802</v>
      </c>
      <c r="J79" s="24">
        <f t="shared" si="4"/>
        <v>0.55187137399868402</v>
      </c>
      <c r="K79" s="1"/>
      <c r="L79" s="1">
        <f t="shared" si="5"/>
        <v>2.9890179354287779E-2</v>
      </c>
      <c r="M79" s="1">
        <f t="shared" si="6"/>
        <v>0.10350982064571222</v>
      </c>
      <c r="N79" s="1">
        <f t="shared" si="7"/>
        <v>-0.28470603983840403</v>
      </c>
      <c r="O79" s="1">
        <f t="shared" si="8"/>
        <v>0.10830603983840406</v>
      </c>
      <c r="P79" s="24">
        <f t="shared" si="9"/>
        <v>2.6376105308019493E-17</v>
      </c>
      <c r="Q79" s="1"/>
      <c r="R79" s="27">
        <f t="shared" si="10"/>
        <v>31.145566887167867</v>
      </c>
      <c r="S79" s="27">
        <f t="shared" si="11"/>
        <v>107.85723311283213</v>
      </c>
    </row>
    <row r="80" spans="1:19" x14ac:dyDescent="0.25">
      <c r="A80" s="29">
        <v>1072</v>
      </c>
      <c r="B80" s="29">
        <v>0.1361</v>
      </c>
      <c r="C80" s="29">
        <v>-0.1381</v>
      </c>
      <c r="D80" s="1"/>
      <c r="E80" s="1">
        <f t="shared" si="0"/>
        <v>-1.014695077149155</v>
      </c>
      <c r="F80" s="1">
        <f t="shared" si="1"/>
        <v>0</v>
      </c>
      <c r="G80" s="1">
        <f t="shared" si="12"/>
        <v>0</v>
      </c>
      <c r="H80" s="1"/>
      <c r="I80" s="24">
        <f t="shared" si="3"/>
        <v>0.19496281341704616</v>
      </c>
      <c r="J80" s="24">
        <f t="shared" si="4"/>
        <v>0.61007437316590774</v>
      </c>
      <c r="K80" s="1"/>
      <c r="L80" s="1">
        <f t="shared" si="5"/>
        <v>2.6534438906059981E-2</v>
      </c>
      <c r="M80" s="1">
        <f t="shared" si="6"/>
        <v>0.10956556109394001</v>
      </c>
      <c r="N80" s="1">
        <f t="shared" si="7"/>
        <v>-0.25274237838237351</v>
      </c>
      <c r="O80" s="1">
        <f t="shared" si="8"/>
        <v>0.11464237838237354</v>
      </c>
      <c r="P80" s="24">
        <f t="shared" si="9"/>
        <v>2.6376105308019493E-17</v>
      </c>
      <c r="Q80" s="1"/>
      <c r="R80" s="27">
        <f t="shared" si="10"/>
        <v>28.4449185072963</v>
      </c>
      <c r="S80" s="27">
        <f t="shared" si="11"/>
        <v>117.4542814927037</v>
      </c>
    </row>
    <row r="81" spans="1:19" x14ac:dyDescent="0.25">
      <c r="A81" s="29">
        <v>1102</v>
      </c>
      <c r="B81" s="29">
        <v>0.13780000000000001</v>
      </c>
      <c r="C81" s="29">
        <v>-0.11169999999999999</v>
      </c>
      <c r="D81" s="1"/>
      <c r="E81" s="1">
        <f t="shared" si="0"/>
        <v>-0.81059506531204639</v>
      </c>
      <c r="F81" s="1">
        <f t="shared" si="1"/>
        <v>0</v>
      </c>
      <c r="G81" s="1">
        <f t="shared" si="12"/>
        <v>0</v>
      </c>
      <c r="H81" s="1"/>
      <c r="I81" s="24">
        <f t="shared" si="3"/>
        <v>0.17565601344739534</v>
      </c>
      <c r="J81" s="24">
        <f t="shared" si="4"/>
        <v>0.64868797310520931</v>
      </c>
      <c r="K81" s="1"/>
      <c r="L81" s="1">
        <f t="shared" si="5"/>
        <v>2.4205398653051078E-2</v>
      </c>
      <c r="M81" s="1">
        <f t="shared" si="6"/>
        <v>0.11359460134694893</v>
      </c>
      <c r="N81" s="1">
        <f t="shared" si="7"/>
        <v>-0.23055810778303107</v>
      </c>
      <c r="O81" s="1">
        <f t="shared" si="8"/>
        <v>0.11885810778303108</v>
      </c>
      <c r="P81" s="24">
        <f t="shared" si="9"/>
        <v>0</v>
      </c>
      <c r="Q81" s="1"/>
      <c r="R81" s="27">
        <f t="shared" si="10"/>
        <v>26.674349315662287</v>
      </c>
      <c r="S81" s="27">
        <f t="shared" si="11"/>
        <v>125.18125068433773</v>
      </c>
    </row>
    <row r="82" spans="1:19" x14ac:dyDescent="0.25">
      <c r="A82" s="29">
        <v>1132</v>
      </c>
      <c r="B82" s="29">
        <v>0.13750000000000001</v>
      </c>
      <c r="C82" s="29">
        <v>-9.5799999999999996E-2</v>
      </c>
      <c r="D82" s="1"/>
      <c r="E82" s="1">
        <f t="shared" si="0"/>
        <v>-0.69672727272727264</v>
      </c>
      <c r="F82" s="1">
        <f t="shared" si="1"/>
        <v>0</v>
      </c>
      <c r="G82" s="1">
        <f t="shared" si="12"/>
        <v>0</v>
      </c>
      <c r="H82" s="1"/>
      <c r="I82" s="24">
        <f t="shared" si="3"/>
        <v>0.16488471228659743</v>
      </c>
      <c r="J82" s="24">
        <f t="shared" si="4"/>
        <v>0.6702305754268052</v>
      </c>
      <c r="K82" s="1"/>
      <c r="L82" s="1">
        <f t="shared" si="5"/>
        <v>2.2671647939407149E-2</v>
      </c>
      <c r="M82" s="1">
        <f t="shared" si="6"/>
        <v>0.11482835206059287</v>
      </c>
      <c r="N82" s="1">
        <f t="shared" si="7"/>
        <v>-0.21594902542841987</v>
      </c>
      <c r="O82" s="1">
        <f t="shared" si="8"/>
        <v>0.12014902542841989</v>
      </c>
      <c r="P82" s="24">
        <f t="shared" si="9"/>
        <v>1.3188052654009747E-17</v>
      </c>
      <c r="Q82" s="1"/>
      <c r="R82" s="27">
        <f t="shared" si="10"/>
        <v>25.664305467408891</v>
      </c>
      <c r="S82" s="27">
        <f t="shared" si="11"/>
        <v>129.98569453259114</v>
      </c>
    </row>
    <row r="83" spans="1:19" x14ac:dyDescent="0.25">
      <c r="A83" s="29">
        <v>1162</v>
      </c>
      <c r="B83" s="29">
        <v>0.13489999999999999</v>
      </c>
      <c r="C83" s="29">
        <v>-8.8400000000000006E-2</v>
      </c>
      <c r="D83" s="1"/>
      <c r="E83" s="1">
        <f t="shared" si="0"/>
        <v>-0.6553002223869534</v>
      </c>
      <c r="F83" s="1">
        <f t="shared" si="1"/>
        <v>0</v>
      </c>
      <c r="G83" s="1">
        <f t="shared" si="12"/>
        <v>0</v>
      </c>
      <c r="H83" s="1"/>
      <c r="I83" s="24">
        <f t="shared" si="3"/>
        <v>0.16096592871057522</v>
      </c>
      <c r="J83" s="24">
        <f t="shared" si="4"/>
        <v>0.67806814257884951</v>
      </c>
      <c r="K83" s="1"/>
      <c r="L83" s="1">
        <f t="shared" si="5"/>
        <v>2.1714303783056596E-2</v>
      </c>
      <c r="M83" s="1">
        <f t="shared" si="6"/>
        <v>0.1131856962169434</v>
      </c>
      <c r="N83" s="1">
        <f t="shared" si="7"/>
        <v>-0.2068302556717605</v>
      </c>
      <c r="O83" s="1">
        <f t="shared" si="8"/>
        <v>0.11843025567176049</v>
      </c>
      <c r="P83" s="24">
        <f t="shared" si="9"/>
        <v>0</v>
      </c>
      <c r="Q83" s="1"/>
      <c r="R83" s="27">
        <f t="shared" si="10"/>
        <v>25.232020995911764</v>
      </c>
      <c r="S83" s="27">
        <f t="shared" si="11"/>
        <v>131.52177900408822</v>
      </c>
    </row>
    <row r="84" spans="1:19" x14ac:dyDescent="0.25">
      <c r="A84" s="29">
        <v>1192</v>
      </c>
      <c r="B84" s="29">
        <v>0.13109999999999999</v>
      </c>
      <c r="C84" s="29">
        <v>-8.7400000000000005E-2</v>
      </c>
      <c r="D84" s="1"/>
      <c r="E84" s="1">
        <f t="shared" si="0"/>
        <v>-0.66666666666666674</v>
      </c>
      <c r="F84" s="1">
        <f t="shared" si="1"/>
        <v>0</v>
      </c>
      <c r="G84" s="1">
        <f t="shared" si="12"/>
        <v>0</v>
      </c>
      <c r="H84" s="1"/>
      <c r="I84" s="24">
        <f t="shared" si="3"/>
        <v>0.1620411352433889</v>
      </c>
      <c r="J84" s="24">
        <f t="shared" si="4"/>
        <v>0.67591772951322215</v>
      </c>
      <c r="K84" s="1"/>
      <c r="L84" s="1">
        <f t="shared" si="5"/>
        <v>2.1243592830408282E-2</v>
      </c>
      <c r="M84" s="1">
        <f t="shared" si="6"/>
        <v>0.1098564071695917</v>
      </c>
      <c r="N84" s="1">
        <f t="shared" si="7"/>
        <v>-0.20234670106847105</v>
      </c>
      <c r="O84" s="1">
        <f t="shared" si="8"/>
        <v>0.11494670106847106</v>
      </c>
      <c r="P84" s="24">
        <f t="shared" si="9"/>
        <v>1.3188052654009747E-17</v>
      </c>
      <c r="Q84" s="1"/>
      <c r="R84" s="27">
        <f t="shared" si="10"/>
        <v>25.322362653846671</v>
      </c>
      <c r="S84" s="27">
        <f t="shared" si="11"/>
        <v>130.94883734615331</v>
      </c>
    </row>
    <row r="85" spans="1:19" x14ac:dyDescent="0.25">
      <c r="A85" s="29">
        <v>1222</v>
      </c>
      <c r="B85" s="29">
        <v>0.12740000000000001</v>
      </c>
      <c r="C85" s="29">
        <v>-9.2600000000000002E-2</v>
      </c>
      <c r="D85" s="1"/>
      <c r="E85" s="1">
        <f t="shared" ref="E85:E131" si="13">C85/B85</f>
        <v>-0.72684458398744112</v>
      </c>
      <c r="F85" s="1">
        <f t="shared" ref="F85:F131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31" si="15">MIN(1,MAX(0,(E85-$J$15)/($L$14-$J$15)))</f>
        <v>0.16773365334686474</v>
      </c>
      <c r="J85" s="24">
        <f t="shared" ref="J85:J131" si="16">1-2*I85</f>
        <v>0.66453269330627052</v>
      </c>
      <c r="K85" s="1"/>
      <c r="L85" s="1">
        <f t="shared" ref="L85:L131" si="17">B85*I85</f>
        <v>2.136926743639057E-2</v>
      </c>
      <c r="M85" s="1">
        <f t="shared" ref="M85:M131" si="18">B85*(1-I85)</f>
        <v>0.10603073256360944</v>
      </c>
      <c r="N85" s="1">
        <f t="shared" ref="N85:N131" si="19">L85*$L$14</f>
        <v>-0.20354376044216588</v>
      </c>
      <c r="O85" s="1">
        <f t="shared" ref="O85:O131" si="20">M85*$J$15</f>
        <v>0.11094376044216586</v>
      </c>
      <c r="P85" s="24">
        <f t="shared" ref="P85:P131" si="21">(N85+O85-C85)/MAX($C$13,-$C$14)</f>
        <v>-1.3188052654009747E-17</v>
      </c>
      <c r="Q85" s="1"/>
      <c r="R85" s="27">
        <f t="shared" ref="R85:R131" si="22">A85*L85</f>
        <v>26.113244807269275</v>
      </c>
      <c r="S85" s="27">
        <f t="shared" ref="S85:S131" si="23">A85*M85</f>
        <v>129.56955519273075</v>
      </c>
    </row>
    <row r="86" spans="1:19" x14ac:dyDescent="0.25">
      <c r="A86" s="29">
        <v>1252</v>
      </c>
      <c r="B86" s="29">
        <v>0.1244</v>
      </c>
      <c r="C86" s="29">
        <v>-0.105</v>
      </c>
      <c r="D86" s="1"/>
      <c r="E86" s="1">
        <f t="shared" si="13"/>
        <v>-0.84405144694533762</v>
      </c>
      <c r="F86" s="1">
        <f t="shared" si="14"/>
        <v>0</v>
      </c>
      <c r="G86" s="1">
        <f t="shared" si="12"/>
        <v>0</v>
      </c>
      <c r="H86" s="1"/>
      <c r="I86" s="24">
        <f t="shared" si="15"/>
        <v>0.17882081320457405</v>
      </c>
      <c r="J86" s="24">
        <f t="shared" si="16"/>
        <v>0.64235837359085191</v>
      </c>
      <c r="K86" s="1"/>
      <c r="L86" s="1">
        <f t="shared" si="17"/>
        <v>2.224530916264901E-2</v>
      </c>
      <c r="M86" s="1">
        <f t="shared" si="18"/>
        <v>0.10215469083735097</v>
      </c>
      <c r="N86" s="1">
        <f t="shared" si="19"/>
        <v>-0.21188811889046874</v>
      </c>
      <c r="O86" s="1">
        <f t="shared" si="20"/>
        <v>0.10688811889046876</v>
      </c>
      <c r="P86" s="24">
        <f t="shared" si="21"/>
        <v>1.3188052654009747E-17</v>
      </c>
      <c r="Q86" s="1"/>
      <c r="R86" s="27">
        <f t="shared" si="22"/>
        <v>27.851127071636562</v>
      </c>
      <c r="S86" s="27">
        <f t="shared" si="23"/>
        <v>127.89767292836342</v>
      </c>
    </row>
    <row r="87" spans="1:19" x14ac:dyDescent="0.25">
      <c r="A87" s="29">
        <v>1282</v>
      </c>
      <c r="B87" s="29">
        <v>0.1215</v>
      </c>
      <c r="C87" s="29">
        <v>-0.1227</v>
      </c>
      <c r="D87" s="1"/>
      <c r="E87" s="1">
        <f t="shared" si="13"/>
        <v>-1.0098765432098766</v>
      </c>
      <c r="F87" s="1">
        <f t="shared" si="14"/>
        <v>0</v>
      </c>
      <c r="G87" s="1">
        <f t="shared" si="12"/>
        <v>0</v>
      </c>
      <c r="H87" s="1"/>
      <c r="I87" s="24">
        <f t="shared" si="15"/>
        <v>0.19450700515875527</v>
      </c>
      <c r="J87" s="24">
        <f t="shared" si="16"/>
        <v>0.61098598968248941</v>
      </c>
      <c r="K87" s="1"/>
      <c r="L87" s="1">
        <f t="shared" si="17"/>
        <v>2.3632601126788763E-2</v>
      </c>
      <c r="M87" s="1">
        <f t="shared" si="18"/>
        <v>9.7867398873211234E-2</v>
      </c>
      <c r="N87" s="1">
        <f t="shared" si="19"/>
        <v>-0.22510217145697539</v>
      </c>
      <c r="O87" s="1">
        <f t="shared" si="20"/>
        <v>0.10240217145697542</v>
      </c>
      <c r="P87" s="24">
        <f t="shared" si="21"/>
        <v>2.6376105308019493E-17</v>
      </c>
      <c r="Q87" s="1"/>
      <c r="R87" s="27">
        <f t="shared" si="22"/>
        <v>30.296994644543194</v>
      </c>
      <c r="S87" s="27">
        <f t="shared" si="23"/>
        <v>125.4660053554568</v>
      </c>
    </row>
    <row r="88" spans="1:19" x14ac:dyDescent="0.25">
      <c r="A88" s="29">
        <v>1312</v>
      </c>
      <c r="B88" s="29">
        <v>0.1181</v>
      </c>
      <c r="C88" s="29">
        <v>-0.14080000000000001</v>
      </c>
      <c r="D88" s="1"/>
      <c r="E88" s="1">
        <f t="shared" si="13"/>
        <v>-1.1922099915325997</v>
      </c>
      <c r="F88" s="1">
        <f t="shared" si="14"/>
        <v>0</v>
      </c>
      <c r="G88" s="1">
        <f t="shared" si="12"/>
        <v>0</v>
      </c>
      <c r="H88" s="1"/>
      <c r="I88" s="24">
        <f t="shared" si="15"/>
        <v>0.21175480138795394</v>
      </c>
      <c r="J88" s="24">
        <f t="shared" si="16"/>
        <v>0.57649039722409212</v>
      </c>
      <c r="K88" s="1"/>
      <c r="L88" s="1">
        <f t="shared" si="17"/>
        <v>2.5008242043917359E-2</v>
      </c>
      <c r="M88" s="1">
        <f t="shared" si="18"/>
        <v>9.3091757956082627E-2</v>
      </c>
      <c r="N88" s="1">
        <f t="shared" si="19"/>
        <v>-0.2382052469893465</v>
      </c>
      <c r="O88" s="1">
        <f t="shared" si="20"/>
        <v>9.7405246989346467E-2</v>
      </c>
      <c r="P88" s="24">
        <f t="shared" si="21"/>
        <v>-2.6376105308019493E-17</v>
      </c>
      <c r="Q88" s="1"/>
      <c r="R88" s="27">
        <f t="shared" si="22"/>
        <v>32.810813561619575</v>
      </c>
      <c r="S88" s="27">
        <f t="shared" si="23"/>
        <v>122.13638643838041</v>
      </c>
    </row>
    <row r="89" spans="1:19" x14ac:dyDescent="0.25">
      <c r="A89" s="29">
        <v>1342</v>
      </c>
      <c r="B89" s="29">
        <v>0.1139</v>
      </c>
      <c r="C89" s="29">
        <v>-0.15490000000000001</v>
      </c>
      <c r="D89" s="1"/>
      <c r="E89" s="1">
        <f t="shared" si="13"/>
        <v>-1.3599648814749781</v>
      </c>
      <c r="F89" s="1">
        <f t="shared" si="14"/>
        <v>0</v>
      </c>
      <c r="G89" s="1">
        <f t="shared" si="12"/>
        <v>0</v>
      </c>
      <c r="H89" s="1"/>
      <c r="I89" s="24">
        <f t="shared" si="15"/>
        <v>0.22762354179073824</v>
      </c>
      <c r="J89" s="24">
        <f t="shared" si="16"/>
        <v>0.54475291641852353</v>
      </c>
      <c r="K89" s="1"/>
      <c r="L89" s="1">
        <f t="shared" si="17"/>
        <v>2.5926321409965085E-2</v>
      </c>
      <c r="M89" s="1">
        <f t="shared" si="18"/>
        <v>8.7973678590034923E-2</v>
      </c>
      <c r="N89" s="1">
        <f t="shared" si="19"/>
        <v>-0.24695001688405457</v>
      </c>
      <c r="O89" s="1">
        <f t="shared" si="20"/>
        <v>9.2050016884054633E-2</v>
      </c>
      <c r="P89" s="24">
        <f t="shared" si="21"/>
        <v>7.9128315924058487E-17</v>
      </c>
      <c r="Q89" s="1"/>
      <c r="R89" s="27">
        <f t="shared" si="22"/>
        <v>34.793123332173145</v>
      </c>
      <c r="S89" s="27">
        <f t="shared" si="23"/>
        <v>118.06067666782687</v>
      </c>
    </row>
    <row r="90" spans="1:19" x14ac:dyDescent="0.25">
      <c r="A90" s="29">
        <v>1372</v>
      </c>
      <c r="B90" s="29">
        <v>0.10879999999999999</v>
      </c>
      <c r="C90" s="29">
        <v>-0.1648</v>
      </c>
      <c r="D90" s="1"/>
      <c r="E90" s="1">
        <f t="shared" si="13"/>
        <v>-1.5147058823529413</v>
      </c>
      <c r="F90" s="1">
        <f t="shared" si="14"/>
        <v>0</v>
      </c>
      <c r="G90" s="1">
        <f t="shared" si="12"/>
        <v>0</v>
      </c>
      <c r="H90" s="1"/>
      <c r="I90" s="24">
        <f t="shared" si="15"/>
        <v>0.24226123594941745</v>
      </c>
      <c r="J90" s="24">
        <f t="shared" si="16"/>
        <v>0.51547752810116509</v>
      </c>
      <c r="K90" s="1"/>
      <c r="L90" s="1">
        <f t="shared" si="17"/>
        <v>2.6358022471296618E-2</v>
      </c>
      <c r="M90" s="1">
        <f t="shared" si="18"/>
        <v>8.2441977528703386E-2</v>
      </c>
      <c r="N90" s="1">
        <f t="shared" si="19"/>
        <v>-0.25106199955598546</v>
      </c>
      <c r="O90" s="1">
        <f t="shared" si="20"/>
        <v>8.6261999555985458E-2</v>
      </c>
      <c r="P90" s="24">
        <f t="shared" si="21"/>
        <v>0</v>
      </c>
      <c r="Q90" s="1"/>
      <c r="R90" s="27">
        <f t="shared" si="22"/>
        <v>36.163206830618961</v>
      </c>
      <c r="S90" s="27">
        <f t="shared" si="23"/>
        <v>113.11039316938104</v>
      </c>
    </row>
    <row r="91" spans="1:19" x14ac:dyDescent="0.25">
      <c r="A91" s="29">
        <v>1402</v>
      </c>
      <c r="B91" s="29">
        <v>0.1026</v>
      </c>
      <c r="C91" s="29">
        <v>-0.1744</v>
      </c>
      <c r="D91" s="1"/>
      <c r="E91" s="1">
        <f t="shared" si="13"/>
        <v>-1.699805068226121</v>
      </c>
      <c r="F91" s="1">
        <f t="shared" si="14"/>
        <v>0</v>
      </c>
      <c r="G91" s="1">
        <f t="shared" si="12"/>
        <v>0</v>
      </c>
      <c r="H91" s="1"/>
      <c r="I91" s="24">
        <f t="shared" si="15"/>
        <v>0.25977065657135662</v>
      </c>
      <c r="J91" s="24">
        <f t="shared" si="16"/>
        <v>0.48045868685728677</v>
      </c>
      <c r="K91" s="1"/>
      <c r="L91" s="1">
        <f t="shared" si="17"/>
        <v>2.6652469364221189E-2</v>
      </c>
      <c r="M91" s="1">
        <f t="shared" si="18"/>
        <v>7.5947530635778804E-2</v>
      </c>
      <c r="N91" s="1">
        <f t="shared" si="19"/>
        <v>-0.25386662671575028</v>
      </c>
      <c r="O91" s="1">
        <f t="shared" si="20"/>
        <v>7.9466626715750263E-2</v>
      </c>
      <c r="P91" s="24">
        <f t="shared" si="21"/>
        <v>0</v>
      </c>
      <c r="Q91" s="1"/>
      <c r="R91" s="27">
        <f t="shared" si="22"/>
        <v>37.366762048638108</v>
      </c>
      <c r="S91" s="27">
        <f t="shared" si="23"/>
        <v>106.47843795136188</v>
      </c>
    </row>
    <row r="92" spans="1:19" x14ac:dyDescent="0.25">
      <c r="A92" s="29">
        <v>1432</v>
      </c>
      <c r="B92" s="29">
        <v>9.5100000000000004E-2</v>
      </c>
      <c r="C92" s="29">
        <v>-0.1885</v>
      </c>
      <c r="D92" s="1"/>
      <c r="E92" s="1">
        <f t="shared" si="13"/>
        <v>-1.9821240799158779</v>
      </c>
      <c r="F92" s="1">
        <f t="shared" si="14"/>
        <v>0</v>
      </c>
      <c r="G92" s="1">
        <f t="shared" si="12"/>
        <v>0</v>
      </c>
      <c r="H92" s="1"/>
      <c r="I92" s="24">
        <f t="shared" si="15"/>
        <v>0.28647656725338938</v>
      </c>
      <c r="J92" s="24">
        <f t="shared" si="16"/>
        <v>0.42704686549322124</v>
      </c>
      <c r="K92" s="1"/>
      <c r="L92" s="1">
        <f t="shared" si="17"/>
        <v>2.7243921545797332E-2</v>
      </c>
      <c r="M92" s="1">
        <f t="shared" si="18"/>
        <v>6.7856078454202676E-2</v>
      </c>
      <c r="N92" s="1">
        <f t="shared" si="19"/>
        <v>-0.25950024993274085</v>
      </c>
      <c r="O92" s="1">
        <f t="shared" si="20"/>
        <v>7.1000249932740844E-2</v>
      </c>
      <c r="P92" s="24">
        <f t="shared" si="21"/>
        <v>0</v>
      </c>
      <c r="Q92" s="1"/>
      <c r="R92" s="27">
        <f t="shared" si="22"/>
        <v>39.013295653581778</v>
      </c>
      <c r="S92" s="27">
        <f t="shared" si="23"/>
        <v>97.169904346418235</v>
      </c>
    </row>
    <row r="93" spans="1:19" x14ac:dyDescent="0.25">
      <c r="A93" s="29">
        <v>1462</v>
      </c>
      <c r="B93" s="29">
        <v>8.7099999999999997E-2</v>
      </c>
      <c r="C93" s="29">
        <v>-0.2092</v>
      </c>
      <c r="D93" s="1"/>
      <c r="E93" s="1">
        <f t="shared" si="13"/>
        <v>-2.4018369690011481</v>
      </c>
      <c r="F93" s="1">
        <f t="shared" si="14"/>
        <v>0</v>
      </c>
      <c r="G93" s="1">
        <f t="shared" ref="G93:G131" si="24">E93*F93</f>
        <v>0</v>
      </c>
      <c r="H93" s="1"/>
      <c r="I93" s="24">
        <f t="shared" si="15"/>
        <v>0.32617922440326141</v>
      </c>
      <c r="J93" s="24">
        <f t="shared" si="16"/>
        <v>0.34764155119347717</v>
      </c>
      <c r="K93" s="1"/>
      <c r="L93" s="1">
        <f t="shared" si="17"/>
        <v>2.8410210445524067E-2</v>
      </c>
      <c r="M93" s="1">
        <f t="shared" si="18"/>
        <v>5.868978955447593E-2</v>
      </c>
      <c r="N93" s="1">
        <f t="shared" si="19"/>
        <v>-0.27060923292052796</v>
      </c>
      <c r="O93" s="1">
        <f t="shared" si="20"/>
        <v>6.1409232920528009E-2</v>
      </c>
      <c r="P93" s="24">
        <f t="shared" si="21"/>
        <v>5.2752210616038987E-17</v>
      </c>
      <c r="Q93" s="1"/>
      <c r="R93" s="27">
        <f t="shared" si="22"/>
        <v>41.535727671356184</v>
      </c>
      <c r="S93" s="27">
        <f t="shared" si="23"/>
        <v>85.804472328643811</v>
      </c>
    </row>
    <row r="94" spans="1:19" x14ac:dyDescent="0.25">
      <c r="A94" s="29">
        <v>1492</v>
      </c>
      <c r="B94" s="29">
        <v>7.9399999999999998E-2</v>
      </c>
      <c r="C94" s="29">
        <v>-0.23630000000000001</v>
      </c>
      <c r="D94" s="1"/>
      <c r="E94" s="1">
        <f t="shared" si="13"/>
        <v>-2.9760705289672544</v>
      </c>
      <c r="F94" s="1">
        <f t="shared" si="14"/>
        <v>0</v>
      </c>
      <c r="G94" s="1">
        <f t="shared" si="24"/>
        <v>0</v>
      </c>
      <c r="H94" s="1"/>
      <c r="I94" s="24">
        <f t="shared" si="15"/>
        <v>0.38049873363961706</v>
      </c>
      <c r="J94" s="24">
        <f t="shared" si="16"/>
        <v>0.23900253272076588</v>
      </c>
      <c r="K94" s="1"/>
      <c r="L94" s="1">
        <f t="shared" si="17"/>
        <v>3.0211599450985595E-2</v>
      </c>
      <c r="M94" s="1">
        <f t="shared" si="18"/>
        <v>4.9188400549014404E-2</v>
      </c>
      <c r="N94" s="1">
        <f t="shared" si="19"/>
        <v>-0.28776758864246582</v>
      </c>
      <c r="O94" s="1">
        <f t="shared" si="20"/>
        <v>5.1467588642465797E-2</v>
      </c>
      <c r="P94" s="24">
        <f t="shared" si="21"/>
        <v>0</v>
      </c>
      <c r="Q94" s="1"/>
      <c r="R94" s="27">
        <f t="shared" si="22"/>
        <v>45.075706380870507</v>
      </c>
      <c r="S94" s="27">
        <f t="shared" si="23"/>
        <v>73.389093619129497</v>
      </c>
    </row>
    <row r="95" spans="1:19" x14ac:dyDescent="0.25">
      <c r="A95" s="29">
        <v>1522</v>
      </c>
      <c r="B95" s="29">
        <v>7.2900000000000006E-2</v>
      </c>
      <c r="C95" s="29">
        <v>-0.26900000000000002</v>
      </c>
      <c r="D95" s="1"/>
      <c r="E95" s="1">
        <f t="shared" si="13"/>
        <v>-3.6899862825788752</v>
      </c>
      <c r="F95" s="1">
        <f t="shared" si="14"/>
        <v>0</v>
      </c>
      <c r="G95" s="1">
        <f t="shared" si="24"/>
        <v>0</v>
      </c>
      <c r="H95" s="1"/>
      <c r="I95" s="24">
        <f t="shared" si="15"/>
        <v>0.44803145216372264</v>
      </c>
      <c r="J95" s="24">
        <f t="shared" si="16"/>
        <v>0.10393709567255471</v>
      </c>
      <c r="K95" s="1"/>
      <c r="L95" s="1">
        <f t="shared" si="17"/>
        <v>3.2661492862735383E-2</v>
      </c>
      <c r="M95" s="1">
        <f t="shared" si="18"/>
        <v>4.0238507137264623E-2</v>
      </c>
      <c r="N95" s="1">
        <f t="shared" si="19"/>
        <v>-0.31110299399477331</v>
      </c>
      <c r="O95" s="1">
        <f t="shared" si="20"/>
        <v>4.2102993994773352E-2</v>
      </c>
      <c r="P95" s="24">
        <f t="shared" si="21"/>
        <v>5.2752210616038987E-17</v>
      </c>
      <c r="Q95" s="1"/>
      <c r="R95" s="27">
        <f t="shared" si="22"/>
        <v>49.710792137083253</v>
      </c>
      <c r="S95" s="27">
        <f t="shared" si="23"/>
        <v>61.243007862916755</v>
      </c>
    </row>
    <row r="96" spans="1:19" x14ac:dyDescent="0.25">
      <c r="A96" s="29">
        <v>1552</v>
      </c>
      <c r="B96" s="29">
        <v>6.8199999999999997E-2</v>
      </c>
      <c r="C96" s="29">
        <v>-0.30680000000000002</v>
      </c>
      <c r="D96" s="1"/>
      <c r="E96" s="1">
        <f t="shared" si="13"/>
        <v>-4.4985337243401764</v>
      </c>
      <c r="F96" s="1">
        <f t="shared" si="14"/>
        <v>0</v>
      </c>
      <c r="G96" s="1">
        <f t="shared" si="24"/>
        <v>0</v>
      </c>
      <c r="H96" s="1"/>
      <c r="I96" s="24">
        <f t="shared" si="15"/>
        <v>0.52451583638079458</v>
      </c>
      <c r="J96" s="24">
        <f t="shared" si="16"/>
        <v>-4.9031672761589151E-2</v>
      </c>
      <c r="K96" s="1"/>
      <c r="L96" s="1">
        <f t="shared" si="17"/>
        <v>3.5771980041170187E-2</v>
      </c>
      <c r="M96" s="1">
        <f t="shared" si="18"/>
        <v>3.242801995882981E-2</v>
      </c>
      <c r="N96" s="1">
        <f t="shared" si="19"/>
        <v>-0.34073060097710706</v>
      </c>
      <c r="O96" s="1">
        <f t="shared" si="20"/>
        <v>3.3930600977107095E-2</v>
      </c>
      <c r="P96" s="24">
        <f t="shared" si="21"/>
        <v>5.2752210616038987E-17</v>
      </c>
      <c r="Q96" s="1"/>
      <c r="R96" s="27">
        <f t="shared" si="22"/>
        <v>55.518113023896127</v>
      </c>
      <c r="S96" s="27">
        <f t="shared" si="23"/>
        <v>50.328286976103861</v>
      </c>
    </row>
    <row r="97" spans="1:19" x14ac:dyDescent="0.25">
      <c r="A97" s="29">
        <v>1582</v>
      </c>
      <c r="B97" s="29">
        <v>6.5199999999999994E-2</v>
      </c>
      <c r="C97" s="29">
        <v>-0.34870000000000001</v>
      </c>
      <c r="D97" s="1"/>
      <c r="E97" s="1">
        <f t="shared" si="13"/>
        <v>-5.3481595092024543</v>
      </c>
      <c r="F97" s="1">
        <f t="shared" si="14"/>
        <v>0</v>
      </c>
      <c r="G97" s="1">
        <f t="shared" si="24"/>
        <v>0</v>
      </c>
      <c r="H97" s="1"/>
      <c r="I97" s="24">
        <f t="shared" si="15"/>
        <v>0.60488601828203425</v>
      </c>
      <c r="J97" s="24">
        <f t="shared" si="16"/>
        <v>-0.20977203656406851</v>
      </c>
      <c r="K97" s="1"/>
      <c r="L97" s="1">
        <f t="shared" si="17"/>
        <v>3.9438568391988629E-2</v>
      </c>
      <c r="M97" s="1">
        <f t="shared" si="18"/>
        <v>2.5761431608011365E-2</v>
      </c>
      <c r="N97" s="1">
        <f t="shared" si="19"/>
        <v>-0.37565511035210336</v>
      </c>
      <c r="O97" s="1">
        <f t="shared" si="20"/>
        <v>2.6955110352103368E-2</v>
      </c>
      <c r="P97" s="24">
        <f t="shared" si="21"/>
        <v>0</v>
      </c>
      <c r="Q97" s="1"/>
      <c r="R97" s="27">
        <f t="shared" si="22"/>
        <v>62.391815196126011</v>
      </c>
      <c r="S97" s="27">
        <f t="shared" si="23"/>
        <v>40.754584803873982</v>
      </c>
    </row>
    <row r="98" spans="1:19" x14ac:dyDescent="0.25">
      <c r="A98" s="29">
        <v>1612</v>
      </c>
      <c r="B98" s="29">
        <v>6.3899999999999998E-2</v>
      </c>
      <c r="C98" s="29">
        <v>-0.39439999999999997</v>
      </c>
      <c r="D98" s="1"/>
      <c r="E98" s="1">
        <f t="shared" si="13"/>
        <v>-6.1721439749608757</v>
      </c>
      <c r="F98" s="1">
        <f t="shared" si="14"/>
        <v>0</v>
      </c>
      <c r="G98" s="1">
        <f t="shared" si="24"/>
        <v>0</v>
      </c>
      <c r="H98" s="1"/>
      <c r="I98" s="24">
        <f t="shared" si="15"/>
        <v>0.68283066470956089</v>
      </c>
      <c r="J98" s="24">
        <f t="shared" si="16"/>
        <v>-0.36566132941912177</v>
      </c>
      <c r="K98" s="1"/>
      <c r="L98" s="1">
        <f t="shared" si="17"/>
        <v>4.363287947494094E-2</v>
      </c>
      <c r="M98" s="1">
        <f t="shared" si="18"/>
        <v>2.0267120525059058E-2</v>
      </c>
      <c r="N98" s="1">
        <f t="shared" si="19"/>
        <v>-0.41560621550016857</v>
      </c>
      <c r="O98" s="1">
        <f t="shared" si="20"/>
        <v>2.1206215500168685E-2</v>
      </c>
      <c r="P98" s="24">
        <f t="shared" si="21"/>
        <v>1.0550442123207797E-16</v>
      </c>
      <c r="Q98" s="1"/>
      <c r="R98" s="27">
        <f t="shared" si="22"/>
        <v>70.336201713604794</v>
      </c>
      <c r="S98" s="27">
        <f t="shared" si="23"/>
        <v>32.670598286395204</v>
      </c>
    </row>
    <row r="99" spans="1:19" x14ac:dyDescent="0.25">
      <c r="A99" s="29">
        <v>1642</v>
      </c>
      <c r="B99" s="29">
        <v>6.3899999999999998E-2</v>
      </c>
      <c r="C99" s="29">
        <v>-0.44340000000000002</v>
      </c>
      <c r="D99" s="1"/>
      <c r="E99" s="1">
        <f t="shared" si="13"/>
        <v>-6.938967136150235</v>
      </c>
      <c r="F99" s="1">
        <f t="shared" si="14"/>
        <v>0</v>
      </c>
      <c r="G99" s="1">
        <f t="shared" si="24"/>
        <v>0</v>
      </c>
      <c r="H99" s="1"/>
      <c r="I99" s="24">
        <f t="shared" si="15"/>
        <v>0.75536814891604886</v>
      </c>
      <c r="J99" s="24">
        <f t="shared" si="16"/>
        <v>-0.51073629783209773</v>
      </c>
      <c r="K99" s="1"/>
      <c r="L99" s="1">
        <f t="shared" si="17"/>
        <v>4.8268024715735519E-2</v>
      </c>
      <c r="M99" s="1">
        <f t="shared" si="18"/>
        <v>1.5631975284264476E-2</v>
      </c>
      <c r="N99" s="1">
        <f t="shared" si="19"/>
        <v>-0.45975629670043894</v>
      </c>
      <c r="O99" s="1">
        <f t="shared" si="20"/>
        <v>1.6356296700439005E-2</v>
      </c>
      <c r="P99" s="24">
        <f t="shared" si="21"/>
        <v>1.0550442123207797E-16</v>
      </c>
      <c r="Q99" s="1"/>
      <c r="R99" s="27">
        <f t="shared" si="22"/>
        <v>79.256096583237721</v>
      </c>
      <c r="S99" s="27">
        <f t="shared" si="23"/>
        <v>25.667703416762269</v>
      </c>
    </row>
    <row r="100" spans="1:19" x14ac:dyDescent="0.25">
      <c r="A100" s="29">
        <v>1672</v>
      </c>
      <c r="B100" s="29">
        <v>6.4699999999999994E-2</v>
      </c>
      <c r="C100" s="29">
        <v>-0.49399999999999999</v>
      </c>
      <c r="D100" s="1"/>
      <c r="E100" s="1">
        <f t="shared" si="13"/>
        <v>-7.6352395672333859</v>
      </c>
      <c r="F100" s="1">
        <f t="shared" si="14"/>
        <v>0</v>
      </c>
      <c r="G100" s="1">
        <f t="shared" si="24"/>
        <v>0</v>
      </c>
      <c r="H100" s="1"/>
      <c r="I100" s="24">
        <f t="shared" si="15"/>
        <v>0.82123190085954967</v>
      </c>
      <c r="J100" s="24">
        <f t="shared" si="16"/>
        <v>-0.64246380171909934</v>
      </c>
      <c r="K100" s="1"/>
      <c r="L100" s="1">
        <f t="shared" si="17"/>
        <v>5.313370398561286E-2</v>
      </c>
      <c r="M100" s="1">
        <f t="shared" si="18"/>
        <v>1.1566296014387136E-2</v>
      </c>
      <c r="N100" s="1">
        <f t="shared" si="19"/>
        <v>-0.5061022305816244</v>
      </c>
      <c r="O100" s="1">
        <f t="shared" si="20"/>
        <v>1.2102230581624324E-2</v>
      </c>
      <c r="P100" s="24">
        <f t="shared" si="21"/>
        <v>-1.0550442123207797E-16</v>
      </c>
      <c r="Q100" s="1"/>
      <c r="R100" s="27">
        <f t="shared" si="22"/>
        <v>88.839553063944706</v>
      </c>
      <c r="S100" s="27">
        <f t="shared" si="23"/>
        <v>19.33884693605529</v>
      </c>
    </row>
    <row r="101" spans="1:19" x14ac:dyDescent="0.25">
      <c r="A101" s="29">
        <v>1702</v>
      </c>
      <c r="B101" s="29">
        <v>6.6000000000000003E-2</v>
      </c>
      <c r="C101" s="29">
        <v>-0.54349999999999998</v>
      </c>
      <c r="D101" s="1"/>
      <c r="E101" s="1">
        <f t="shared" si="13"/>
        <v>-8.2348484848484844</v>
      </c>
      <c r="F101" s="1">
        <f t="shared" si="14"/>
        <v>0</v>
      </c>
      <c r="G101" s="1">
        <f t="shared" si="24"/>
        <v>0</v>
      </c>
      <c r="H101" s="1"/>
      <c r="I101" s="24">
        <f t="shared" si="15"/>
        <v>0.87795178699876619</v>
      </c>
      <c r="J101" s="24">
        <f t="shared" si="16"/>
        <v>-0.75590357399753239</v>
      </c>
      <c r="K101" s="1"/>
      <c r="L101" s="1">
        <f t="shared" si="17"/>
        <v>5.7944817941918574E-2</v>
      </c>
      <c r="M101" s="1">
        <f t="shared" si="18"/>
        <v>8.0551820580814313E-3</v>
      </c>
      <c r="N101" s="1">
        <f t="shared" si="19"/>
        <v>-0.55192842605122716</v>
      </c>
      <c r="O101" s="1">
        <f t="shared" si="20"/>
        <v>8.4284260512270948E-3</v>
      </c>
      <c r="P101" s="24">
        <f t="shared" si="21"/>
        <v>-1.0550442123207797E-16</v>
      </c>
      <c r="Q101" s="1"/>
      <c r="R101" s="27">
        <f t="shared" si="22"/>
        <v>98.622080137145417</v>
      </c>
      <c r="S101" s="27">
        <f t="shared" si="23"/>
        <v>13.709919862854596</v>
      </c>
    </row>
    <row r="102" spans="1:19" x14ac:dyDescent="0.25">
      <c r="A102" s="29">
        <v>1732</v>
      </c>
      <c r="B102" s="29">
        <v>6.7699999999999996E-2</v>
      </c>
      <c r="C102" s="29">
        <v>-0.58889999999999998</v>
      </c>
      <c r="D102" s="1"/>
      <c r="E102" s="1">
        <f t="shared" si="13"/>
        <v>-8.6986706056129979</v>
      </c>
      <c r="F102" s="1">
        <f t="shared" si="14"/>
        <v>0</v>
      </c>
      <c r="G102" s="1">
        <f t="shared" si="24"/>
        <v>0</v>
      </c>
      <c r="H102" s="1"/>
      <c r="I102" s="24">
        <f t="shared" si="15"/>
        <v>0.92182694813421273</v>
      </c>
      <c r="J102" s="24">
        <f t="shared" si="16"/>
        <v>-0.84365389626842546</v>
      </c>
      <c r="K102" s="1"/>
      <c r="L102" s="1">
        <f t="shared" si="17"/>
        <v>6.2407684388686199E-2</v>
      </c>
      <c r="M102" s="1">
        <f t="shared" si="18"/>
        <v>5.2923156113137979E-3</v>
      </c>
      <c r="N102" s="1">
        <f t="shared" si="19"/>
        <v>-0.59443753974126023</v>
      </c>
      <c r="O102" s="1">
        <f t="shared" si="20"/>
        <v>5.5375397412603259E-3</v>
      </c>
      <c r="P102" s="24">
        <f t="shared" si="21"/>
        <v>1.0550442123207797E-16</v>
      </c>
      <c r="Q102" s="1"/>
      <c r="R102" s="27">
        <f t="shared" si="22"/>
        <v>108.0901093612045</v>
      </c>
      <c r="S102" s="27">
        <f t="shared" si="23"/>
        <v>9.1662906387954983</v>
      </c>
    </row>
    <row r="103" spans="1:19" x14ac:dyDescent="0.25">
      <c r="A103" s="29">
        <v>1762</v>
      </c>
      <c r="B103" s="29">
        <v>6.93E-2</v>
      </c>
      <c r="C103" s="29">
        <v>-0.62690000000000001</v>
      </c>
      <c r="D103" s="1"/>
      <c r="E103" s="1">
        <f t="shared" si="13"/>
        <v>-9.046176046176047</v>
      </c>
      <c r="F103" s="1">
        <f t="shared" si="14"/>
        <v>0</v>
      </c>
      <c r="G103" s="1">
        <f t="shared" si="24"/>
        <v>0</v>
      </c>
      <c r="H103" s="1"/>
      <c r="I103" s="24">
        <f t="shared" si="15"/>
        <v>0.95469915607249922</v>
      </c>
      <c r="J103" s="24">
        <f t="shared" si="16"/>
        <v>-0.90939831214499844</v>
      </c>
      <c r="K103" s="1"/>
      <c r="L103" s="1">
        <f t="shared" si="17"/>
        <v>6.616065151582419E-2</v>
      </c>
      <c r="M103" s="1">
        <f t="shared" si="18"/>
        <v>3.1393484841758038E-3</v>
      </c>
      <c r="N103" s="1">
        <f t="shared" si="19"/>
        <v>-0.63018481297593532</v>
      </c>
      <c r="O103" s="1">
        <f t="shared" si="20"/>
        <v>3.2848129759353666E-3</v>
      </c>
      <c r="P103" s="24">
        <f t="shared" si="21"/>
        <v>1.0550442123207797E-16</v>
      </c>
      <c r="Q103" s="1"/>
      <c r="R103" s="27">
        <f t="shared" si="22"/>
        <v>116.57506797088222</v>
      </c>
      <c r="S103" s="27">
        <f t="shared" si="23"/>
        <v>5.5315320291177663</v>
      </c>
    </row>
    <row r="104" spans="1:19" x14ac:dyDescent="0.25">
      <c r="A104" s="29">
        <v>1792</v>
      </c>
      <c r="B104" s="29">
        <v>7.0699999999999999E-2</v>
      </c>
      <c r="C104" s="29">
        <v>-0.65569999999999995</v>
      </c>
      <c r="D104" s="1"/>
      <c r="E104" s="1">
        <f t="shared" si="13"/>
        <v>-9.2743988684582739</v>
      </c>
      <c r="F104" s="1">
        <f t="shared" si="14"/>
        <v>1</v>
      </c>
      <c r="G104" s="1">
        <f t="shared" si="24"/>
        <v>-9.2743988684582739</v>
      </c>
      <c r="H104" s="1"/>
      <c r="I104" s="24">
        <f t="shared" si="15"/>
        <v>0.97628784849172723</v>
      </c>
      <c r="J104" s="24">
        <f t="shared" si="16"/>
        <v>-0.95257569698345446</v>
      </c>
      <c r="K104" s="1"/>
      <c r="L104" s="1">
        <f t="shared" si="17"/>
        <v>6.9023550888365121E-2</v>
      </c>
      <c r="M104" s="1">
        <f t="shared" si="18"/>
        <v>1.6764491116348849E-3</v>
      </c>
      <c r="N104" s="1">
        <f t="shared" si="19"/>
        <v>-0.65745412886563925</v>
      </c>
      <c r="O104" s="1">
        <f t="shared" si="20"/>
        <v>1.7541288656392456E-3</v>
      </c>
      <c r="P104" s="24">
        <f t="shared" si="21"/>
        <v>-1.0550442123207797E-16</v>
      </c>
      <c r="Q104" s="1"/>
      <c r="R104" s="27">
        <f t="shared" si="22"/>
        <v>123.6902031919503</v>
      </c>
      <c r="S104" s="27">
        <f t="shared" si="23"/>
        <v>3.0041968080497137</v>
      </c>
    </row>
    <row r="105" spans="1:19" x14ac:dyDescent="0.25">
      <c r="A105" s="29">
        <v>1822</v>
      </c>
      <c r="B105" s="29">
        <v>7.1499999999999994E-2</v>
      </c>
      <c r="C105" s="29">
        <v>-0.67479999999999996</v>
      </c>
      <c r="D105" s="1"/>
      <c r="E105" s="1">
        <f t="shared" si="13"/>
        <v>-9.4377622377622377</v>
      </c>
      <c r="F105" s="1">
        <f t="shared" si="14"/>
        <v>1</v>
      </c>
      <c r="G105" s="1">
        <f t="shared" si="24"/>
        <v>-9.4377622377622377</v>
      </c>
      <c r="H105" s="1"/>
      <c r="I105" s="24">
        <f t="shared" si="15"/>
        <v>0.99174117387436878</v>
      </c>
      <c r="J105" s="24">
        <f t="shared" si="16"/>
        <v>-0.98348234774873755</v>
      </c>
      <c r="K105" s="1"/>
      <c r="L105" s="1">
        <f t="shared" si="17"/>
        <v>7.0909493932017356E-2</v>
      </c>
      <c r="M105" s="1">
        <f t="shared" si="18"/>
        <v>5.9050606798263252E-4</v>
      </c>
      <c r="N105" s="1">
        <f t="shared" si="19"/>
        <v>-0.67541786768950784</v>
      </c>
      <c r="O105" s="1">
        <f t="shared" si="20"/>
        <v>6.1786768950792897E-4</v>
      </c>
      <c r="P105" s="24">
        <f t="shared" si="21"/>
        <v>0</v>
      </c>
      <c r="Q105" s="1"/>
      <c r="R105" s="27">
        <f t="shared" si="22"/>
        <v>129.19709794413563</v>
      </c>
      <c r="S105" s="27">
        <f t="shared" si="23"/>
        <v>1.0759020558643564</v>
      </c>
    </row>
    <row r="106" spans="1:19" x14ac:dyDescent="0.25">
      <c r="A106" s="29">
        <v>1852</v>
      </c>
      <c r="B106" s="29">
        <v>7.1800000000000003E-2</v>
      </c>
      <c r="C106" s="29">
        <v>-0.68389999999999995</v>
      </c>
      <c r="D106" s="1"/>
      <c r="E106" s="1">
        <f t="shared" si="13"/>
        <v>-9.5250696378830071</v>
      </c>
      <c r="F106" s="1">
        <f t="shared" si="14"/>
        <v>1</v>
      </c>
      <c r="G106" s="1">
        <f t="shared" si="24"/>
        <v>-9.5250696378830071</v>
      </c>
      <c r="H106" s="1"/>
      <c r="I106" s="24">
        <f t="shared" si="15"/>
        <v>1</v>
      </c>
      <c r="J106" s="24">
        <f t="shared" si="16"/>
        <v>-1</v>
      </c>
      <c r="K106" s="1"/>
      <c r="L106" s="1">
        <f t="shared" si="17"/>
        <v>7.1800000000000003E-2</v>
      </c>
      <c r="M106" s="1">
        <f t="shared" si="18"/>
        <v>0</v>
      </c>
      <c r="N106" s="1">
        <f t="shared" si="19"/>
        <v>-0.68389999999999995</v>
      </c>
      <c r="O106" s="1">
        <f t="shared" si="20"/>
        <v>0</v>
      </c>
      <c r="P106" s="24">
        <f t="shared" si="21"/>
        <v>0</v>
      </c>
      <c r="Q106" s="1"/>
      <c r="R106" s="27">
        <f t="shared" si="22"/>
        <v>132.9736</v>
      </c>
      <c r="S106" s="27">
        <f t="shared" si="23"/>
        <v>0</v>
      </c>
    </row>
    <row r="107" spans="1:19" x14ac:dyDescent="0.25">
      <c r="A107" s="29">
        <v>1882</v>
      </c>
      <c r="B107" s="29">
        <v>7.1999999999999995E-2</v>
      </c>
      <c r="C107" s="29">
        <v>-0.68259999999999998</v>
      </c>
      <c r="D107" s="1"/>
      <c r="E107" s="1">
        <f t="shared" si="13"/>
        <v>-9.4805555555555561</v>
      </c>
      <c r="F107" s="1">
        <f t="shared" si="14"/>
        <v>1</v>
      </c>
      <c r="G107" s="1">
        <f t="shared" si="24"/>
        <v>-9.4805555555555561</v>
      </c>
      <c r="H107" s="1"/>
      <c r="I107" s="24">
        <f t="shared" si="15"/>
        <v>0.99578919924799136</v>
      </c>
      <c r="J107" s="24">
        <f t="shared" si="16"/>
        <v>-0.99157839849598273</v>
      </c>
      <c r="K107" s="1"/>
      <c r="L107" s="1">
        <f t="shared" si="17"/>
        <v>7.1696822345855379E-2</v>
      </c>
      <c r="M107" s="1">
        <f t="shared" si="18"/>
        <v>3.0317765414462179E-4</v>
      </c>
      <c r="N107" s="1">
        <f t="shared" si="19"/>
        <v>-0.68291722565919899</v>
      </c>
      <c r="O107" s="1">
        <f t="shared" si="20"/>
        <v>3.1722565919895147E-4</v>
      </c>
      <c r="P107" s="24">
        <f t="shared" si="21"/>
        <v>0</v>
      </c>
      <c r="Q107" s="1"/>
      <c r="R107" s="27">
        <f t="shared" si="22"/>
        <v>134.93341965489984</v>
      </c>
      <c r="S107" s="27">
        <f t="shared" si="23"/>
        <v>0.57058034510017819</v>
      </c>
    </row>
    <row r="108" spans="1:19" x14ac:dyDescent="0.25">
      <c r="A108" s="29">
        <v>1912</v>
      </c>
      <c r="B108" s="29">
        <v>7.1499999999999994E-2</v>
      </c>
      <c r="C108" s="29">
        <v>-0.66839999999999999</v>
      </c>
      <c r="D108" s="1"/>
      <c r="E108" s="1">
        <f t="shared" si="13"/>
        <v>-9.3482517482517498</v>
      </c>
      <c r="F108" s="1">
        <f t="shared" si="14"/>
        <v>1</v>
      </c>
      <c r="G108" s="1">
        <f t="shared" si="24"/>
        <v>-9.3482517482517498</v>
      </c>
      <c r="H108" s="1"/>
      <c r="I108" s="24">
        <f t="shared" si="15"/>
        <v>0.98327394694670078</v>
      </c>
      <c r="J108" s="24">
        <f t="shared" si="16"/>
        <v>-0.96654789389340157</v>
      </c>
      <c r="K108" s="1"/>
      <c r="L108" s="1">
        <f t="shared" si="17"/>
        <v>7.0304087206689098E-2</v>
      </c>
      <c r="M108" s="1">
        <f t="shared" si="18"/>
        <v>1.1959127933108939E-3</v>
      </c>
      <c r="N108" s="1">
        <f t="shared" si="19"/>
        <v>-0.66965132647151349</v>
      </c>
      <c r="O108" s="1">
        <f t="shared" si="20"/>
        <v>1.2513264715134271E-3</v>
      </c>
      <c r="P108" s="24">
        <f t="shared" si="21"/>
        <v>-1.0550442123207797E-16</v>
      </c>
      <c r="Q108" s="1"/>
      <c r="R108" s="27">
        <f t="shared" si="22"/>
        <v>134.42141473918954</v>
      </c>
      <c r="S108" s="27">
        <f t="shared" si="23"/>
        <v>2.2865852608104293</v>
      </c>
    </row>
    <row r="109" spans="1:19" x14ac:dyDescent="0.25">
      <c r="A109" s="29">
        <v>1942</v>
      </c>
      <c r="B109" s="29">
        <v>7.0300000000000001E-2</v>
      </c>
      <c r="C109" s="29">
        <v>-0.63970000000000005</v>
      </c>
      <c r="D109" s="1"/>
      <c r="E109" s="1">
        <f t="shared" si="13"/>
        <v>-9.0995732574679948</v>
      </c>
      <c r="F109" s="1">
        <f t="shared" si="14"/>
        <v>0</v>
      </c>
      <c r="G109" s="1">
        <f t="shared" si="24"/>
        <v>0</v>
      </c>
      <c r="H109" s="1"/>
      <c r="I109" s="24">
        <f t="shared" si="15"/>
        <v>0.95975025463967423</v>
      </c>
      <c r="J109" s="24">
        <f t="shared" si="16"/>
        <v>-0.91950050927934845</v>
      </c>
      <c r="K109" s="1"/>
      <c r="L109" s="1">
        <f t="shared" si="17"/>
        <v>6.7470442901169103E-2</v>
      </c>
      <c r="M109" s="1">
        <f t="shared" si="18"/>
        <v>2.8295570988309017E-3</v>
      </c>
      <c r="N109" s="1">
        <f t="shared" si="19"/>
        <v>-0.64266066713244485</v>
      </c>
      <c r="O109" s="1">
        <f t="shared" si="20"/>
        <v>2.9606671324448222E-3</v>
      </c>
      <c r="P109" s="24">
        <f t="shared" si="21"/>
        <v>0</v>
      </c>
      <c r="Q109" s="1"/>
      <c r="R109" s="27">
        <f t="shared" si="22"/>
        <v>131.0276001140704</v>
      </c>
      <c r="S109" s="27">
        <f t="shared" si="23"/>
        <v>5.4949998859296114</v>
      </c>
    </row>
    <row r="110" spans="1:19" x14ac:dyDescent="0.25">
      <c r="A110" s="29">
        <v>1972</v>
      </c>
      <c r="B110" s="29">
        <v>6.8099999999999994E-2</v>
      </c>
      <c r="C110" s="29">
        <v>-0.59919999999999995</v>
      </c>
      <c r="D110" s="1"/>
      <c r="E110" s="1">
        <f t="shared" si="13"/>
        <v>-8.7988252569750376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0.93130105743225766</v>
      </c>
      <c r="J110" s="24">
        <f t="shared" si="16"/>
        <v>-0.86260211486451532</v>
      </c>
      <c r="K110" s="1"/>
      <c r="L110" s="1">
        <f t="shared" si="17"/>
        <v>6.3421602011136738E-2</v>
      </c>
      <c r="M110" s="1">
        <f t="shared" si="18"/>
        <v>4.6783979888632525E-3</v>
      </c>
      <c r="N110" s="1">
        <f t="shared" si="19"/>
        <v>-0.60409517570217841</v>
      </c>
      <c r="O110" s="1">
        <f t="shared" si="20"/>
        <v>4.8951757021783839E-3</v>
      </c>
      <c r="P110" s="24">
        <f t="shared" si="21"/>
        <v>-1.0550442123207797E-16</v>
      </c>
      <c r="Q110" s="1"/>
      <c r="R110" s="27">
        <f t="shared" si="22"/>
        <v>125.06739916596165</v>
      </c>
      <c r="S110" s="27">
        <f t="shared" si="23"/>
        <v>9.2258008340383331</v>
      </c>
    </row>
    <row r="111" spans="1:19" x14ac:dyDescent="0.25">
      <c r="A111" s="29">
        <v>2002</v>
      </c>
      <c r="B111" s="29">
        <v>6.5600000000000006E-2</v>
      </c>
      <c r="C111" s="29">
        <v>-0.55169999999999997</v>
      </c>
      <c r="D111" s="1"/>
      <c r="E111" s="1">
        <f t="shared" si="13"/>
        <v>-8.4100609756097544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0.89452597766570219</v>
      </c>
      <c r="J111" s="24">
        <f t="shared" si="16"/>
        <v>-0.78905195533140438</v>
      </c>
      <c r="K111" s="1"/>
      <c r="L111" s="1">
        <f t="shared" si="17"/>
        <v>5.8680904134870066E-2</v>
      </c>
      <c r="M111" s="1">
        <f t="shared" si="18"/>
        <v>6.9190958651299374E-3</v>
      </c>
      <c r="N111" s="1">
        <f t="shared" si="19"/>
        <v>-0.55893969829857426</v>
      </c>
      <c r="O111" s="1">
        <f t="shared" si="20"/>
        <v>7.239698298574359E-3</v>
      </c>
      <c r="P111" s="24">
        <f t="shared" si="21"/>
        <v>1.0550442123207797E-16</v>
      </c>
      <c r="Q111" s="1"/>
      <c r="R111" s="27">
        <f t="shared" si="22"/>
        <v>117.47917007800987</v>
      </c>
      <c r="S111" s="27">
        <f t="shared" si="23"/>
        <v>13.852029921990134</v>
      </c>
    </row>
    <row r="112" spans="1:19" x14ac:dyDescent="0.25">
      <c r="A112" s="29">
        <v>2032</v>
      </c>
      <c r="B112" s="29">
        <v>6.3200000000000006E-2</v>
      </c>
      <c r="C112" s="29">
        <v>-0.50160000000000005</v>
      </c>
      <c r="D112" s="1"/>
      <c r="E112" s="1">
        <f t="shared" si="13"/>
        <v>-7.9367088607594933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0.84974932863777908</v>
      </c>
      <c r="J112" s="24">
        <f t="shared" si="16"/>
        <v>-0.69949865727555816</v>
      </c>
      <c r="K112" s="1"/>
      <c r="L112" s="1">
        <f t="shared" si="17"/>
        <v>5.3704157569907644E-2</v>
      </c>
      <c r="M112" s="1">
        <f t="shared" si="18"/>
        <v>9.4958424300923636E-3</v>
      </c>
      <c r="N112" s="1">
        <f t="shared" si="19"/>
        <v>-0.51153584069721214</v>
      </c>
      <c r="O112" s="1">
        <f t="shared" si="20"/>
        <v>9.9358406972120845E-3</v>
      </c>
      <c r="P112" s="24">
        <f t="shared" si="21"/>
        <v>0</v>
      </c>
      <c r="Q112" s="1"/>
      <c r="R112" s="27">
        <f t="shared" si="22"/>
        <v>109.12684818205233</v>
      </c>
      <c r="S112" s="27">
        <f t="shared" si="23"/>
        <v>19.295551817947683</v>
      </c>
    </row>
    <row r="113" spans="1:19" x14ac:dyDescent="0.25">
      <c r="A113" s="29">
        <v>2062</v>
      </c>
      <c r="B113" s="29">
        <v>6.1400000000000003E-2</v>
      </c>
      <c r="C113" s="29">
        <v>-0.45240000000000002</v>
      </c>
      <c r="D113" s="1"/>
      <c r="E113" s="1">
        <f t="shared" si="13"/>
        <v>-7.3680781758957652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0.7959598222558224</v>
      </c>
      <c r="J113" s="24">
        <f t="shared" si="16"/>
        <v>-0.5919196445116448</v>
      </c>
      <c r="K113" s="1"/>
      <c r="L113" s="1">
        <f t="shared" si="17"/>
        <v>4.8871933086507495E-2</v>
      </c>
      <c r="M113" s="1">
        <f t="shared" si="18"/>
        <v>1.2528066913492505E-2</v>
      </c>
      <c r="N113" s="1">
        <f t="shared" si="19"/>
        <v>-0.46550856598694251</v>
      </c>
      <c r="O113" s="1">
        <f t="shared" si="20"/>
        <v>1.3108565986942589E-2</v>
      </c>
      <c r="P113" s="24">
        <f t="shared" si="21"/>
        <v>1.0550442123207797E-16</v>
      </c>
      <c r="Q113" s="1"/>
      <c r="R113" s="27">
        <f t="shared" si="22"/>
        <v>100.77392602437845</v>
      </c>
      <c r="S113" s="27">
        <f t="shared" si="23"/>
        <v>25.832873975621546</v>
      </c>
    </row>
    <row r="114" spans="1:19" x14ac:dyDescent="0.25">
      <c r="A114" s="29">
        <v>2092</v>
      </c>
      <c r="B114" s="29">
        <v>6.0299999999999999E-2</v>
      </c>
      <c r="C114" s="29">
        <v>-0.40649999999999997</v>
      </c>
      <c r="D114" s="1"/>
      <c r="E114" s="1">
        <f t="shared" si="13"/>
        <v>-6.7412935323383083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0.73666925373360881</v>
      </c>
      <c r="J114" s="24">
        <f t="shared" si="16"/>
        <v>-0.47333850746721762</v>
      </c>
      <c r="K114" s="1"/>
      <c r="L114" s="1">
        <f t="shared" si="17"/>
        <v>4.4421156000136609E-2</v>
      </c>
      <c r="M114" s="1">
        <f t="shared" si="18"/>
        <v>1.587884399986339E-2</v>
      </c>
      <c r="N114" s="1">
        <f t="shared" si="19"/>
        <v>-0.42311460429656578</v>
      </c>
      <c r="O114" s="1">
        <f t="shared" si="20"/>
        <v>1.6614604296565819E-2</v>
      </c>
      <c r="P114" s="24">
        <f t="shared" si="21"/>
        <v>0</v>
      </c>
      <c r="Q114" s="1"/>
      <c r="R114" s="27">
        <f t="shared" si="22"/>
        <v>92.929058352285793</v>
      </c>
      <c r="S114" s="27">
        <f t="shared" si="23"/>
        <v>33.218541647714211</v>
      </c>
    </row>
    <row r="115" spans="1:19" x14ac:dyDescent="0.25">
      <c r="A115" s="29">
        <v>2122</v>
      </c>
      <c r="B115" s="29">
        <v>5.9799999999999999E-2</v>
      </c>
      <c r="C115" s="29">
        <v>-0.36559999999999998</v>
      </c>
      <c r="D115" s="1"/>
      <c r="E115" s="1">
        <f t="shared" si="13"/>
        <v>-6.1137123745819393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0.67730333910938867</v>
      </c>
      <c r="J115" s="24">
        <f t="shared" si="16"/>
        <v>-0.35460667821877734</v>
      </c>
      <c r="K115" s="1"/>
      <c r="L115" s="1">
        <f t="shared" si="17"/>
        <v>4.0502739678741441E-2</v>
      </c>
      <c r="M115" s="1">
        <f t="shared" si="18"/>
        <v>1.9297260321258558E-2</v>
      </c>
      <c r="N115" s="1">
        <f t="shared" si="19"/>
        <v>-0.38579141596505945</v>
      </c>
      <c r="O115" s="1">
        <f t="shared" si="20"/>
        <v>2.019141596505954E-2</v>
      </c>
      <c r="P115" s="24">
        <f t="shared" si="21"/>
        <v>5.2752210616038987E-17</v>
      </c>
      <c r="Q115" s="1"/>
      <c r="R115" s="27">
        <f t="shared" si="22"/>
        <v>85.946813598289339</v>
      </c>
      <c r="S115" s="27">
        <f t="shared" si="23"/>
        <v>40.948786401710663</v>
      </c>
    </row>
    <row r="116" spans="1:19" x14ac:dyDescent="0.25">
      <c r="A116" s="29">
        <v>2152</v>
      </c>
      <c r="B116" s="29">
        <v>0.06</v>
      </c>
      <c r="C116" s="29">
        <v>-0.33129999999999998</v>
      </c>
      <c r="D116" s="1"/>
      <c r="E116" s="1">
        <f t="shared" si="13"/>
        <v>-5.5216666666666665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0.6212988932853819</v>
      </c>
      <c r="J116" s="24">
        <f t="shared" si="16"/>
        <v>-0.24259778657076381</v>
      </c>
      <c r="K116" s="1"/>
      <c r="L116" s="1">
        <f t="shared" si="17"/>
        <v>3.7277933597122913E-2</v>
      </c>
      <c r="M116" s="1">
        <f t="shared" si="18"/>
        <v>2.2722066402877085E-2</v>
      </c>
      <c r="N116" s="1">
        <f t="shared" si="19"/>
        <v>-0.35507491346897435</v>
      </c>
      <c r="O116" s="1">
        <f t="shared" si="20"/>
        <v>2.3774913468974403E-2</v>
      </c>
      <c r="P116" s="24">
        <f t="shared" si="21"/>
        <v>5.2752210616038987E-17</v>
      </c>
      <c r="Q116" s="1"/>
      <c r="R116" s="27">
        <f t="shared" si="22"/>
        <v>80.222113101008503</v>
      </c>
      <c r="S116" s="27">
        <f t="shared" si="23"/>
        <v>48.897886898991487</v>
      </c>
    </row>
    <row r="117" spans="1:19" x14ac:dyDescent="0.25">
      <c r="A117" s="29">
        <v>2182</v>
      </c>
      <c r="B117" s="29">
        <v>6.0600000000000001E-2</v>
      </c>
      <c r="C117" s="29">
        <v>-0.3039</v>
      </c>
      <c r="D117" s="1"/>
      <c r="E117" s="1">
        <f t="shared" si="13"/>
        <v>-5.0148514851485144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0.5733568121307635</v>
      </c>
      <c r="J117" s="24">
        <f t="shared" si="16"/>
        <v>-0.14671362426152701</v>
      </c>
      <c r="K117" s="1"/>
      <c r="L117" s="1">
        <f t="shared" si="17"/>
        <v>3.4745422815124272E-2</v>
      </c>
      <c r="M117" s="1">
        <f t="shared" si="18"/>
        <v>2.5854577184875733E-2</v>
      </c>
      <c r="N117" s="1">
        <f t="shared" si="19"/>
        <v>-0.33095257191174771</v>
      </c>
      <c r="O117" s="1">
        <f t="shared" si="20"/>
        <v>2.7052571911747772E-2</v>
      </c>
      <c r="P117" s="24">
        <f t="shared" si="21"/>
        <v>5.2752210616038987E-17</v>
      </c>
      <c r="Q117" s="1"/>
      <c r="R117" s="27">
        <f t="shared" si="22"/>
        <v>75.814512582601168</v>
      </c>
      <c r="S117" s="27">
        <f t="shared" si="23"/>
        <v>56.414687417398852</v>
      </c>
    </row>
    <row r="118" spans="1:19" x14ac:dyDescent="0.25">
      <c r="A118" s="29">
        <v>2212</v>
      </c>
      <c r="B118" s="29">
        <v>6.1499999999999999E-2</v>
      </c>
      <c r="C118" s="29">
        <v>-0.28249999999999997</v>
      </c>
      <c r="D118" s="1"/>
      <c r="E118" s="1">
        <f t="shared" si="13"/>
        <v>-4.5934959349593489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0.53349876778093308</v>
      </c>
      <c r="J118" s="24">
        <f t="shared" si="16"/>
        <v>-6.6997535561866162E-2</v>
      </c>
      <c r="K118" s="1"/>
      <c r="L118" s="1">
        <f t="shared" si="17"/>
        <v>3.2810174218527381E-2</v>
      </c>
      <c r="M118" s="1">
        <f t="shared" si="18"/>
        <v>2.8689825781472614E-2</v>
      </c>
      <c r="N118" s="1">
        <f t="shared" si="19"/>
        <v>-0.31251919426254698</v>
      </c>
      <c r="O118" s="1">
        <f t="shared" si="20"/>
        <v>3.0019194262547112E-2</v>
      </c>
      <c r="P118" s="24">
        <f t="shared" si="21"/>
        <v>1.0550442123207797E-16</v>
      </c>
      <c r="Q118" s="1"/>
      <c r="R118" s="27">
        <f t="shared" si="22"/>
        <v>72.576105371382567</v>
      </c>
      <c r="S118" s="27">
        <f t="shared" si="23"/>
        <v>63.461894628617422</v>
      </c>
    </row>
    <row r="119" spans="1:19" x14ac:dyDescent="0.25">
      <c r="A119" s="29">
        <v>2242</v>
      </c>
      <c r="B119" s="29">
        <v>6.25E-2</v>
      </c>
      <c r="C119" s="29">
        <v>-0.26540000000000002</v>
      </c>
      <c r="D119" s="1"/>
      <c r="E119" s="1">
        <f t="shared" si="13"/>
        <v>-4.2464000000000004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0.50066529694366846</v>
      </c>
      <c r="J119" s="24">
        <f t="shared" si="16"/>
        <v>-1.3305938873369172E-3</v>
      </c>
      <c r="K119" s="1"/>
      <c r="L119" s="1">
        <f t="shared" si="17"/>
        <v>3.1291581058979279E-2</v>
      </c>
      <c r="M119" s="1">
        <f t="shared" si="18"/>
        <v>3.1208418941020721E-2</v>
      </c>
      <c r="N119" s="1">
        <f t="shared" si="19"/>
        <v>-0.29805448866623852</v>
      </c>
      <c r="O119" s="1">
        <f t="shared" si="20"/>
        <v>3.2654488666238546E-2</v>
      </c>
      <c r="P119" s="24">
        <f t="shared" si="21"/>
        <v>5.2752210616038987E-17</v>
      </c>
      <c r="Q119" s="1"/>
      <c r="R119" s="27">
        <f t="shared" si="22"/>
        <v>70.155724734231541</v>
      </c>
      <c r="S119" s="27">
        <f t="shared" si="23"/>
        <v>69.969275265768459</v>
      </c>
    </row>
    <row r="120" spans="1:19" x14ac:dyDescent="0.25">
      <c r="A120" s="29">
        <v>2272</v>
      </c>
      <c r="B120" s="29">
        <v>6.3100000000000003E-2</v>
      </c>
      <c r="C120" s="29">
        <v>-0.24859999999999999</v>
      </c>
      <c r="D120" s="1"/>
      <c r="E120" s="1">
        <f t="shared" si="13"/>
        <v>-3.9397781299524559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0.47166046221561936</v>
      </c>
      <c r="J120" s="24">
        <f t="shared" si="16"/>
        <v>5.6679075568761283E-2</v>
      </c>
      <c r="K120" s="1"/>
      <c r="L120" s="1">
        <f t="shared" si="17"/>
        <v>2.9761775165805582E-2</v>
      </c>
      <c r="M120" s="1">
        <f t="shared" si="18"/>
        <v>3.3338224834194422E-2</v>
      </c>
      <c r="N120" s="1">
        <f t="shared" si="19"/>
        <v>-0.28348298100131525</v>
      </c>
      <c r="O120" s="1">
        <f t="shared" si="20"/>
        <v>3.4882981001315289E-2</v>
      </c>
      <c r="P120" s="24">
        <f t="shared" si="21"/>
        <v>2.6376105308019493E-17</v>
      </c>
      <c r="Q120" s="1"/>
      <c r="R120" s="27">
        <f t="shared" si="22"/>
        <v>67.618753176710285</v>
      </c>
      <c r="S120" s="27">
        <f t="shared" si="23"/>
        <v>75.744446823289721</v>
      </c>
    </row>
    <row r="121" spans="1:19" x14ac:dyDescent="0.25">
      <c r="A121" s="29">
        <v>2302</v>
      </c>
      <c r="B121" s="29">
        <v>6.3200000000000006E-2</v>
      </c>
      <c r="C121" s="29">
        <v>-0.2288</v>
      </c>
      <c r="D121" s="1"/>
      <c r="E121" s="1">
        <f t="shared" si="13"/>
        <v>-3.6202531645569618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0.44143506175300756</v>
      </c>
      <c r="J121" s="24">
        <f t="shared" si="16"/>
        <v>0.11712987649398487</v>
      </c>
      <c r="K121" s="1"/>
      <c r="L121" s="1">
        <f t="shared" si="17"/>
        <v>2.789869590279008E-2</v>
      </c>
      <c r="M121" s="1">
        <f t="shared" si="18"/>
        <v>3.5301304097209919E-2</v>
      </c>
      <c r="N121" s="1">
        <f t="shared" si="19"/>
        <v>-0.26573702128019683</v>
      </c>
      <c r="O121" s="1">
        <f t="shared" si="20"/>
        <v>3.6937021280196873E-2</v>
      </c>
      <c r="P121" s="24">
        <f t="shared" si="21"/>
        <v>5.2752210616038987E-17</v>
      </c>
      <c r="Q121" s="1"/>
      <c r="R121" s="27">
        <f t="shared" si="22"/>
        <v>64.222797968222764</v>
      </c>
      <c r="S121" s="27">
        <f t="shared" si="23"/>
        <v>81.263602031777239</v>
      </c>
    </row>
    <row r="122" spans="1:19" x14ac:dyDescent="0.25">
      <c r="A122" s="29">
        <v>2332</v>
      </c>
      <c r="B122" s="29">
        <v>6.2899999999999998E-2</v>
      </c>
      <c r="C122" s="29">
        <v>-0.20549999999999999</v>
      </c>
      <c r="D122" s="1"/>
      <c r="E122" s="1">
        <f t="shared" si="13"/>
        <v>-3.2670906200317966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0.40802772119213576</v>
      </c>
      <c r="J122" s="24">
        <f t="shared" si="16"/>
        <v>0.18394455761572848</v>
      </c>
      <c r="K122" s="1"/>
      <c r="L122" s="1">
        <f t="shared" si="17"/>
        <v>2.5664943662985339E-2</v>
      </c>
      <c r="M122" s="1">
        <f t="shared" si="18"/>
        <v>3.7235056337014662E-2</v>
      </c>
      <c r="N122" s="1">
        <f t="shared" si="19"/>
        <v>-0.24446037564227954</v>
      </c>
      <c r="O122" s="1">
        <f t="shared" si="20"/>
        <v>3.8960375642279534E-2</v>
      </c>
      <c r="P122" s="24">
        <f t="shared" si="21"/>
        <v>-2.6376105308019493E-17</v>
      </c>
      <c r="Q122" s="1"/>
      <c r="R122" s="27">
        <f t="shared" si="22"/>
        <v>59.850648622081813</v>
      </c>
      <c r="S122" s="27">
        <f t="shared" si="23"/>
        <v>86.832151377918194</v>
      </c>
    </row>
    <row r="123" spans="1:19" x14ac:dyDescent="0.25">
      <c r="A123" s="29">
        <v>2362</v>
      </c>
      <c r="B123" s="29">
        <v>6.2199999999999998E-2</v>
      </c>
      <c r="C123" s="29">
        <v>-0.1792</v>
      </c>
      <c r="D123" s="1"/>
      <c r="E123" s="1">
        <f t="shared" si="13"/>
        <v>-2.8810289389067525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0.37150829335703572</v>
      </c>
      <c r="J123" s="24">
        <f t="shared" si="16"/>
        <v>0.25698341328592855</v>
      </c>
      <c r="K123" s="1"/>
      <c r="L123" s="1">
        <f t="shared" si="17"/>
        <v>2.3107815846807621E-2</v>
      </c>
      <c r="M123" s="1">
        <f t="shared" si="18"/>
        <v>3.9092184153192377E-2</v>
      </c>
      <c r="N123" s="1">
        <f t="shared" si="19"/>
        <v>-0.22010355512021909</v>
      </c>
      <c r="O123" s="1">
        <f t="shared" si="20"/>
        <v>4.0903555120219086E-2</v>
      </c>
      <c r="P123" s="24">
        <f t="shared" si="21"/>
        <v>0</v>
      </c>
      <c r="Q123" s="1"/>
      <c r="R123" s="27">
        <f t="shared" si="22"/>
        <v>54.580661030159604</v>
      </c>
      <c r="S123" s="27">
        <f t="shared" si="23"/>
        <v>92.335738969840392</v>
      </c>
    </row>
    <row r="124" spans="1:19" x14ac:dyDescent="0.25">
      <c r="A124" s="29">
        <v>2392</v>
      </c>
      <c r="B124" s="29">
        <v>6.13E-2</v>
      </c>
      <c r="C124" s="29">
        <v>-0.14960000000000001</v>
      </c>
      <c r="D124" s="1"/>
      <c r="E124" s="1">
        <f t="shared" si="13"/>
        <v>-2.4404567699836868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0.32983245678539708</v>
      </c>
      <c r="J124" s="24">
        <f t="shared" si="16"/>
        <v>0.34033508642920585</v>
      </c>
      <c r="K124" s="1"/>
      <c r="L124" s="1">
        <f t="shared" si="17"/>
        <v>2.021872960094484E-2</v>
      </c>
      <c r="M124" s="1">
        <f t="shared" si="18"/>
        <v>4.108127039905516E-2</v>
      </c>
      <c r="N124" s="1">
        <f t="shared" si="19"/>
        <v>-0.1925848074385261</v>
      </c>
      <c r="O124" s="1">
        <f t="shared" si="20"/>
        <v>4.2984807438526146E-2</v>
      </c>
      <c r="P124" s="24">
        <f t="shared" si="21"/>
        <v>5.2752210616038987E-17</v>
      </c>
      <c r="Q124" s="1"/>
      <c r="R124" s="27">
        <f t="shared" si="22"/>
        <v>48.363201205460058</v>
      </c>
      <c r="S124" s="27">
        <f t="shared" si="23"/>
        <v>98.266398794539938</v>
      </c>
    </row>
    <row r="125" spans="1:19" x14ac:dyDescent="0.25">
      <c r="A125" s="29">
        <v>2422</v>
      </c>
      <c r="B125" s="29">
        <v>0.06</v>
      </c>
      <c r="C125" s="29">
        <v>-0.11609999999999999</v>
      </c>
      <c r="D125" s="1"/>
      <c r="E125" s="1">
        <f t="shared" si="13"/>
        <v>-1.9350000000000001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0.28201887429933009</v>
      </c>
      <c r="J125" s="24">
        <f t="shared" si="16"/>
        <v>0.43596225140133982</v>
      </c>
      <c r="K125" s="1"/>
      <c r="L125" s="1">
        <f t="shared" si="17"/>
        <v>1.6921132457959804E-2</v>
      </c>
      <c r="M125" s="1">
        <f t="shared" si="18"/>
        <v>4.307886754204019E-2</v>
      </c>
      <c r="N125" s="1">
        <f t="shared" si="19"/>
        <v>-0.1611749650139096</v>
      </c>
      <c r="O125" s="1">
        <f t="shared" si="20"/>
        <v>4.5074965013909604E-2</v>
      </c>
      <c r="P125" s="24">
        <f t="shared" si="21"/>
        <v>0</v>
      </c>
      <c r="Q125" s="1"/>
      <c r="R125" s="27">
        <f t="shared" si="22"/>
        <v>40.982982813178644</v>
      </c>
      <c r="S125" s="27">
        <f t="shared" si="23"/>
        <v>104.33701718682134</v>
      </c>
    </row>
    <row r="126" spans="1:19" x14ac:dyDescent="0.25">
      <c r="A126" s="29">
        <v>2452</v>
      </c>
      <c r="B126" s="29">
        <v>5.8200000000000002E-2</v>
      </c>
      <c r="C126" s="29">
        <v>-7.8700000000000006E-2</v>
      </c>
      <c r="D126" s="1"/>
      <c r="E126" s="1">
        <f t="shared" si="13"/>
        <v>-1.3522336769759451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0.22689221004095661</v>
      </c>
      <c r="J126" s="24">
        <f t="shared" si="16"/>
        <v>0.54621557991808678</v>
      </c>
      <c r="K126" s="1"/>
      <c r="L126" s="1">
        <f t="shared" si="17"/>
        <v>1.3205126624383674E-2</v>
      </c>
      <c r="M126" s="1">
        <f t="shared" si="18"/>
        <v>4.4994873375616327E-2</v>
      </c>
      <c r="N126" s="1">
        <f t="shared" si="19"/>
        <v>-0.12577975067431746</v>
      </c>
      <c r="O126" s="1">
        <f t="shared" si="20"/>
        <v>4.7079750674317453E-2</v>
      </c>
      <c r="P126" s="24">
        <f t="shared" si="21"/>
        <v>0</v>
      </c>
      <c r="Q126" s="1"/>
      <c r="R126" s="27">
        <f t="shared" si="22"/>
        <v>32.37897048298877</v>
      </c>
      <c r="S126" s="27">
        <f t="shared" si="23"/>
        <v>110.32742951701124</v>
      </c>
    </row>
    <row r="127" spans="1:19" x14ac:dyDescent="0.25">
      <c r="A127" s="29">
        <v>2482</v>
      </c>
      <c r="B127" s="29">
        <v>5.5899999999999998E-2</v>
      </c>
      <c r="C127" s="29">
        <v>-3.7999999999999999E-2</v>
      </c>
      <c r="D127" s="1"/>
      <c r="E127" s="1">
        <f t="shared" si="13"/>
        <v>-0.67978533094812166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0.16328209267828211</v>
      </c>
      <c r="J127" s="24">
        <f t="shared" si="16"/>
        <v>0.67343581464343583</v>
      </c>
      <c r="K127" s="1"/>
      <c r="L127" s="1">
        <f t="shared" si="17"/>
        <v>9.1274689807159699E-3</v>
      </c>
      <c r="M127" s="1">
        <f t="shared" si="18"/>
        <v>4.6772531019284032E-2</v>
      </c>
      <c r="N127" s="1">
        <f t="shared" si="19"/>
        <v>-8.6939777658936637E-2</v>
      </c>
      <c r="O127" s="1">
        <f t="shared" si="20"/>
        <v>4.8939777658936645E-2</v>
      </c>
      <c r="P127" s="24">
        <f t="shared" si="21"/>
        <v>6.5940263270048734E-18</v>
      </c>
      <c r="Q127" s="1"/>
      <c r="R127" s="27">
        <f t="shared" si="22"/>
        <v>22.654378010137037</v>
      </c>
      <c r="S127" s="27">
        <f t="shared" si="23"/>
        <v>116.08942198986297</v>
      </c>
    </row>
    <row r="128" spans="1:19" x14ac:dyDescent="0.25">
      <c r="A128" s="29">
        <v>2512</v>
      </c>
      <c r="B128" s="29">
        <v>5.33E-2</v>
      </c>
      <c r="C128" s="29">
        <v>4.1000000000000003E-3</v>
      </c>
      <c r="D128" s="1"/>
      <c r="E128" s="1">
        <f t="shared" si="13"/>
        <v>7.6923076923076927E-2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9.1701411547395861E-2</v>
      </c>
      <c r="J128" s="24">
        <f t="shared" si="16"/>
        <v>0.81659717690520828</v>
      </c>
      <c r="K128" s="1"/>
      <c r="L128" s="1">
        <f t="shared" si="17"/>
        <v>4.8876852354761994E-3</v>
      </c>
      <c r="M128" s="1">
        <f t="shared" si="18"/>
        <v>4.8412314764523803E-2</v>
      </c>
      <c r="N128" s="1">
        <f t="shared" si="19"/>
        <v>-4.65555422359634E-2</v>
      </c>
      <c r="O128" s="1">
        <f t="shared" si="20"/>
        <v>5.0655542235963406E-2</v>
      </c>
      <c r="P128" s="24">
        <f t="shared" si="21"/>
        <v>5.769773036129264E-18</v>
      </c>
      <c r="Q128" s="1"/>
      <c r="R128" s="27">
        <f t="shared" si="22"/>
        <v>12.277865311516212</v>
      </c>
      <c r="S128" s="27">
        <f t="shared" si="23"/>
        <v>121.61173468848379</v>
      </c>
    </row>
    <row r="129" spans="1:19" x14ac:dyDescent="0.25">
      <c r="A129" s="29">
        <v>2542</v>
      </c>
      <c r="B129" s="29">
        <v>5.0500000000000003E-2</v>
      </c>
      <c r="C129" s="29">
        <v>4.2200000000000001E-2</v>
      </c>
      <c r="D129" s="1"/>
      <c r="E129" s="1">
        <f t="shared" si="13"/>
        <v>0.83564356435643561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1.9930398151067844E-2</v>
      </c>
      <c r="J129" s="24">
        <f t="shared" si="16"/>
        <v>0.96013920369786432</v>
      </c>
      <c r="K129" s="1"/>
      <c r="L129" s="1">
        <f t="shared" si="17"/>
        <v>1.0064851066289263E-3</v>
      </c>
      <c r="M129" s="1">
        <f t="shared" si="18"/>
        <v>4.9493514893371074E-2</v>
      </c>
      <c r="N129" s="1">
        <f t="shared" si="19"/>
        <v>-9.5868407301326272E-3</v>
      </c>
      <c r="O129" s="1">
        <f t="shared" si="20"/>
        <v>5.1786840730132622E-2</v>
      </c>
      <c r="P129" s="24">
        <f t="shared" si="21"/>
        <v>-6.5940263270048734E-18</v>
      </c>
      <c r="Q129" s="1"/>
      <c r="R129" s="27">
        <f t="shared" si="22"/>
        <v>2.5584851410507308</v>
      </c>
      <c r="S129" s="27">
        <f t="shared" si="23"/>
        <v>125.81251485894927</v>
      </c>
    </row>
    <row r="130" spans="1:19" x14ac:dyDescent="0.25">
      <c r="A130" s="29">
        <v>2572</v>
      </c>
      <c r="B130" s="29">
        <v>4.7899999999999998E-2</v>
      </c>
      <c r="C130" s="29">
        <v>6.7699999999999996E-2</v>
      </c>
      <c r="D130" s="1"/>
      <c r="E130" s="1">
        <f t="shared" si="13"/>
        <v>1.4133611691022965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</v>
      </c>
      <c r="J130" s="24">
        <f t="shared" si="16"/>
        <v>1</v>
      </c>
      <c r="K130" s="1"/>
      <c r="L130" s="1">
        <f t="shared" si="17"/>
        <v>0</v>
      </c>
      <c r="M130" s="1">
        <f t="shared" si="18"/>
        <v>4.7899999999999998E-2</v>
      </c>
      <c r="N130" s="1">
        <f t="shared" si="19"/>
        <v>0</v>
      </c>
      <c r="O130" s="1">
        <f t="shared" si="20"/>
        <v>5.0119488913194787E-2</v>
      </c>
      <c r="P130" s="24">
        <f t="shared" si="21"/>
        <v>-1.6706748158134759E-2</v>
      </c>
      <c r="Q130" s="1"/>
      <c r="R130" s="27">
        <f t="shared" si="22"/>
        <v>0</v>
      </c>
      <c r="S130" s="27">
        <f t="shared" si="23"/>
        <v>123.19879999999999</v>
      </c>
    </row>
    <row r="131" spans="1:19" x14ac:dyDescent="0.25">
      <c r="A131" s="29">
        <v>2602</v>
      </c>
      <c r="B131" s="29">
        <v>4.58E-2</v>
      </c>
      <c r="C131" s="29">
        <v>7.4899999999999994E-2</v>
      </c>
      <c r="D131" s="1"/>
      <c r="E131" s="1">
        <f t="shared" si="13"/>
        <v>1.6353711790393011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</v>
      </c>
      <c r="J131" s="24">
        <f t="shared" si="16"/>
        <v>1</v>
      </c>
      <c r="K131" s="1"/>
      <c r="L131" s="1">
        <f t="shared" si="17"/>
        <v>0</v>
      </c>
      <c r="M131" s="1">
        <f t="shared" si="18"/>
        <v>4.58E-2</v>
      </c>
      <c r="N131" s="1">
        <f t="shared" si="19"/>
        <v>0</v>
      </c>
      <c r="O131" s="1">
        <f t="shared" si="20"/>
        <v>4.7922183553743662E-2</v>
      </c>
      <c r="P131" s="24">
        <f t="shared" si="21"/>
        <v>-2.5637001279346511E-2</v>
      </c>
      <c r="Q131" s="1"/>
      <c r="R131" s="27">
        <f t="shared" si="22"/>
        <v>0</v>
      </c>
      <c r="S131" s="27">
        <f t="shared" si="23"/>
        <v>119.1716</v>
      </c>
    </row>
    <row r="132" spans="1:19" x14ac:dyDescent="0.25">
      <c r="A132" s="29"/>
      <c r="B132" s="29"/>
      <c r="C132" s="29"/>
      <c r="D132" s="1"/>
      <c r="E132" s="1"/>
      <c r="F132" s="1"/>
      <c r="G132" s="1"/>
      <c r="H132" s="1"/>
      <c r="I132" s="24"/>
      <c r="J132" s="24"/>
      <c r="K132" s="1"/>
      <c r="L132" s="1"/>
      <c r="M132" s="1"/>
      <c r="N132" s="1"/>
      <c r="O132" s="1"/>
      <c r="P132" s="24"/>
      <c r="Q132" s="1"/>
      <c r="R132" s="27"/>
      <c r="S132" s="27"/>
    </row>
    <row r="133" spans="1:19" x14ac:dyDescent="0.25">
      <c r="A133" s="29"/>
      <c r="B133" s="29"/>
      <c r="C133" s="29"/>
      <c r="D133" s="1"/>
      <c r="E133" s="1"/>
      <c r="F133" s="1"/>
      <c r="G133" s="1"/>
      <c r="H133" s="1"/>
      <c r="I133" s="24"/>
      <c r="J133" s="24"/>
      <c r="K133" s="1"/>
      <c r="L133" s="1"/>
      <c r="M133" s="1"/>
      <c r="N133" s="1"/>
      <c r="O133" s="1"/>
      <c r="P133" s="24"/>
      <c r="Q133" s="1"/>
      <c r="R133" s="27"/>
      <c r="S133" s="27"/>
    </row>
    <row r="134" spans="1:19" x14ac:dyDescent="0.25">
      <c r="A134" s="29"/>
      <c r="B134" s="29"/>
      <c r="C134" s="29"/>
      <c r="D134" s="1"/>
      <c r="E134" s="1"/>
      <c r="F134" s="1"/>
      <c r="G134" s="1"/>
      <c r="H134" s="1"/>
      <c r="I134" s="24"/>
      <c r="J134" s="24"/>
      <c r="K134" s="1"/>
      <c r="L134" s="1"/>
      <c r="M134" s="1"/>
      <c r="N134" s="1"/>
      <c r="O134" s="1"/>
      <c r="P134" s="24"/>
      <c r="Q134" s="1"/>
      <c r="R134" s="27"/>
      <c r="S134" s="27"/>
    </row>
    <row r="135" spans="1:19" x14ac:dyDescent="0.25">
      <c r="A135" s="29"/>
      <c r="B135" s="29"/>
      <c r="C135" s="29"/>
      <c r="D135" s="1"/>
      <c r="E135" s="1"/>
      <c r="F135" s="1"/>
      <c r="G135" s="1"/>
      <c r="H135" s="1"/>
      <c r="I135" s="24"/>
      <c r="J135" s="24"/>
      <c r="K135" s="1"/>
      <c r="L135" s="1"/>
      <c r="M135" s="1"/>
      <c r="N135" s="1"/>
      <c r="O135" s="1"/>
      <c r="P135" s="24"/>
      <c r="Q135" s="1"/>
      <c r="R135" s="27"/>
      <c r="S135" s="27"/>
    </row>
    <row r="136" spans="1:19" x14ac:dyDescent="0.25">
      <c r="A136" s="29"/>
      <c r="B136" s="29"/>
      <c r="C136" s="29"/>
      <c r="D136" s="1"/>
      <c r="E136" s="1"/>
      <c r="F136" s="1"/>
      <c r="G136" s="1"/>
      <c r="H136" s="1"/>
      <c r="I136" s="24"/>
      <c r="J136" s="24"/>
      <c r="K136" s="1"/>
      <c r="L136" s="1"/>
      <c r="M136" s="1"/>
      <c r="N136" s="1"/>
      <c r="O136" s="1"/>
      <c r="P136" s="24"/>
      <c r="Q136" s="1"/>
      <c r="R136" s="27"/>
      <c r="S136" s="27"/>
    </row>
    <row r="137" spans="1:19" x14ac:dyDescent="0.25">
      <c r="A137" s="29"/>
      <c r="B137" s="29"/>
      <c r="C137" s="29"/>
      <c r="D137" s="1"/>
      <c r="E137" s="1"/>
      <c r="F137" s="1"/>
      <c r="G137" s="1"/>
      <c r="H137" s="1"/>
      <c r="I137" s="24"/>
      <c r="J137" s="24"/>
      <c r="K137" s="1"/>
      <c r="L137" s="1"/>
      <c r="M137" s="1"/>
      <c r="N137" s="1"/>
      <c r="O137" s="1"/>
      <c r="P137" s="24"/>
      <c r="Q137" s="1"/>
      <c r="R137" s="27"/>
      <c r="S137" s="27"/>
    </row>
    <row r="138" spans="1:19" x14ac:dyDescent="0.25">
      <c r="A138" s="29"/>
      <c r="B138" s="29"/>
      <c r="C138" s="29"/>
      <c r="D138" s="1"/>
      <c r="E138" s="1"/>
      <c r="F138" s="1"/>
      <c r="G138" s="1"/>
      <c r="H138" s="1"/>
      <c r="I138" s="24"/>
      <c r="J138" s="24"/>
      <c r="K138" s="1"/>
      <c r="L138" s="1"/>
      <c r="M138" s="1"/>
      <c r="N138" s="1"/>
      <c r="O138" s="1"/>
      <c r="P138" s="24"/>
      <c r="Q138" s="1"/>
      <c r="R138" s="27"/>
      <c r="S138" s="27"/>
    </row>
    <row r="139" spans="1:19" x14ac:dyDescent="0.25">
      <c r="A139" s="29"/>
      <c r="B139" s="29"/>
      <c r="C139" s="29"/>
      <c r="D139" s="1"/>
      <c r="E139" s="1"/>
      <c r="F139" s="1"/>
      <c r="G139" s="1"/>
      <c r="H139" s="1"/>
      <c r="I139" s="24"/>
      <c r="J139" s="24"/>
      <c r="K139" s="1"/>
      <c r="L139" s="1"/>
      <c r="M139" s="1"/>
      <c r="N139" s="1"/>
      <c r="O139" s="1"/>
      <c r="P139" s="24"/>
      <c r="Q139" s="1"/>
      <c r="R139" s="27"/>
      <c r="S139" s="27"/>
    </row>
    <row r="140" spans="1:19" x14ac:dyDescent="0.25">
      <c r="A140" s="29"/>
      <c r="B140" s="29"/>
      <c r="C140" s="29"/>
      <c r="D140" s="1"/>
      <c r="E140" s="1"/>
      <c r="F140" s="1"/>
      <c r="G140" s="1"/>
      <c r="H140" s="1"/>
      <c r="I140" s="24"/>
      <c r="J140" s="24"/>
      <c r="K140" s="1"/>
      <c r="L140" s="1"/>
      <c r="M140" s="1"/>
      <c r="N140" s="1"/>
      <c r="O140" s="1"/>
      <c r="P140" s="24"/>
      <c r="Q140" s="1"/>
      <c r="R140" s="27"/>
      <c r="S140" s="27"/>
    </row>
    <row r="141" spans="1:19" x14ac:dyDescent="0.25">
      <c r="A141" s="29"/>
      <c r="B141" s="29"/>
      <c r="C141" s="29"/>
      <c r="D141" s="1"/>
      <c r="E141" s="1"/>
      <c r="F141" s="1"/>
      <c r="G141" s="1"/>
      <c r="H141" s="1"/>
      <c r="I141" s="24"/>
      <c r="J141" s="24"/>
      <c r="K141" s="1"/>
      <c r="L141" s="1"/>
      <c r="M141" s="1"/>
      <c r="N141" s="1"/>
      <c r="O141" s="1"/>
      <c r="P141" s="24"/>
      <c r="Q141" s="1"/>
      <c r="R141" s="27"/>
      <c r="S141" s="27"/>
    </row>
    <row r="142" spans="1:19" x14ac:dyDescent="0.25">
      <c r="A142" s="29"/>
      <c r="B142" s="29"/>
      <c r="C142" s="29"/>
      <c r="D142" s="1"/>
      <c r="E142" s="1"/>
      <c r="F142" s="1"/>
      <c r="G142" s="1"/>
      <c r="H142" s="1"/>
      <c r="I142" s="24"/>
      <c r="J142" s="24"/>
      <c r="K142" s="1"/>
      <c r="L142" s="1"/>
      <c r="M142" s="1"/>
      <c r="N142" s="1"/>
      <c r="O142" s="1"/>
      <c r="P142" s="24"/>
      <c r="Q142" s="1"/>
      <c r="R142" s="27"/>
      <c r="S142" s="27"/>
    </row>
    <row r="143" spans="1:19" x14ac:dyDescent="0.25">
      <c r="A143" s="29"/>
      <c r="B143" s="29"/>
      <c r="C143" s="29"/>
      <c r="D143" s="1"/>
      <c r="E143" s="1"/>
      <c r="F143" s="1"/>
      <c r="G143" s="1"/>
      <c r="H143" s="1"/>
      <c r="I143" s="24"/>
      <c r="J143" s="24"/>
      <c r="K143" s="1"/>
      <c r="L143" s="1"/>
      <c r="M143" s="1"/>
      <c r="N143" s="1"/>
      <c r="O143" s="1"/>
      <c r="P143" s="24"/>
      <c r="Q143" s="1"/>
      <c r="R143" s="27"/>
      <c r="S143" s="27"/>
    </row>
    <row r="144" spans="1:19" x14ac:dyDescent="0.25">
      <c r="A144" s="29"/>
      <c r="B144" s="29"/>
      <c r="C144" s="29"/>
      <c r="D144" s="1"/>
      <c r="E144" s="1"/>
      <c r="F144" s="1"/>
      <c r="G144" s="1"/>
      <c r="H144" s="1"/>
      <c r="I144" s="24"/>
      <c r="J144" s="24"/>
      <c r="K144" s="1"/>
      <c r="L144" s="1"/>
      <c r="M144" s="1"/>
      <c r="N144" s="1"/>
      <c r="O144" s="1"/>
      <c r="P144" s="24"/>
      <c r="Q144" s="1"/>
      <c r="R144" s="27"/>
      <c r="S144" s="27"/>
    </row>
    <row r="145" spans="1:19" x14ac:dyDescent="0.25">
      <c r="A145" s="29"/>
      <c r="B145" s="29"/>
      <c r="C145" s="29"/>
      <c r="D145" s="1"/>
      <c r="E145" s="1"/>
      <c r="F145" s="1"/>
      <c r="G145" s="1"/>
      <c r="H145" s="1"/>
      <c r="I145" s="24"/>
      <c r="J145" s="24"/>
      <c r="K145" s="1"/>
      <c r="L145" s="1"/>
      <c r="M145" s="1"/>
      <c r="N145" s="1"/>
      <c r="O145" s="1"/>
      <c r="P145" s="24"/>
      <c r="Q145" s="1"/>
      <c r="R145" s="27"/>
      <c r="S145" s="27"/>
    </row>
    <row r="146" spans="1:19" x14ac:dyDescent="0.25">
      <c r="A146" s="29"/>
      <c r="B146" s="29"/>
      <c r="C146" s="29"/>
      <c r="D146" s="1"/>
      <c r="E146" s="1"/>
      <c r="F146" s="1"/>
      <c r="G146" s="1"/>
      <c r="H146" s="1"/>
      <c r="I146" s="24"/>
      <c r="J146" s="24"/>
      <c r="K146" s="1"/>
      <c r="L146" s="1"/>
      <c r="M146" s="1"/>
      <c r="N146" s="1"/>
      <c r="O146" s="1"/>
      <c r="P146" s="24"/>
      <c r="Q146" s="1"/>
      <c r="R146" s="27"/>
      <c r="S146" s="27"/>
    </row>
    <row r="147" spans="1:19" x14ac:dyDescent="0.25">
      <c r="A147" s="29"/>
      <c r="B147" s="29"/>
      <c r="C147" s="29"/>
      <c r="D147" s="1"/>
      <c r="E147" s="1"/>
      <c r="F147" s="1"/>
      <c r="G147" s="1"/>
      <c r="H147" s="1"/>
      <c r="I147" s="24"/>
      <c r="J147" s="24"/>
      <c r="K147" s="1"/>
      <c r="L147" s="1"/>
      <c r="M147" s="1"/>
      <c r="N147" s="1"/>
      <c r="O147" s="1"/>
      <c r="P147" s="24"/>
      <c r="Q147" s="1"/>
      <c r="R147" s="27"/>
      <c r="S147" s="27"/>
    </row>
    <row r="148" spans="1:19" x14ac:dyDescent="0.25">
      <c r="A148" s="29"/>
      <c r="B148" s="29"/>
      <c r="C148" s="29"/>
      <c r="D148" s="1"/>
      <c r="E148" s="1"/>
      <c r="F148" s="1"/>
      <c r="G148" s="1"/>
      <c r="H148" s="1"/>
      <c r="I148" s="24"/>
      <c r="J148" s="24"/>
      <c r="K148" s="1"/>
      <c r="L148" s="1"/>
      <c r="M148" s="1"/>
      <c r="N148" s="1"/>
      <c r="O148" s="1"/>
      <c r="P148" s="24"/>
      <c r="Q148" s="1"/>
      <c r="R148" s="27"/>
      <c r="S148" s="27"/>
    </row>
    <row r="149" spans="1:19" x14ac:dyDescent="0.25">
      <c r="A149" s="29"/>
      <c r="B149" s="29"/>
      <c r="C149" s="29"/>
      <c r="D149" s="1"/>
      <c r="E149" s="1"/>
      <c r="F149" s="1"/>
      <c r="G149" s="1"/>
      <c r="H149" s="1"/>
      <c r="I149" s="24"/>
      <c r="J149" s="24"/>
      <c r="K149" s="1"/>
      <c r="L149" s="1"/>
      <c r="M149" s="1"/>
      <c r="N149" s="1"/>
      <c r="O149" s="1"/>
      <c r="P149" s="24"/>
      <c r="Q149" s="1"/>
      <c r="R149" s="27"/>
      <c r="S149" s="27"/>
    </row>
    <row r="150" spans="1:19" x14ac:dyDescent="0.25">
      <c r="A150" s="29"/>
      <c r="B150" s="29"/>
      <c r="C150" s="29"/>
      <c r="D150" s="1"/>
      <c r="E150" s="1"/>
      <c r="F150" s="1"/>
      <c r="G150" s="1"/>
      <c r="H150" s="1"/>
      <c r="I150" s="24"/>
      <c r="J150" s="24"/>
      <c r="K150" s="1"/>
      <c r="L150" s="1"/>
      <c r="M150" s="1"/>
      <c r="N150" s="1"/>
      <c r="O150" s="1"/>
      <c r="P150" s="24"/>
      <c r="Q150" s="1"/>
      <c r="R150" s="27"/>
      <c r="S150" s="27"/>
    </row>
    <row r="151" spans="1:19" x14ac:dyDescent="0.25">
      <c r="A151" s="29"/>
      <c r="B151" s="29"/>
      <c r="C151" s="29"/>
      <c r="D151" s="1"/>
      <c r="E151" s="1"/>
      <c r="F151" s="1"/>
      <c r="G151" s="1"/>
      <c r="H151" s="1"/>
      <c r="I151" s="24"/>
      <c r="J151" s="24"/>
      <c r="K151" s="1"/>
      <c r="L151" s="1"/>
      <c r="M151" s="1"/>
      <c r="N151" s="1"/>
      <c r="O151" s="1"/>
      <c r="P151" s="24"/>
      <c r="Q151" s="1"/>
      <c r="R151" s="27"/>
      <c r="S151" s="27"/>
    </row>
    <row r="152" spans="1:19" x14ac:dyDescent="0.25">
      <c r="A152" s="29"/>
      <c r="B152" s="29"/>
      <c r="C152" s="29"/>
      <c r="D152" s="1"/>
      <c r="E152" s="1"/>
      <c r="F152" s="1"/>
      <c r="G152" s="1"/>
      <c r="H152" s="1"/>
      <c r="I152" s="24"/>
      <c r="J152" s="24"/>
      <c r="K152" s="1"/>
      <c r="L152" s="1"/>
      <c r="M152" s="1"/>
      <c r="N152" s="1"/>
      <c r="O152" s="1"/>
      <c r="P152" s="24"/>
      <c r="Q152" s="1"/>
      <c r="R152" s="27"/>
      <c r="S152" s="27"/>
    </row>
    <row r="153" spans="1:19" x14ac:dyDescent="0.25">
      <c r="A153" s="29"/>
      <c r="B153" s="29"/>
      <c r="C153" s="29"/>
      <c r="D153" s="1"/>
      <c r="E153" s="1"/>
      <c r="F153" s="1"/>
      <c r="G153" s="1"/>
      <c r="H153" s="1"/>
      <c r="I153" s="24"/>
      <c r="J153" s="24"/>
      <c r="K153" s="1"/>
      <c r="L153" s="1"/>
      <c r="M153" s="1"/>
      <c r="N153" s="1"/>
      <c r="O153" s="1"/>
      <c r="P153" s="24"/>
      <c r="Q153" s="1"/>
      <c r="R153" s="27"/>
      <c r="S153" s="27"/>
    </row>
    <row r="154" spans="1:19" x14ac:dyDescent="0.25">
      <c r="A154" s="29"/>
      <c r="B154" s="29"/>
      <c r="C154" s="29"/>
      <c r="D154" s="1"/>
      <c r="E154" s="1"/>
      <c r="F154" s="1"/>
      <c r="G154" s="1"/>
      <c r="H154" s="1"/>
      <c r="I154" s="24"/>
      <c r="J154" s="24"/>
      <c r="K154" s="1"/>
      <c r="L154" s="1"/>
      <c r="M154" s="1"/>
      <c r="N154" s="1"/>
      <c r="O154" s="1"/>
      <c r="P154" s="24"/>
      <c r="Q154" s="1"/>
      <c r="R154" s="27"/>
      <c r="S154" s="27"/>
    </row>
    <row r="155" spans="1:19" x14ac:dyDescent="0.25">
      <c r="A155" s="29"/>
      <c r="B155" s="29"/>
      <c r="C155" s="29"/>
      <c r="D155" s="1"/>
      <c r="E155" s="1"/>
      <c r="F155" s="1"/>
      <c r="G155" s="1"/>
      <c r="H155" s="1"/>
      <c r="I155" s="24"/>
      <c r="J155" s="24"/>
      <c r="K155" s="1"/>
      <c r="L155" s="1"/>
      <c r="M155" s="1"/>
      <c r="N155" s="1"/>
      <c r="O155" s="1"/>
      <c r="P155" s="24"/>
      <c r="Q155" s="1"/>
      <c r="R155" s="27"/>
      <c r="S155" s="27"/>
    </row>
    <row r="156" spans="1:19" x14ac:dyDescent="0.25">
      <c r="A156" s="29"/>
      <c r="B156" s="29"/>
      <c r="C156" s="29"/>
      <c r="D156" s="1"/>
      <c r="E156" s="1"/>
      <c r="F156" s="1"/>
      <c r="G156" s="1"/>
      <c r="H156" s="1"/>
      <c r="I156" s="24"/>
      <c r="J156" s="24"/>
      <c r="K156" s="1"/>
      <c r="L156" s="1"/>
      <c r="M156" s="1"/>
      <c r="N156" s="1"/>
      <c r="O156" s="1"/>
      <c r="P156" s="24"/>
      <c r="Q156" s="1"/>
      <c r="R156" s="27"/>
      <c r="S156" s="27"/>
    </row>
    <row r="157" spans="1:19" x14ac:dyDescent="0.25">
      <c r="A157" s="29"/>
      <c r="B157" s="29"/>
      <c r="C157" s="29"/>
      <c r="D157" s="1"/>
      <c r="E157" s="1"/>
      <c r="F157" s="1"/>
      <c r="G157" s="1"/>
      <c r="H157" s="1"/>
      <c r="I157" s="24"/>
      <c r="J157" s="24"/>
      <c r="K157" s="1"/>
      <c r="L157" s="1"/>
      <c r="M157" s="1"/>
      <c r="N157" s="1"/>
      <c r="O157" s="1"/>
      <c r="P157" s="24"/>
      <c r="Q157" s="1"/>
      <c r="R157" s="27"/>
      <c r="S157" s="27"/>
    </row>
    <row r="158" spans="1:19" x14ac:dyDescent="0.25">
      <c r="A158" s="29"/>
      <c r="B158" s="29"/>
      <c r="C158" s="29"/>
      <c r="D158" s="1"/>
      <c r="E158" s="1"/>
      <c r="F158" s="1"/>
      <c r="G158" s="1"/>
      <c r="H158" s="1"/>
      <c r="I158" s="24"/>
      <c r="J158" s="24"/>
      <c r="K158" s="1"/>
      <c r="L158" s="1"/>
      <c r="M158" s="1"/>
      <c r="N158" s="1"/>
      <c r="O158" s="1"/>
      <c r="P158" s="24"/>
      <c r="Q158" s="1"/>
      <c r="R158" s="27"/>
      <c r="S158" s="27"/>
    </row>
    <row r="159" spans="1:19" x14ac:dyDescent="0.25">
      <c r="A159" s="29"/>
      <c r="B159" s="29"/>
      <c r="C159" s="29"/>
      <c r="D159" s="1"/>
      <c r="E159" s="1"/>
      <c r="F159" s="1"/>
      <c r="G159" s="1"/>
      <c r="H159" s="1"/>
      <c r="I159" s="24"/>
      <c r="J159" s="24"/>
      <c r="K159" s="1"/>
      <c r="L159" s="1"/>
      <c r="M159" s="1"/>
      <c r="N159" s="1"/>
      <c r="O159" s="1"/>
      <c r="P159" s="24"/>
      <c r="Q159" s="1"/>
      <c r="R159" s="27"/>
      <c r="S159" s="27"/>
    </row>
    <row r="160" spans="1:19" x14ac:dyDescent="0.25">
      <c r="A160" s="29"/>
      <c r="B160" s="29"/>
      <c r="C160" s="29"/>
      <c r="D160" s="1"/>
      <c r="E160" s="1"/>
      <c r="F160" s="1"/>
      <c r="G160" s="1"/>
      <c r="H160" s="1"/>
      <c r="I160" s="24"/>
      <c r="J160" s="24"/>
      <c r="K160" s="1"/>
      <c r="L160" s="1"/>
      <c r="M160" s="1"/>
      <c r="N160" s="1"/>
      <c r="O160" s="1"/>
      <c r="P160" s="24"/>
      <c r="Q160" s="1"/>
      <c r="R160" s="27"/>
      <c r="S160" s="27"/>
    </row>
    <row r="161" spans="1:19" x14ac:dyDescent="0.25">
      <c r="A161" s="29"/>
      <c r="B161" s="29"/>
      <c r="C161" s="29"/>
      <c r="D161" s="1"/>
      <c r="E161" s="1"/>
      <c r="F161" s="1"/>
      <c r="G161" s="1"/>
      <c r="H161" s="1"/>
      <c r="I161" s="24"/>
      <c r="J161" s="24"/>
      <c r="K161" s="1"/>
      <c r="L161" s="1"/>
      <c r="M161" s="1"/>
      <c r="N161" s="1"/>
      <c r="O161" s="1"/>
      <c r="P161" s="24"/>
      <c r="Q161" s="1"/>
      <c r="R161" s="27"/>
      <c r="S161" s="27"/>
    </row>
    <row r="162" spans="1:19" x14ac:dyDescent="0.25">
      <c r="A162" s="29"/>
      <c r="B162" s="29"/>
      <c r="C162" s="29"/>
      <c r="D162" s="1"/>
      <c r="E162" s="1"/>
      <c r="F162" s="1"/>
      <c r="G162" s="1"/>
      <c r="H162" s="1"/>
      <c r="I162" s="24"/>
      <c r="J162" s="24"/>
      <c r="K162" s="1"/>
      <c r="L162" s="1"/>
      <c r="M162" s="1"/>
      <c r="N162" s="1"/>
      <c r="O162" s="1"/>
      <c r="P162" s="24"/>
      <c r="Q162" s="1"/>
      <c r="R162" s="27"/>
      <c r="S162" s="27"/>
    </row>
    <row r="163" spans="1:19" x14ac:dyDescent="0.25">
      <c r="A163" s="29"/>
      <c r="B163" s="29"/>
      <c r="C163" s="29"/>
      <c r="D163" s="1"/>
      <c r="E163" s="1"/>
      <c r="F163" s="1"/>
      <c r="G163" s="1"/>
      <c r="H163" s="1"/>
      <c r="I163" s="24"/>
      <c r="J163" s="24"/>
      <c r="K163" s="1"/>
      <c r="L163" s="1"/>
      <c r="M163" s="1"/>
      <c r="N163" s="1"/>
      <c r="O163" s="1"/>
      <c r="P163" s="24"/>
      <c r="Q163" s="1"/>
      <c r="R163" s="27"/>
      <c r="S163" s="27"/>
    </row>
    <row r="164" spans="1:19" x14ac:dyDescent="0.25">
      <c r="A164" s="29"/>
      <c r="B164" s="29"/>
      <c r="C164" s="29"/>
      <c r="D164" s="1"/>
      <c r="E164" s="1"/>
      <c r="F164" s="1"/>
      <c r="G164" s="1"/>
      <c r="H164" s="1"/>
      <c r="I164" s="24"/>
      <c r="J164" s="24"/>
      <c r="K164" s="1"/>
      <c r="L164" s="1"/>
      <c r="M164" s="1"/>
      <c r="N164" s="1"/>
      <c r="O164" s="1"/>
      <c r="P164" s="24"/>
      <c r="Q164" s="1"/>
      <c r="R164" s="27"/>
      <c r="S164" s="27"/>
    </row>
    <row r="165" spans="1:19" x14ac:dyDescent="0.25">
      <c r="A165" s="29"/>
      <c r="B165" s="29"/>
      <c r="C165" s="29"/>
      <c r="D165" s="1"/>
      <c r="E165" s="1"/>
      <c r="F165" s="1"/>
      <c r="G165" s="1"/>
      <c r="H165" s="1"/>
      <c r="I165" s="24"/>
      <c r="J165" s="24"/>
      <c r="K165" s="1"/>
      <c r="L165" s="1"/>
      <c r="M165" s="1"/>
      <c r="N165" s="1"/>
      <c r="O165" s="1"/>
      <c r="P165" s="24"/>
      <c r="Q165" s="1"/>
      <c r="R165" s="27"/>
      <c r="S165" s="27"/>
    </row>
    <row r="166" spans="1:19" x14ac:dyDescent="0.25">
      <c r="A166" s="29"/>
      <c r="B166" s="29"/>
      <c r="C166" s="29"/>
      <c r="D166" s="1"/>
      <c r="E166" s="1"/>
      <c r="F166" s="1"/>
      <c r="G166" s="1"/>
      <c r="H166" s="1"/>
      <c r="I166" s="24"/>
      <c r="J166" s="24"/>
      <c r="K166" s="1"/>
      <c r="L166" s="1"/>
      <c r="M166" s="1"/>
      <c r="N166" s="1"/>
      <c r="O166" s="1"/>
      <c r="P166" s="24"/>
      <c r="Q166" s="1"/>
      <c r="R166" s="27"/>
      <c r="S166" s="27"/>
    </row>
    <row r="167" spans="1:19" x14ac:dyDescent="0.25">
      <c r="A167" s="29"/>
      <c r="B167" s="29"/>
      <c r="C167" s="29"/>
      <c r="D167" s="1"/>
      <c r="E167" s="1"/>
      <c r="F167" s="1"/>
      <c r="G167" s="1"/>
      <c r="H167" s="1"/>
      <c r="I167" s="24"/>
      <c r="J167" s="24"/>
      <c r="K167" s="1"/>
      <c r="L167" s="1"/>
      <c r="M167" s="1"/>
      <c r="N167" s="1"/>
      <c r="O167" s="1"/>
      <c r="P167" s="24"/>
      <c r="Q167" s="1"/>
      <c r="R167" s="27"/>
      <c r="S167" s="27"/>
    </row>
    <row r="168" spans="1:19" x14ac:dyDescent="0.25">
      <c r="A168" s="29"/>
      <c r="B168" s="29"/>
      <c r="C168" s="29"/>
      <c r="D168" s="1"/>
      <c r="E168" s="1"/>
      <c r="F168" s="1"/>
      <c r="G168" s="1"/>
      <c r="H168" s="1"/>
      <c r="I168" s="24"/>
      <c r="J168" s="24"/>
      <c r="K168" s="1"/>
      <c r="L168" s="1"/>
      <c r="M168" s="1"/>
      <c r="N168" s="1"/>
      <c r="O168" s="1"/>
      <c r="P168" s="24"/>
      <c r="Q168" s="1"/>
      <c r="R168" s="27"/>
      <c r="S168" s="27"/>
    </row>
    <row r="169" spans="1:19" x14ac:dyDescent="0.25">
      <c r="A169" s="29"/>
      <c r="B169" s="29"/>
      <c r="C169" s="29"/>
      <c r="D169" s="1"/>
      <c r="E169" s="1"/>
      <c r="F169" s="1"/>
      <c r="G169" s="1"/>
      <c r="H169" s="1"/>
      <c r="I169" s="24"/>
      <c r="J169" s="24"/>
      <c r="K169" s="1"/>
      <c r="L169" s="1"/>
      <c r="M169" s="1"/>
      <c r="N169" s="1"/>
      <c r="O169" s="1"/>
      <c r="P169" s="24"/>
      <c r="Q169" s="1"/>
      <c r="R169" s="27"/>
      <c r="S169" s="27"/>
    </row>
    <row r="170" spans="1:19" x14ac:dyDescent="0.25">
      <c r="A170" s="29"/>
      <c r="B170" s="29"/>
      <c r="C170" s="29"/>
      <c r="D170" s="1"/>
      <c r="E170" s="1"/>
      <c r="F170" s="1"/>
      <c r="G170" s="1"/>
      <c r="H170" s="1"/>
      <c r="I170" s="24"/>
      <c r="J170" s="24"/>
      <c r="K170" s="1"/>
      <c r="L170" s="1"/>
      <c r="M170" s="1"/>
      <c r="N170" s="1"/>
      <c r="O170" s="1"/>
      <c r="P170" s="24"/>
      <c r="Q170" s="1"/>
      <c r="R170" s="27"/>
      <c r="S170" s="27"/>
    </row>
    <row r="171" spans="1:19" x14ac:dyDescent="0.25">
      <c r="A171" s="29"/>
      <c r="B171" s="29"/>
      <c r="C171" s="29"/>
      <c r="D171" s="1"/>
      <c r="E171" s="1"/>
      <c r="F171" s="1"/>
      <c r="G171" s="1"/>
      <c r="H171" s="1"/>
      <c r="I171" s="24"/>
      <c r="J171" s="24"/>
      <c r="K171" s="1"/>
      <c r="L171" s="1"/>
      <c r="M171" s="1"/>
      <c r="N171" s="1"/>
      <c r="O171" s="1"/>
      <c r="P171" s="24"/>
      <c r="Q171" s="1"/>
      <c r="R171" s="27"/>
      <c r="S171" s="27"/>
    </row>
    <row r="172" spans="1:19" x14ac:dyDescent="0.25">
      <c r="A172" s="29"/>
      <c r="B172" s="29"/>
      <c r="C172" s="29"/>
      <c r="D172" s="1"/>
      <c r="E172" s="1"/>
      <c r="F172" s="1"/>
      <c r="G172" s="1"/>
      <c r="H172" s="1"/>
      <c r="I172" s="24"/>
      <c r="J172" s="24"/>
      <c r="K172" s="1"/>
      <c r="L172" s="1"/>
      <c r="M172" s="1"/>
      <c r="N172" s="1"/>
      <c r="O172" s="1"/>
      <c r="P172" s="24"/>
      <c r="Q172" s="1"/>
      <c r="R172" s="27"/>
      <c r="S172" s="27"/>
    </row>
    <row r="173" spans="1:19" x14ac:dyDescent="0.25">
      <c r="A173" s="29"/>
      <c r="B173" s="29"/>
      <c r="C173" s="29"/>
      <c r="D173" s="1"/>
      <c r="E173" s="1"/>
      <c r="F173" s="1"/>
      <c r="G173" s="1"/>
      <c r="H173" s="1"/>
      <c r="I173" s="24"/>
      <c r="J173" s="24"/>
      <c r="K173" s="1"/>
      <c r="L173" s="1"/>
      <c r="M173" s="1"/>
      <c r="N173" s="1"/>
      <c r="O173" s="1"/>
      <c r="P173" s="24"/>
      <c r="Q173" s="1"/>
      <c r="R173" s="27"/>
      <c r="S173" s="27"/>
    </row>
    <row r="174" spans="1:19" x14ac:dyDescent="0.25">
      <c r="A174" s="29"/>
      <c r="B174" s="29"/>
      <c r="C174" s="29"/>
      <c r="D174" s="1"/>
      <c r="E174" s="1"/>
      <c r="F174" s="1"/>
      <c r="G174" s="1"/>
      <c r="H174" s="1"/>
      <c r="I174" s="24"/>
      <c r="J174" s="24"/>
      <c r="K174" s="1"/>
      <c r="L174" s="1"/>
      <c r="M174" s="1"/>
      <c r="N174" s="1"/>
      <c r="O174" s="1"/>
      <c r="P174" s="24"/>
      <c r="Q174" s="1"/>
      <c r="R174" s="27"/>
      <c r="S174" s="27"/>
    </row>
    <row r="175" spans="1:19" x14ac:dyDescent="0.25">
      <c r="A175" s="29"/>
      <c r="B175" s="29"/>
      <c r="C175" s="29"/>
      <c r="D175" s="1"/>
      <c r="E175" s="1"/>
      <c r="F175" s="1"/>
      <c r="G175" s="1"/>
      <c r="H175" s="1"/>
      <c r="I175" s="24"/>
      <c r="J175" s="24"/>
      <c r="K175" s="1"/>
      <c r="L175" s="1"/>
      <c r="M175" s="1"/>
      <c r="N175" s="1"/>
      <c r="O175" s="1"/>
      <c r="P175" s="24"/>
      <c r="Q175" s="1"/>
      <c r="R175" s="27"/>
      <c r="S175" s="27"/>
    </row>
    <row r="176" spans="1:19" x14ac:dyDescent="0.25">
      <c r="A176" s="29"/>
      <c r="B176" s="29"/>
      <c r="C176" s="29"/>
      <c r="D176" s="1"/>
      <c r="E176" s="1"/>
      <c r="F176" s="1"/>
      <c r="G176" s="1"/>
      <c r="H176" s="1"/>
      <c r="I176" s="24"/>
      <c r="J176" s="24"/>
      <c r="K176" s="1"/>
      <c r="L176" s="1"/>
      <c r="M176" s="1"/>
      <c r="N176" s="1"/>
      <c r="O176" s="1"/>
      <c r="P176" s="24"/>
      <c r="Q176" s="1"/>
      <c r="R176" s="27"/>
      <c r="S176" s="27"/>
    </row>
    <row r="177" spans="1:19" x14ac:dyDescent="0.25">
      <c r="A177" s="29"/>
      <c r="B177" s="29"/>
      <c r="C177" s="29"/>
      <c r="D177" s="1"/>
      <c r="E177" s="1"/>
      <c r="F177" s="1"/>
      <c r="G177" s="1"/>
      <c r="H177" s="1"/>
      <c r="I177" s="24"/>
      <c r="J177" s="24"/>
      <c r="K177" s="1"/>
      <c r="L177" s="1"/>
      <c r="M177" s="1"/>
      <c r="N177" s="1"/>
      <c r="O177" s="1"/>
      <c r="P177" s="24"/>
      <c r="Q177" s="1"/>
      <c r="R177" s="27"/>
      <c r="S177" s="27"/>
    </row>
    <row r="178" spans="1:19" x14ac:dyDescent="0.25">
      <c r="A178" s="29"/>
      <c r="B178" s="29"/>
      <c r="C178" s="29"/>
      <c r="D178" s="1"/>
      <c r="E178" s="1"/>
      <c r="F178" s="1"/>
      <c r="G178" s="1"/>
      <c r="H178" s="1"/>
      <c r="I178" s="24"/>
      <c r="J178" s="24"/>
      <c r="K178" s="1"/>
      <c r="L178" s="1"/>
      <c r="M178" s="1"/>
      <c r="N178" s="1"/>
      <c r="O178" s="1"/>
      <c r="P178" s="24"/>
      <c r="Q178" s="1"/>
      <c r="R178" s="27"/>
      <c r="S178" s="27"/>
    </row>
    <row r="179" spans="1:19" x14ac:dyDescent="0.25">
      <c r="A179" s="29"/>
      <c r="B179" s="29"/>
      <c r="C179" s="29"/>
      <c r="D179" s="1"/>
      <c r="E179" s="1"/>
      <c r="F179" s="1"/>
      <c r="G179" s="1"/>
      <c r="H179" s="1"/>
      <c r="I179" s="24"/>
      <c r="J179" s="24"/>
      <c r="K179" s="1"/>
      <c r="L179" s="1"/>
      <c r="M179" s="1"/>
      <c r="N179" s="1"/>
      <c r="O179" s="1"/>
      <c r="P179" s="24"/>
      <c r="Q179" s="1"/>
      <c r="R179" s="27"/>
      <c r="S179" s="27"/>
    </row>
    <row r="180" spans="1:19" x14ac:dyDescent="0.25">
      <c r="A180" s="29"/>
      <c r="B180" s="29"/>
      <c r="C180" s="29"/>
      <c r="D180" s="1"/>
      <c r="E180" s="1"/>
      <c r="F180" s="1"/>
      <c r="G180" s="1"/>
      <c r="H180" s="1"/>
      <c r="I180" s="24"/>
      <c r="J180" s="24"/>
      <c r="K180" s="1"/>
      <c r="L180" s="1"/>
      <c r="M180" s="1"/>
      <c r="N180" s="1"/>
      <c r="O180" s="1"/>
      <c r="P180" s="24"/>
      <c r="Q180" s="1"/>
      <c r="R180" s="27"/>
      <c r="S180" s="27"/>
    </row>
    <row r="181" spans="1:19" x14ac:dyDescent="0.25">
      <c r="A181" s="29"/>
      <c r="B181" s="29"/>
      <c r="C181" s="29"/>
      <c r="D181" s="1"/>
      <c r="E181" s="1"/>
      <c r="F181" s="1"/>
      <c r="G181" s="1"/>
      <c r="H181" s="1"/>
      <c r="I181" s="24"/>
      <c r="J181" s="24"/>
      <c r="K181" s="1"/>
      <c r="L181" s="1"/>
      <c r="M181" s="1"/>
      <c r="N181" s="1"/>
      <c r="O181" s="1"/>
      <c r="P181" s="24"/>
      <c r="Q181" s="1"/>
      <c r="R181" s="27"/>
      <c r="S181" s="27"/>
    </row>
    <row r="182" spans="1:19" x14ac:dyDescent="0.25">
      <c r="A182" s="29"/>
      <c r="B182" s="29"/>
      <c r="C182" s="29"/>
      <c r="D182" s="1"/>
      <c r="E182" s="1"/>
      <c r="F182" s="1"/>
      <c r="G182" s="1"/>
      <c r="H182" s="1"/>
      <c r="I182" s="24"/>
      <c r="J182" s="24"/>
      <c r="K182" s="1"/>
      <c r="L182" s="1"/>
      <c r="M182" s="1"/>
      <c r="N182" s="1"/>
      <c r="O182" s="1"/>
      <c r="P182" s="24"/>
      <c r="Q182" s="1"/>
      <c r="R182" s="27"/>
      <c r="S182" s="27"/>
    </row>
    <row r="183" spans="1:19" x14ac:dyDescent="0.25">
      <c r="A183" s="29"/>
      <c r="B183" s="29"/>
      <c r="C183" s="29"/>
      <c r="D183" s="1"/>
      <c r="E183" s="1"/>
      <c r="F183" s="1"/>
      <c r="G183" s="1"/>
      <c r="H183" s="1"/>
      <c r="I183" s="24"/>
      <c r="J183" s="24"/>
      <c r="K183" s="1"/>
      <c r="L183" s="1"/>
      <c r="M183" s="1"/>
      <c r="N183" s="1"/>
      <c r="O183" s="1"/>
      <c r="P183" s="24"/>
      <c r="Q183" s="1"/>
      <c r="R183" s="27"/>
      <c r="S183" s="27"/>
    </row>
    <row r="184" spans="1:19" x14ac:dyDescent="0.25">
      <c r="A184" s="29"/>
      <c r="B184" s="29"/>
      <c r="C184" s="29"/>
      <c r="D184" s="1"/>
      <c r="E184" s="1"/>
      <c r="F184" s="1"/>
      <c r="G184" s="1"/>
      <c r="H184" s="1"/>
      <c r="I184" s="24"/>
      <c r="J184" s="24"/>
      <c r="K184" s="1"/>
      <c r="L184" s="1"/>
      <c r="M184" s="1"/>
      <c r="N184" s="1"/>
      <c r="O184" s="1"/>
      <c r="P184" s="24"/>
      <c r="Q184" s="1"/>
      <c r="R184" s="27"/>
      <c r="S184" s="27"/>
    </row>
    <row r="185" spans="1:19" x14ac:dyDescent="0.25">
      <c r="A185" s="29"/>
      <c r="B185" s="29"/>
      <c r="C185" s="29"/>
      <c r="D185" s="1"/>
      <c r="E185" s="1"/>
      <c r="F185" s="1"/>
      <c r="G185" s="1"/>
      <c r="H185" s="1"/>
      <c r="I185" s="24"/>
      <c r="J185" s="24"/>
      <c r="K185" s="1"/>
      <c r="L185" s="1"/>
      <c r="M185" s="1"/>
      <c r="N185" s="1"/>
      <c r="O185" s="1"/>
      <c r="P185" s="24"/>
      <c r="Q185" s="1"/>
      <c r="R185" s="27"/>
      <c r="S185" s="27"/>
    </row>
    <row r="186" spans="1:19" x14ac:dyDescent="0.25">
      <c r="A186" s="29"/>
      <c r="B186" s="29"/>
      <c r="C186" s="29"/>
      <c r="D186" s="1"/>
      <c r="E186" s="1"/>
      <c r="F186" s="1"/>
      <c r="G186" s="1"/>
      <c r="H186" s="1"/>
      <c r="I186" s="24"/>
      <c r="J186" s="24"/>
      <c r="K186" s="1"/>
      <c r="L186" s="1"/>
      <c r="M186" s="1"/>
      <c r="N186" s="1"/>
      <c r="O186" s="1"/>
      <c r="P186" s="24"/>
      <c r="Q186" s="1"/>
      <c r="R186" s="27"/>
      <c r="S186" s="27"/>
    </row>
    <row r="187" spans="1:19" x14ac:dyDescent="0.25">
      <c r="A187" s="29"/>
      <c r="B187" s="29"/>
      <c r="C187" s="29"/>
      <c r="D187" s="1"/>
      <c r="E187" s="1"/>
      <c r="F187" s="1"/>
      <c r="G187" s="1"/>
      <c r="H187" s="1"/>
      <c r="I187" s="24"/>
      <c r="J187" s="24"/>
      <c r="K187" s="1"/>
      <c r="L187" s="1"/>
      <c r="M187" s="1"/>
      <c r="N187" s="1"/>
      <c r="O187" s="1"/>
      <c r="P187" s="24"/>
      <c r="Q187" s="1"/>
      <c r="R187" s="27"/>
      <c r="S187" s="27"/>
    </row>
    <row r="188" spans="1:19" x14ac:dyDescent="0.25">
      <c r="A188" s="29"/>
      <c r="B188" s="29"/>
      <c r="C188" s="29"/>
      <c r="D188" s="1"/>
      <c r="E188" s="1"/>
      <c r="F188" s="1"/>
      <c r="G188" s="1"/>
      <c r="H188" s="1"/>
      <c r="I188" s="24"/>
      <c r="J188" s="24"/>
      <c r="K188" s="1"/>
      <c r="L188" s="1"/>
      <c r="M188" s="1"/>
      <c r="N188" s="1"/>
      <c r="O188" s="1"/>
      <c r="P188" s="24"/>
      <c r="Q188" s="1"/>
      <c r="R188" s="27"/>
      <c r="S188" s="27"/>
    </row>
    <row r="189" spans="1:19" x14ac:dyDescent="0.25">
      <c r="A189" s="29"/>
      <c r="B189" s="29"/>
      <c r="C189" s="29"/>
      <c r="D189" s="1"/>
      <c r="E189" s="1"/>
      <c r="F189" s="1"/>
      <c r="G189" s="1"/>
      <c r="H189" s="1"/>
      <c r="I189" s="24"/>
      <c r="J189" s="24"/>
      <c r="K189" s="1"/>
      <c r="L189" s="1"/>
      <c r="M189" s="1"/>
      <c r="N189" s="1"/>
      <c r="O189" s="1"/>
      <c r="P189" s="24"/>
      <c r="Q189" s="1"/>
      <c r="R189" s="27"/>
      <c r="S189" s="27"/>
    </row>
    <row r="190" spans="1:19" x14ac:dyDescent="0.25">
      <c r="A190" s="29"/>
      <c r="B190" s="29"/>
      <c r="C190" s="29"/>
      <c r="D190" s="1"/>
      <c r="E190" s="1"/>
      <c r="F190" s="1"/>
      <c r="G190" s="1"/>
      <c r="H190" s="1"/>
      <c r="I190" s="24"/>
      <c r="J190" s="24"/>
      <c r="K190" s="1"/>
      <c r="L190" s="1"/>
      <c r="M190" s="1"/>
      <c r="N190" s="1"/>
      <c r="O190" s="1"/>
      <c r="P190" s="24"/>
      <c r="Q190" s="1"/>
      <c r="R190" s="27"/>
      <c r="S190" s="27"/>
    </row>
    <row r="191" spans="1:19" x14ac:dyDescent="0.25">
      <c r="A191" s="29"/>
      <c r="B191" s="29"/>
      <c r="C191" s="29"/>
      <c r="D191" s="1"/>
      <c r="E191" s="1"/>
      <c r="F191" s="1"/>
      <c r="G191" s="1"/>
      <c r="H191" s="1"/>
      <c r="I191" s="24"/>
      <c r="J191" s="24"/>
      <c r="K191" s="1"/>
      <c r="L191" s="1"/>
      <c r="M191" s="1"/>
      <c r="N191" s="1"/>
      <c r="O191" s="1"/>
      <c r="P191" s="24"/>
      <c r="Q191" s="1"/>
      <c r="R191" s="27"/>
      <c r="S191" s="27"/>
    </row>
    <row r="192" spans="1:19" x14ac:dyDescent="0.25">
      <c r="A192" s="29"/>
      <c r="B192" s="29"/>
      <c r="C192" s="29"/>
      <c r="D192" s="1"/>
      <c r="E192" s="1"/>
      <c r="F192" s="1"/>
      <c r="G192" s="1"/>
      <c r="H192" s="1"/>
      <c r="I192" s="24"/>
      <c r="J192" s="24"/>
      <c r="K192" s="1"/>
      <c r="L192" s="1"/>
      <c r="M192" s="1"/>
      <c r="N192" s="1"/>
      <c r="O192" s="1"/>
      <c r="P192" s="24"/>
      <c r="Q192" s="1"/>
      <c r="R192" s="27"/>
      <c r="S192" s="27"/>
    </row>
    <row r="193" spans="1:19" x14ac:dyDescent="0.25">
      <c r="A193" s="29"/>
      <c r="B193" s="29"/>
      <c r="C193" s="29"/>
      <c r="D193" s="1"/>
      <c r="E193" s="1"/>
      <c r="F193" s="1"/>
      <c r="G193" s="1"/>
      <c r="H193" s="1"/>
      <c r="I193" s="24"/>
      <c r="J193" s="24"/>
      <c r="K193" s="1"/>
      <c r="L193" s="1"/>
      <c r="M193" s="1"/>
      <c r="N193" s="1"/>
      <c r="O193" s="1"/>
      <c r="P193" s="24"/>
      <c r="Q193" s="1"/>
      <c r="R193" s="27"/>
      <c r="S193" s="27"/>
    </row>
    <row r="194" spans="1:19" x14ac:dyDescent="0.25">
      <c r="A194" s="29"/>
      <c r="B194" s="29"/>
      <c r="C194" s="29"/>
      <c r="D194" s="1"/>
      <c r="E194" s="1"/>
      <c r="F194" s="1"/>
      <c r="G194" s="1"/>
      <c r="H194" s="1"/>
      <c r="I194" s="24"/>
      <c r="J194" s="24"/>
      <c r="K194" s="1"/>
      <c r="L194" s="1"/>
      <c r="M194" s="1"/>
      <c r="N194" s="1"/>
      <c r="O194" s="1"/>
      <c r="P194" s="24"/>
      <c r="Q194" s="1"/>
      <c r="R194" s="27"/>
      <c r="S194" s="27"/>
    </row>
    <row r="195" spans="1:19" x14ac:dyDescent="0.25">
      <c r="A195" s="29"/>
      <c r="B195" s="29"/>
      <c r="C195" s="29"/>
      <c r="D195" s="1"/>
      <c r="E195" s="1"/>
      <c r="F195" s="1"/>
      <c r="G195" s="1"/>
      <c r="H195" s="1"/>
      <c r="I195" s="24"/>
      <c r="J195" s="24"/>
      <c r="K195" s="1"/>
      <c r="L195" s="1"/>
      <c r="M195" s="1"/>
      <c r="N195" s="1"/>
      <c r="O195" s="1"/>
      <c r="P195" s="24"/>
      <c r="Q195" s="1"/>
      <c r="R195" s="27"/>
      <c r="S195" s="27"/>
    </row>
    <row r="196" spans="1:19" x14ac:dyDescent="0.25">
      <c r="A196" s="29"/>
      <c r="B196" s="29"/>
      <c r="C196" s="29"/>
      <c r="D196" s="1"/>
      <c r="E196" s="1"/>
      <c r="F196" s="1"/>
      <c r="G196" s="1"/>
      <c r="H196" s="1"/>
      <c r="I196" s="24"/>
      <c r="J196" s="24"/>
      <c r="K196" s="1"/>
      <c r="L196" s="1"/>
      <c r="M196" s="1"/>
      <c r="N196" s="1"/>
      <c r="O196" s="1"/>
      <c r="P196" s="24"/>
      <c r="Q196" s="1"/>
      <c r="R196" s="27"/>
      <c r="S196" s="27"/>
    </row>
    <row r="197" spans="1:19" x14ac:dyDescent="0.25">
      <c r="A197" s="29"/>
      <c r="B197" s="29"/>
      <c r="C197" s="29"/>
      <c r="D197" s="1"/>
      <c r="E197" s="1"/>
      <c r="F197" s="1"/>
      <c r="G197" s="1"/>
      <c r="H197" s="1"/>
      <c r="I197" s="24"/>
      <c r="J197" s="24"/>
      <c r="K197" s="1"/>
      <c r="L197" s="1"/>
      <c r="M197" s="1"/>
      <c r="N197" s="1"/>
      <c r="O197" s="1"/>
      <c r="P197" s="24"/>
      <c r="Q197" s="1"/>
      <c r="R197" s="27"/>
      <c r="S197" s="27"/>
    </row>
    <row r="198" spans="1:19" x14ac:dyDescent="0.25">
      <c r="A198" s="29"/>
      <c r="B198" s="29"/>
      <c r="C198" s="29"/>
      <c r="D198" s="1"/>
      <c r="E198" s="1"/>
      <c r="F198" s="1"/>
      <c r="G198" s="1"/>
      <c r="H198" s="1"/>
      <c r="I198" s="24"/>
      <c r="J198" s="24"/>
      <c r="K198" s="1"/>
      <c r="L198" s="1"/>
      <c r="M198" s="1"/>
      <c r="N198" s="1"/>
      <c r="O198" s="1"/>
      <c r="P198" s="24"/>
      <c r="Q198" s="1"/>
      <c r="R198" s="27"/>
      <c r="S198" s="27"/>
    </row>
    <row r="199" spans="1:19" x14ac:dyDescent="0.25">
      <c r="A199" s="29"/>
      <c r="B199" s="29"/>
      <c r="C199" s="29"/>
      <c r="D199" s="1"/>
      <c r="E199" s="1"/>
      <c r="F199" s="1"/>
      <c r="G199" s="1"/>
      <c r="H199" s="1"/>
      <c r="I199" s="24"/>
      <c r="J199" s="24"/>
      <c r="K199" s="1"/>
      <c r="L199" s="1"/>
      <c r="M199" s="1"/>
      <c r="N199" s="1"/>
      <c r="O199" s="1"/>
      <c r="P199" s="24"/>
      <c r="Q199" s="1"/>
      <c r="R199" s="27"/>
      <c r="S199" s="27"/>
    </row>
    <row r="200" spans="1:19" x14ac:dyDescent="0.25">
      <c r="A200" s="29"/>
      <c r="B200" s="29"/>
      <c r="C200" s="29"/>
      <c r="D200" s="1"/>
      <c r="E200" s="1"/>
      <c r="F200" s="1"/>
      <c r="G200" s="1"/>
      <c r="H200" s="1"/>
      <c r="I200" s="24"/>
      <c r="J200" s="24"/>
      <c r="K200" s="1"/>
      <c r="L200" s="1"/>
      <c r="M200" s="1"/>
      <c r="N200" s="1"/>
      <c r="O200" s="1"/>
      <c r="P200" s="24"/>
      <c r="Q200" s="1"/>
      <c r="R200" s="27"/>
      <c r="S200" s="27"/>
    </row>
    <row r="201" spans="1:19" x14ac:dyDescent="0.25">
      <c r="A201" s="29"/>
      <c r="B201" s="29"/>
      <c r="C201" s="29"/>
      <c r="D201" s="1"/>
      <c r="E201" s="1"/>
      <c r="F201" s="1"/>
      <c r="G201" s="1"/>
      <c r="H201" s="1"/>
      <c r="I201" s="24"/>
      <c r="J201" s="24"/>
      <c r="K201" s="1"/>
      <c r="L201" s="1"/>
      <c r="M201" s="1"/>
      <c r="N201" s="1"/>
      <c r="O201" s="1"/>
      <c r="P201" s="24"/>
      <c r="Q201" s="1"/>
      <c r="R201" s="27"/>
      <c r="S201" s="27"/>
    </row>
    <row r="202" spans="1:19" x14ac:dyDescent="0.25">
      <c r="A202" s="29"/>
      <c r="B202" s="29"/>
      <c r="C202" s="29"/>
      <c r="D202" s="1"/>
      <c r="E202" s="1"/>
      <c r="F202" s="1"/>
      <c r="G202" s="1"/>
      <c r="H202" s="1"/>
      <c r="I202" s="24"/>
      <c r="J202" s="24"/>
      <c r="K202" s="1"/>
      <c r="L202" s="1"/>
      <c r="M202" s="1"/>
      <c r="N202" s="1"/>
      <c r="O202" s="1"/>
      <c r="P202" s="24"/>
      <c r="Q202" s="1"/>
      <c r="R202" s="27"/>
      <c r="S202" s="27"/>
    </row>
    <row r="203" spans="1:19" x14ac:dyDescent="0.25">
      <c r="A203" s="29"/>
      <c r="B203" s="29"/>
      <c r="C203" s="29"/>
      <c r="D203" s="1"/>
      <c r="E203" s="1"/>
      <c r="F203" s="1"/>
      <c r="G203" s="1"/>
      <c r="H203" s="1"/>
      <c r="I203" s="24"/>
      <c r="J203" s="24"/>
      <c r="K203" s="1"/>
      <c r="L203" s="1"/>
      <c r="M203" s="1"/>
      <c r="N203" s="1"/>
      <c r="O203" s="1"/>
      <c r="P203" s="24"/>
      <c r="Q203" s="1"/>
      <c r="R203" s="27"/>
      <c r="S203" s="27"/>
    </row>
    <row r="204" spans="1:19" x14ac:dyDescent="0.25">
      <c r="A204" s="29"/>
      <c r="B204" s="29"/>
      <c r="C204" s="29"/>
      <c r="D204" s="1"/>
      <c r="E204" s="1"/>
      <c r="F204" s="1"/>
      <c r="G204" s="1"/>
      <c r="H204" s="1"/>
      <c r="I204" s="24"/>
      <c r="J204" s="24"/>
      <c r="K204" s="1"/>
      <c r="L204" s="1"/>
      <c r="M204" s="1"/>
      <c r="N204" s="1"/>
      <c r="O204" s="1"/>
      <c r="P204" s="24"/>
      <c r="Q204" s="1"/>
      <c r="R204" s="27"/>
      <c r="S204" s="27"/>
    </row>
    <row r="205" spans="1:19" x14ac:dyDescent="0.25">
      <c r="A205" s="29"/>
      <c r="B205" s="29"/>
      <c r="C205" s="29"/>
      <c r="D205" s="1"/>
      <c r="E205" s="1"/>
      <c r="F205" s="1"/>
      <c r="G205" s="1"/>
      <c r="H205" s="1"/>
      <c r="I205" s="24"/>
      <c r="J205" s="24"/>
      <c r="K205" s="1"/>
      <c r="L205" s="1"/>
      <c r="M205" s="1"/>
      <c r="N205" s="1"/>
      <c r="O205" s="1"/>
      <c r="P205" s="24"/>
      <c r="Q205" s="1"/>
      <c r="R205" s="27"/>
      <c r="S205" s="27"/>
    </row>
    <row r="206" spans="1:19" x14ac:dyDescent="0.25">
      <c r="A206" s="29"/>
      <c r="B206" s="29"/>
      <c r="C206" s="29"/>
      <c r="D206" s="1"/>
      <c r="E206" s="1"/>
      <c r="F206" s="1"/>
      <c r="G206" s="1"/>
      <c r="H206" s="1"/>
      <c r="I206" s="24"/>
      <c r="J206" s="24"/>
      <c r="K206" s="1"/>
      <c r="L206" s="1"/>
      <c r="M206" s="1"/>
      <c r="N206" s="1"/>
      <c r="O206" s="1"/>
      <c r="P206" s="24"/>
      <c r="Q206" s="1"/>
      <c r="R206" s="27"/>
      <c r="S206" s="27"/>
    </row>
    <row r="207" spans="1:19" x14ac:dyDescent="0.25">
      <c r="A207" s="29"/>
      <c r="B207" s="29"/>
      <c r="C207" s="29"/>
      <c r="D207" s="1"/>
      <c r="E207" s="1"/>
      <c r="F207" s="1"/>
      <c r="G207" s="1"/>
      <c r="H207" s="1"/>
      <c r="I207" s="24"/>
      <c r="J207" s="24"/>
      <c r="K207" s="1"/>
      <c r="L207" s="1"/>
      <c r="M207" s="1"/>
      <c r="N207" s="1"/>
      <c r="O207" s="1"/>
      <c r="P207" s="24"/>
      <c r="Q207" s="1"/>
      <c r="R207" s="27"/>
      <c r="S207" s="27"/>
    </row>
    <row r="208" spans="1:19" x14ac:dyDescent="0.25">
      <c r="A208" s="29"/>
      <c r="B208" s="29"/>
      <c r="C208" s="29"/>
      <c r="D208" s="1"/>
      <c r="E208" s="1"/>
      <c r="F208" s="1"/>
      <c r="G208" s="1"/>
      <c r="H208" s="1"/>
      <c r="I208" s="24"/>
      <c r="J208" s="24"/>
      <c r="K208" s="1"/>
      <c r="L208" s="1"/>
      <c r="M208" s="1"/>
      <c r="N208" s="1"/>
      <c r="O208" s="1"/>
      <c r="P208" s="24"/>
      <c r="Q208" s="1"/>
      <c r="R208" s="27"/>
      <c r="S208" s="27"/>
    </row>
    <row r="209" spans="1:19" x14ac:dyDescent="0.25">
      <c r="A209" s="29"/>
      <c r="B209" s="29"/>
      <c r="C209" s="29"/>
      <c r="D209" s="1"/>
      <c r="E209" s="1"/>
      <c r="F209" s="1"/>
      <c r="G209" s="1"/>
      <c r="H209" s="1"/>
      <c r="I209" s="24"/>
      <c r="J209" s="24"/>
      <c r="K209" s="1"/>
      <c r="L209" s="1"/>
      <c r="M209" s="1"/>
      <c r="N209" s="1"/>
      <c r="O209" s="1"/>
      <c r="P209" s="24"/>
      <c r="Q209" s="1"/>
      <c r="R209" s="27"/>
      <c r="S209" s="27"/>
    </row>
    <row r="210" spans="1:19" x14ac:dyDescent="0.25">
      <c r="A210" s="29"/>
      <c r="B210" s="29"/>
      <c r="C210" s="29"/>
      <c r="D210" s="1"/>
      <c r="E210" s="1"/>
      <c r="F210" s="1"/>
      <c r="G210" s="1"/>
      <c r="H210" s="1"/>
      <c r="I210" s="24"/>
      <c r="J210" s="24"/>
      <c r="K210" s="1"/>
      <c r="L210" s="1"/>
      <c r="M210" s="1"/>
      <c r="N210" s="1"/>
      <c r="O210" s="1"/>
      <c r="P210" s="24"/>
      <c r="Q210" s="1"/>
      <c r="R210" s="27"/>
      <c r="S210" s="27"/>
    </row>
    <row r="211" spans="1:19" x14ac:dyDescent="0.25">
      <c r="A211" s="29"/>
      <c r="B211" s="29"/>
      <c r="C211" s="29"/>
      <c r="D211" s="1"/>
      <c r="E211" s="1"/>
      <c r="F211" s="1"/>
      <c r="G211" s="1"/>
      <c r="H211" s="1"/>
      <c r="I211" s="24"/>
      <c r="J211" s="24"/>
      <c r="K211" s="1"/>
      <c r="L211" s="1"/>
      <c r="M211" s="1"/>
      <c r="N211" s="1"/>
      <c r="O211" s="1"/>
      <c r="P211" s="24"/>
      <c r="Q211" s="1"/>
      <c r="R211" s="27"/>
      <c r="S211" s="27"/>
    </row>
    <row r="212" spans="1:19" x14ac:dyDescent="0.25">
      <c r="A212" s="29"/>
      <c r="B212" s="29"/>
      <c r="C212" s="29"/>
      <c r="D212" s="1"/>
      <c r="E212" s="1"/>
      <c r="F212" s="1"/>
      <c r="G212" s="1"/>
      <c r="H212" s="1"/>
      <c r="I212" s="24"/>
      <c r="J212" s="24"/>
      <c r="K212" s="1"/>
      <c r="L212" s="1"/>
      <c r="M212" s="1"/>
      <c r="N212" s="1"/>
      <c r="O212" s="1"/>
      <c r="P212" s="24"/>
      <c r="Q212" s="1"/>
      <c r="R212" s="27"/>
      <c r="S212" s="27"/>
    </row>
    <row r="213" spans="1:19" x14ac:dyDescent="0.25">
      <c r="A213" s="29"/>
      <c r="B213" s="29"/>
      <c r="C213" s="29"/>
      <c r="D213" s="1"/>
      <c r="E213" s="1"/>
      <c r="F213" s="1"/>
      <c r="G213" s="1"/>
      <c r="H213" s="1"/>
      <c r="I213" s="24"/>
      <c r="J213" s="24"/>
      <c r="K213" s="1"/>
      <c r="L213" s="1"/>
      <c r="M213" s="1"/>
      <c r="N213" s="1"/>
      <c r="O213" s="1"/>
      <c r="P213" s="24"/>
      <c r="Q213" s="1"/>
      <c r="R213" s="27"/>
      <c r="S213" s="27"/>
    </row>
    <row r="214" spans="1:19" x14ac:dyDescent="0.25">
      <c r="A214" s="29"/>
      <c r="B214" s="29"/>
      <c r="C214" s="29"/>
      <c r="D214" s="1"/>
      <c r="E214" s="1"/>
      <c r="F214" s="1"/>
      <c r="G214" s="1"/>
      <c r="H214" s="1"/>
      <c r="I214" s="24"/>
      <c r="J214" s="24"/>
      <c r="K214" s="1"/>
      <c r="L214" s="1"/>
      <c r="M214" s="1"/>
      <c r="N214" s="1"/>
      <c r="O214" s="1"/>
      <c r="P214" s="24"/>
      <c r="Q214" s="1"/>
      <c r="R214" s="27"/>
      <c r="S214" s="27"/>
    </row>
    <row r="215" spans="1:19" x14ac:dyDescent="0.25">
      <c r="A215" s="29"/>
      <c r="B215" s="29"/>
      <c r="C215" s="29"/>
      <c r="D215" s="1"/>
      <c r="E215" s="1"/>
      <c r="F215" s="1"/>
      <c r="G215" s="1"/>
      <c r="H215" s="1"/>
      <c r="I215" s="24"/>
      <c r="J215" s="24"/>
      <c r="K215" s="1"/>
      <c r="L215" s="1"/>
      <c r="M215" s="1"/>
      <c r="N215" s="1"/>
      <c r="O215" s="1"/>
      <c r="P215" s="24"/>
      <c r="Q215" s="1"/>
      <c r="R215" s="27"/>
      <c r="S215" s="27"/>
    </row>
    <row r="216" spans="1:19" x14ac:dyDescent="0.25">
      <c r="A216" s="29"/>
      <c r="B216" s="29"/>
      <c r="C216" s="29"/>
      <c r="D216" s="1"/>
      <c r="E216" s="1"/>
      <c r="F216" s="1"/>
      <c r="G216" s="1"/>
      <c r="H216" s="1"/>
      <c r="I216" s="24"/>
      <c r="J216" s="24"/>
      <c r="K216" s="1"/>
      <c r="L216" s="1"/>
      <c r="M216" s="1"/>
      <c r="N216" s="1"/>
      <c r="O216" s="1"/>
      <c r="P216" s="24"/>
      <c r="Q216" s="1"/>
      <c r="R216" s="27"/>
      <c r="S216" s="27"/>
    </row>
    <row r="217" spans="1:19" x14ac:dyDescent="0.25">
      <c r="A217" s="29"/>
      <c r="B217" s="29"/>
      <c r="C217" s="29"/>
      <c r="D217" s="1"/>
      <c r="E217" s="1"/>
      <c r="F217" s="1"/>
      <c r="G217" s="1"/>
      <c r="H217" s="1"/>
      <c r="I217" s="24"/>
      <c r="J217" s="24"/>
      <c r="K217" s="1"/>
      <c r="L217" s="1"/>
      <c r="M217" s="1"/>
      <c r="N217" s="1"/>
      <c r="O217" s="1"/>
      <c r="P217" s="24"/>
      <c r="Q217" s="1"/>
      <c r="R217" s="27"/>
      <c r="S217" s="27"/>
    </row>
    <row r="218" spans="1:19" x14ac:dyDescent="0.25">
      <c r="A218" s="29"/>
      <c r="B218" s="29"/>
      <c r="C218" s="29"/>
      <c r="D218" s="1"/>
      <c r="E218" s="1"/>
      <c r="F218" s="1"/>
      <c r="G218" s="1"/>
      <c r="H218" s="1"/>
      <c r="I218" s="24"/>
      <c r="J218" s="24"/>
      <c r="K218" s="1"/>
      <c r="L218" s="1"/>
      <c r="M218" s="1"/>
      <c r="N218" s="1"/>
      <c r="O218" s="1"/>
      <c r="P218" s="24"/>
      <c r="Q218" s="1"/>
      <c r="R218" s="27"/>
      <c r="S218" s="27"/>
    </row>
    <row r="219" spans="1:19" x14ac:dyDescent="0.25">
      <c r="A219" s="29"/>
      <c r="B219" s="29"/>
      <c r="C219" s="29"/>
      <c r="D219" s="1"/>
      <c r="E219" s="1"/>
      <c r="F219" s="1"/>
      <c r="G219" s="1"/>
      <c r="H219" s="1"/>
      <c r="I219" s="24"/>
      <c r="J219" s="24"/>
      <c r="K219" s="1"/>
      <c r="L219" s="1"/>
      <c r="M219" s="1"/>
      <c r="N219" s="1"/>
      <c r="O219" s="1"/>
      <c r="P219" s="24"/>
      <c r="Q219" s="1"/>
      <c r="R219" s="27"/>
      <c r="S219" s="27"/>
    </row>
    <row r="220" spans="1:19" x14ac:dyDescent="0.25">
      <c r="A220" s="29"/>
      <c r="B220" s="29"/>
      <c r="C220" s="29"/>
      <c r="D220" s="1"/>
      <c r="E220" s="1"/>
      <c r="F220" s="1"/>
      <c r="G220" s="1"/>
      <c r="H220" s="1"/>
      <c r="I220" s="24"/>
      <c r="J220" s="24"/>
      <c r="K220" s="1"/>
      <c r="L220" s="1"/>
      <c r="M220" s="1"/>
      <c r="N220" s="1"/>
      <c r="O220" s="1"/>
      <c r="P220" s="24"/>
      <c r="Q220" s="1"/>
      <c r="R220" s="27"/>
      <c r="S220" s="27"/>
    </row>
    <row r="221" spans="1:19" x14ac:dyDescent="0.25">
      <c r="A221" s="29"/>
      <c r="B221" s="29"/>
      <c r="C221" s="29"/>
      <c r="D221" s="1"/>
      <c r="E221" s="1"/>
      <c r="F221" s="1"/>
      <c r="G221" s="1"/>
      <c r="H221" s="1"/>
      <c r="I221" s="24"/>
      <c r="J221" s="24"/>
      <c r="K221" s="1"/>
      <c r="L221" s="1"/>
      <c r="M221" s="1"/>
      <c r="N221" s="1"/>
      <c r="O221" s="1"/>
      <c r="P221" s="24"/>
      <c r="Q221" s="1"/>
      <c r="R221" s="27"/>
      <c r="S221" s="27"/>
    </row>
    <row r="222" spans="1:19" x14ac:dyDescent="0.25">
      <c r="A222" s="29"/>
      <c r="B222" s="29"/>
      <c r="C222" s="29"/>
      <c r="D222" s="1"/>
      <c r="E222" s="1"/>
      <c r="F222" s="1"/>
      <c r="G222" s="1"/>
      <c r="H222" s="1"/>
      <c r="I222" s="24"/>
      <c r="J222" s="24"/>
      <c r="K222" s="1"/>
      <c r="L222" s="1"/>
      <c r="M222" s="1"/>
      <c r="N222" s="1"/>
      <c r="O222" s="1"/>
      <c r="P222" s="24"/>
      <c r="Q222" s="1"/>
      <c r="R222" s="27"/>
      <c r="S222" s="27"/>
    </row>
    <row r="223" spans="1:19" x14ac:dyDescent="0.25">
      <c r="A223" s="29"/>
      <c r="B223" s="29"/>
      <c r="C223" s="29"/>
      <c r="D223" s="1"/>
      <c r="E223" s="1"/>
      <c r="F223" s="1"/>
      <c r="G223" s="1"/>
      <c r="H223" s="1"/>
      <c r="I223" s="24"/>
      <c r="J223" s="24"/>
      <c r="K223" s="1"/>
      <c r="L223" s="1"/>
      <c r="M223" s="1"/>
      <c r="N223" s="1"/>
      <c r="O223" s="1"/>
      <c r="P223" s="24"/>
      <c r="Q223" s="1"/>
      <c r="R223" s="27"/>
      <c r="S223" s="27"/>
    </row>
    <row r="224" spans="1:19" x14ac:dyDescent="0.25">
      <c r="A224" s="29"/>
      <c r="B224" s="29"/>
      <c r="C224" s="29"/>
      <c r="D224" s="1"/>
      <c r="E224" s="1"/>
      <c r="F224" s="1"/>
      <c r="G224" s="1"/>
      <c r="H224" s="1"/>
      <c r="I224" s="24"/>
      <c r="J224" s="24"/>
      <c r="K224" s="1"/>
      <c r="L224" s="1"/>
      <c r="M224" s="1"/>
      <c r="N224" s="1"/>
      <c r="O224" s="1"/>
      <c r="P224" s="24"/>
      <c r="Q224" s="1"/>
      <c r="R224" s="27"/>
      <c r="S224" s="27"/>
    </row>
    <row r="225" spans="1:19" x14ac:dyDescent="0.25">
      <c r="A225" s="29"/>
      <c r="B225" s="29"/>
      <c r="C225" s="29"/>
      <c r="D225" s="1"/>
      <c r="E225" s="1"/>
      <c r="F225" s="1"/>
      <c r="G225" s="1"/>
      <c r="H225" s="1"/>
      <c r="I225" s="24"/>
      <c r="J225" s="24"/>
      <c r="K225" s="1"/>
      <c r="L225" s="1"/>
      <c r="M225" s="1"/>
      <c r="N225" s="1"/>
      <c r="O225" s="1"/>
      <c r="P225" s="24"/>
      <c r="Q225" s="1"/>
      <c r="R225" s="27"/>
      <c r="S225" s="27"/>
    </row>
    <row r="226" spans="1:19" x14ac:dyDescent="0.25">
      <c r="A226" s="29"/>
      <c r="B226" s="29"/>
      <c r="C226" s="29"/>
      <c r="D226" s="1"/>
      <c r="E226" s="1"/>
      <c r="F226" s="1"/>
      <c r="G226" s="1"/>
      <c r="H226" s="1"/>
      <c r="I226" s="24"/>
      <c r="J226" s="24"/>
      <c r="K226" s="1"/>
      <c r="L226" s="1"/>
      <c r="M226" s="1"/>
      <c r="N226" s="1"/>
      <c r="O226" s="1"/>
      <c r="P226" s="24"/>
      <c r="Q226" s="1"/>
      <c r="R226" s="27"/>
      <c r="S226" s="27"/>
    </row>
    <row r="227" spans="1:19" x14ac:dyDescent="0.25">
      <c r="A227" s="29"/>
      <c r="B227" s="29"/>
      <c r="C227" s="29"/>
      <c r="D227" s="1"/>
      <c r="E227" s="1"/>
      <c r="F227" s="1"/>
      <c r="G227" s="1"/>
      <c r="H227" s="1"/>
      <c r="I227" s="24"/>
      <c r="J227" s="24"/>
      <c r="K227" s="1"/>
      <c r="L227" s="1"/>
      <c r="M227" s="1"/>
      <c r="N227" s="1"/>
      <c r="O227" s="1"/>
      <c r="P227" s="24"/>
      <c r="Q227" s="1"/>
      <c r="R227" s="27"/>
      <c r="S227" s="27"/>
    </row>
    <row r="228" spans="1:19" x14ac:dyDescent="0.25">
      <c r="A228" s="29"/>
      <c r="B228" s="29"/>
      <c r="C228" s="29"/>
      <c r="D228" s="1"/>
      <c r="E228" s="1"/>
      <c r="F228" s="1"/>
      <c r="G228" s="1"/>
      <c r="H228" s="1"/>
      <c r="I228" s="24"/>
      <c r="J228" s="24"/>
      <c r="K228" s="1"/>
      <c r="L228" s="1"/>
      <c r="M228" s="1"/>
      <c r="N228" s="1"/>
      <c r="O228" s="1"/>
      <c r="P228" s="24"/>
      <c r="Q228" s="1"/>
      <c r="R228" s="27"/>
      <c r="S228" s="27"/>
    </row>
    <row r="229" spans="1:19" x14ac:dyDescent="0.25">
      <c r="A229" s="29"/>
      <c r="B229" s="29"/>
      <c r="C229" s="29"/>
      <c r="D229" s="1"/>
      <c r="E229" s="1"/>
      <c r="F229" s="1"/>
      <c r="G229" s="1"/>
      <c r="H229" s="1"/>
      <c r="I229" s="24"/>
      <c r="J229" s="24"/>
      <c r="K229" s="1"/>
      <c r="L229" s="1"/>
      <c r="M229" s="1"/>
      <c r="N229" s="1"/>
      <c r="O229" s="1"/>
      <c r="P229" s="24"/>
      <c r="Q229" s="1"/>
      <c r="R229" s="27"/>
      <c r="S229" s="27"/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SUM(B20:B175)</f>
        <v>20.552100000000021</v>
      </c>
      <c r="C12" s="2">
        <f>SUM(C20:C175)</f>
        <v>-7.0826999999999964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MAX(B20:B175)</f>
        <v>0.99819999999999998</v>
      </c>
      <c r="C13" s="2">
        <f>MAX(C20:C175)</f>
        <v>1.0003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1303.7792002279102</v>
      </c>
    </row>
    <row r="14" spans="1:21" s="3" customFormat="1" x14ac:dyDescent="0.25">
      <c r="A14" s="2" t="s">
        <v>30</v>
      </c>
      <c r="B14" s="2">
        <f>MIN(B20:B175)</f>
        <v>1.04E-2</v>
      </c>
      <c r="C14" s="2">
        <f>MIN(C20:C175)</f>
        <v>-0.46579999999999999</v>
      </c>
      <c r="F14" s="5"/>
      <c r="G14" s="2" t="s">
        <v>7</v>
      </c>
      <c r="H14" s="2"/>
      <c r="I14" s="15"/>
      <c r="J14" s="15">
        <f>MIN(G20:G175)</f>
        <v>-6.6436781609195403</v>
      </c>
      <c r="K14" s="2" t="s">
        <v>19</v>
      </c>
      <c r="L14" s="15">
        <f>J14*M13</f>
        <v>-6.6436781609195403</v>
      </c>
      <c r="M14" s="2" t="s">
        <v>25</v>
      </c>
      <c r="N14" s="2">
        <f>L14*D17</f>
        <v>-6.9094252873563213E-3</v>
      </c>
      <c r="Q14" s="4" t="s">
        <v>34</v>
      </c>
      <c r="R14" s="18">
        <f>SUM(R20:R175)/SUM(L20:L175)</f>
        <v>1589.7032184679776</v>
      </c>
      <c r="S14" s="18">
        <f>SUM(S20:S175)/SUM(M20:M175)</f>
        <v>285.92401824006748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MAX(G20:G175)</f>
        <v>1.0021037868162692</v>
      </c>
      <c r="K15" s="2"/>
      <c r="L15" s="2"/>
      <c r="M15" s="2" t="s">
        <v>24</v>
      </c>
      <c r="N15" s="2">
        <f>J15*D17</f>
        <v>1.0421879382889198E-3</v>
      </c>
      <c r="P15" s="10"/>
      <c r="Q15"/>
      <c r="S15" s="17"/>
    </row>
    <row r="16" spans="1:21" x14ac:dyDescent="0.25">
      <c r="A16" s="32" t="s">
        <v>54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0.17613966936420497</v>
      </c>
      <c r="K16" s="2"/>
      <c r="L16" s="19" t="s">
        <v>61</v>
      </c>
      <c r="M16" s="2"/>
      <c r="N16" s="30">
        <f>-L14/J15*J16/(1-J16)</f>
        <v>1.4174229734585833</v>
      </c>
      <c r="P16" s="10"/>
      <c r="Q16"/>
    </row>
    <row r="17" spans="1:19" x14ac:dyDescent="0.25">
      <c r="A17" s="12" t="s">
        <v>18</v>
      </c>
      <c r="B17" s="11"/>
      <c r="C17" s="11"/>
      <c r="D17" s="11">
        <v>1.0399999999999999E-3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-740</v>
      </c>
      <c r="B20" s="29">
        <v>1.04E-2</v>
      </c>
      <c r="C20" s="29">
        <v>1.2999999999999999E-3</v>
      </c>
      <c r="D20" s="1"/>
      <c r="E20" s="1">
        <f>C20/B20</f>
        <v>0.125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0.11471734255722675</v>
      </c>
      <c r="J20" s="24">
        <f>1-2*I20</f>
        <v>0.77056531488554647</v>
      </c>
      <c r="K20" s="1"/>
      <c r="L20" s="1">
        <f>B20*I20</f>
        <v>1.1930603625951582E-3</v>
      </c>
      <c r="M20" s="1">
        <f>B20*(1-I20)</f>
        <v>9.2069396374048415E-3</v>
      </c>
      <c r="N20" s="1">
        <f>L20*$L$14</f>
        <v>-7.9263090756322013E-3</v>
      </c>
      <c r="O20" s="1">
        <f>M20*$J$15</f>
        <v>9.2263090756322004E-3</v>
      </c>
      <c r="P20" s="24">
        <f>(N20+O20-C20)/MAX($C$13,-$C$14)</f>
        <v>-8.6710160750615168E-19</v>
      </c>
      <c r="Q20" s="1"/>
      <c r="R20" s="27">
        <f>A20*L20</f>
        <v>-0.8828646683204171</v>
      </c>
      <c r="S20" s="27">
        <f>A20*M20</f>
        <v>-6.8131353316795824</v>
      </c>
    </row>
    <row r="21" spans="1:19" x14ac:dyDescent="0.25">
      <c r="A21" s="29">
        <v>-710</v>
      </c>
      <c r="B21" s="29">
        <v>1.34E-2</v>
      </c>
      <c r="C21" s="29">
        <v>1.5E-3</v>
      </c>
      <c r="D21" s="1"/>
      <c r="E21" s="1">
        <f t="shared" ref="E21:E84" si="0">C21/B21</f>
        <v>0.11194029850746269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0.11642543488601789</v>
      </c>
      <c r="J21" s="24">
        <f t="shared" ref="J21:J84" si="4">1-2*I21</f>
        <v>0.76714913022796427</v>
      </c>
      <c r="K21" s="1"/>
      <c r="L21" s="1">
        <f t="shared" ref="L21:L84" si="5">B21*I21</f>
        <v>1.5601008274726399E-3</v>
      </c>
      <c r="M21" s="1">
        <f t="shared" ref="M21:M84" si="6">B21*(1-I21)</f>
        <v>1.1839899172527361E-2</v>
      </c>
      <c r="N21" s="1">
        <f t="shared" ref="N21:N84" si="7">L21*$L$14</f>
        <v>-1.0364807796312481E-2</v>
      </c>
      <c r="O21" s="1">
        <f t="shared" ref="O21:O84" si="8">M21*$J$15</f>
        <v>1.1864807796312481E-2</v>
      </c>
      <c r="P21" s="24">
        <f t="shared" ref="P21:P84" si="9">(N21+O21-C21)/MAX($C$13,-$C$14)</f>
        <v>-4.3355080375307584E-19</v>
      </c>
      <c r="Q21" s="1"/>
      <c r="R21" s="27">
        <f t="shared" ref="R21:R84" si="10">A21*L21</f>
        <v>-1.1076715875055743</v>
      </c>
      <c r="S21" s="27">
        <f t="shared" ref="S21:S84" si="11">A21*M21</f>
        <v>-8.4063284124944264</v>
      </c>
    </row>
    <row r="22" spans="1:19" x14ac:dyDescent="0.25">
      <c r="A22" s="29">
        <v>-680</v>
      </c>
      <c r="B22" s="29">
        <v>1.72E-2</v>
      </c>
      <c r="C22" s="29">
        <v>2.2000000000000001E-3</v>
      </c>
      <c r="D22" s="1"/>
      <c r="E22" s="1">
        <f t="shared" si="0"/>
        <v>0.12790697674418605</v>
      </c>
      <c r="F22" s="1">
        <f t="shared" si="1"/>
        <v>0</v>
      </c>
      <c r="G22" s="1">
        <f t="shared" si="2"/>
        <v>0</v>
      </c>
      <c r="H22" s="1"/>
      <c r="I22" s="24">
        <f t="shared" si="3"/>
        <v>0.11433713595912375</v>
      </c>
      <c r="J22" s="24">
        <f t="shared" si="4"/>
        <v>0.77132572808175248</v>
      </c>
      <c r="K22" s="1"/>
      <c r="L22" s="1">
        <f t="shared" si="5"/>
        <v>1.9665987384969285E-3</v>
      </c>
      <c r="M22" s="1">
        <f t="shared" si="6"/>
        <v>1.5233401261503072E-2</v>
      </c>
      <c r="N22" s="1">
        <f t="shared" si="7"/>
        <v>-1.3065449090243961E-2</v>
      </c>
      <c r="O22" s="1">
        <f t="shared" si="8"/>
        <v>1.526544909024396E-2</v>
      </c>
      <c r="P22" s="24">
        <f t="shared" si="9"/>
        <v>-1.3006524112592276E-18</v>
      </c>
      <c r="Q22" s="1"/>
      <c r="R22" s="27">
        <f t="shared" si="10"/>
        <v>-1.3372871421779113</v>
      </c>
      <c r="S22" s="27">
        <f t="shared" si="11"/>
        <v>-10.35871285782209</v>
      </c>
    </row>
    <row r="23" spans="1:19" x14ac:dyDescent="0.25">
      <c r="A23" s="29">
        <v>-650</v>
      </c>
      <c r="B23" s="29">
        <v>2.18E-2</v>
      </c>
      <c r="C23" s="29">
        <v>3.5999999999999999E-3</v>
      </c>
      <c r="D23" s="1"/>
      <c r="E23" s="1">
        <f t="shared" si="0"/>
        <v>0.16513761467889909</v>
      </c>
      <c r="F23" s="1">
        <f t="shared" si="1"/>
        <v>0</v>
      </c>
      <c r="G23" s="1">
        <f t="shared" si="2"/>
        <v>0</v>
      </c>
      <c r="H23" s="1"/>
      <c r="I23" s="24">
        <f t="shared" si="3"/>
        <v>0.10946770099626316</v>
      </c>
      <c r="J23" s="24">
        <f t="shared" si="4"/>
        <v>0.78106459800747374</v>
      </c>
      <c r="K23" s="1"/>
      <c r="L23" s="1">
        <f t="shared" si="5"/>
        <v>2.3863958817185366E-3</v>
      </c>
      <c r="M23" s="1">
        <f t="shared" si="6"/>
        <v>1.9413604118281465E-2</v>
      </c>
      <c r="N23" s="1">
        <f t="shared" si="7"/>
        <v>-1.5854446202681772E-2</v>
      </c>
      <c r="O23" s="1">
        <f t="shared" si="8"/>
        <v>1.9454446202681774E-2</v>
      </c>
      <c r="P23" s="24">
        <f t="shared" si="9"/>
        <v>2.6013048225184551E-18</v>
      </c>
      <c r="Q23" s="1"/>
      <c r="R23" s="27">
        <f t="shared" si="10"/>
        <v>-1.5511573231170488</v>
      </c>
      <c r="S23" s="27">
        <f t="shared" si="11"/>
        <v>-12.618842676882952</v>
      </c>
    </row>
    <row r="24" spans="1:19" x14ac:dyDescent="0.25">
      <c r="A24" s="29">
        <v>-620</v>
      </c>
      <c r="B24" s="29">
        <v>2.69E-2</v>
      </c>
      <c r="C24" s="29">
        <v>5.7000000000000002E-3</v>
      </c>
      <c r="D24" s="1"/>
      <c r="E24" s="1">
        <f t="shared" si="0"/>
        <v>0.21189591078066916</v>
      </c>
      <c r="F24" s="1">
        <f t="shared" si="1"/>
        <v>0</v>
      </c>
      <c r="G24" s="1">
        <f t="shared" si="2"/>
        <v>0</v>
      </c>
      <c r="H24" s="1"/>
      <c r="I24" s="24">
        <f t="shared" si="3"/>
        <v>0.10335213342954529</v>
      </c>
      <c r="J24" s="24">
        <f t="shared" si="4"/>
        <v>0.7932957331409094</v>
      </c>
      <c r="K24" s="1"/>
      <c r="L24" s="1">
        <f t="shared" si="5"/>
        <v>2.7801723892547682E-3</v>
      </c>
      <c r="M24" s="1">
        <f t="shared" si="6"/>
        <v>2.4119827610745232E-2</v>
      </c>
      <c r="N24" s="1">
        <f t="shared" si="7"/>
        <v>-1.8470570586083403E-2</v>
      </c>
      <c r="O24" s="1">
        <f t="shared" si="8"/>
        <v>2.4170570586083403E-2</v>
      </c>
      <c r="P24" s="24">
        <f t="shared" si="9"/>
        <v>0</v>
      </c>
      <c r="Q24" s="1"/>
      <c r="R24" s="27">
        <f t="shared" si="10"/>
        <v>-1.7237068813379564</v>
      </c>
      <c r="S24" s="27">
        <f t="shared" si="11"/>
        <v>-14.954293118662044</v>
      </c>
    </row>
    <row r="25" spans="1:19" x14ac:dyDescent="0.25">
      <c r="A25" s="29">
        <v>-590</v>
      </c>
      <c r="B25" s="29">
        <v>3.3099999999999997E-2</v>
      </c>
      <c r="C25" s="29">
        <v>8.6999999999999994E-3</v>
      </c>
      <c r="D25" s="1"/>
      <c r="E25" s="1">
        <f t="shared" si="0"/>
        <v>0.26283987915407853</v>
      </c>
      <c r="F25" s="1">
        <f t="shared" si="1"/>
        <v>0</v>
      </c>
      <c r="G25" s="1">
        <f t="shared" si="2"/>
        <v>0</v>
      </c>
      <c r="H25" s="1"/>
      <c r="I25" s="24">
        <f t="shared" si="3"/>
        <v>9.6689117308807554E-2</v>
      </c>
      <c r="J25" s="24">
        <f t="shared" si="4"/>
        <v>0.80662176538238484</v>
      </c>
      <c r="K25" s="1"/>
      <c r="L25" s="1">
        <f t="shared" si="5"/>
        <v>3.2004097829215297E-3</v>
      </c>
      <c r="M25" s="1">
        <f t="shared" si="6"/>
        <v>2.9899590217078467E-2</v>
      </c>
      <c r="N25" s="1">
        <f t="shared" si="7"/>
        <v>-2.1262492580789015E-2</v>
      </c>
      <c r="O25" s="1">
        <f t="shared" si="8"/>
        <v>2.9962492580789007E-2</v>
      </c>
      <c r="P25" s="24">
        <f t="shared" si="9"/>
        <v>-6.9368128600492135E-18</v>
      </c>
      <c r="Q25" s="1"/>
      <c r="R25" s="27">
        <f t="shared" si="10"/>
        <v>-1.8882417719237026</v>
      </c>
      <c r="S25" s="27">
        <f t="shared" si="11"/>
        <v>-17.640758228076294</v>
      </c>
    </row>
    <row r="26" spans="1:19" x14ac:dyDescent="0.25">
      <c r="A26" s="29">
        <v>-560</v>
      </c>
      <c r="B26" s="29">
        <v>4.0899999999999999E-2</v>
      </c>
      <c r="C26" s="29">
        <v>1.4E-2</v>
      </c>
      <c r="D26" s="1"/>
      <c r="E26" s="1">
        <f t="shared" si="0"/>
        <v>0.34229828850855748</v>
      </c>
      <c r="F26" s="1">
        <f t="shared" si="1"/>
        <v>0</v>
      </c>
      <c r="G26" s="1">
        <f t="shared" si="2"/>
        <v>0</v>
      </c>
      <c r="H26" s="1"/>
      <c r="I26" s="24">
        <f t="shared" si="3"/>
        <v>8.6296666948905573E-2</v>
      </c>
      <c r="J26" s="24">
        <f t="shared" si="4"/>
        <v>0.82740666610218883</v>
      </c>
      <c r="K26" s="1"/>
      <c r="L26" s="1">
        <f t="shared" si="5"/>
        <v>3.529533678210238E-3</v>
      </c>
      <c r="M26" s="1">
        <f t="shared" si="6"/>
        <v>3.737046632178976E-2</v>
      </c>
      <c r="N26" s="1">
        <f t="shared" si="7"/>
        <v>-2.3449085816155374E-2</v>
      </c>
      <c r="O26" s="1">
        <f t="shared" si="8"/>
        <v>3.7449085816155372E-2</v>
      </c>
      <c r="P26" s="24">
        <f t="shared" si="9"/>
        <v>-1.7342032150123034E-18</v>
      </c>
      <c r="Q26" s="1"/>
      <c r="R26" s="27">
        <f t="shared" si="10"/>
        <v>-1.9765388597977334</v>
      </c>
      <c r="S26" s="27">
        <f t="shared" si="11"/>
        <v>-20.927461140202265</v>
      </c>
    </row>
    <row r="27" spans="1:19" x14ac:dyDescent="0.25">
      <c r="A27" s="29">
        <v>-530</v>
      </c>
      <c r="B27" s="29">
        <v>4.9799999999999997E-2</v>
      </c>
      <c r="C27" s="29">
        <v>2.2599999999999999E-2</v>
      </c>
      <c r="D27" s="1"/>
      <c r="E27" s="1">
        <f t="shared" si="0"/>
        <v>0.45381526104417669</v>
      </c>
      <c r="F27" s="1">
        <f t="shared" si="1"/>
        <v>0</v>
      </c>
      <c r="G27" s="1">
        <f t="shared" si="2"/>
        <v>0</v>
      </c>
      <c r="H27" s="1"/>
      <c r="I27" s="24">
        <f t="shared" si="3"/>
        <v>7.1711242815976517E-2</v>
      </c>
      <c r="J27" s="24">
        <f t="shared" si="4"/>
        <v>0.85657751436804697</v>
      </c>
      <c r="K27" s="1"/>
      <c r="L27" s="1">
        <f t="shared" si="5"/>
        <v>3.5712198922356305E-3</v>
      </c>
      <c r="M27" s="1">
        <f t="shared" si="6"/>
        <v>4.6228780107764364E-2</v>
      </c>
      <c r="N27" s="1">
        <f t="shared" si="7"/>
        <v>-2.3726035605887291E-2</v>
      </c>
      <c r="O27" s="1">
        <f t="shared" si="8"/>
        <v>4.6326035605887286E-2</v>
      </c>
      <c r="P27" s="24">
        <f t="shared" si="9"/>
        <v>-3.4684064300246067E-18</v>
      </c>
      <c r="Q27" s="1"/>
      <c r="R27" s="27">
        <f t="shared" si="10"/>
        <v>-1.8927465428848842</v>
      </c>
      <c r="S27" s="27">
        <f t="shared" si="11"/>
        <v>-24.501253457115112</v>
      </c>
    </row>
    <row r="28" spans="1:19" x14ac:dyDescent="0.25">
      <c r="A28" s="29">
        <v>-500</v>
      </c>
      <c r="B28" s="29">
        <v>6.1899999999999997E-2</v>
      </c>
      <c r="C28" s="29">
        <v>3.5700000000000003E-2</v>
      </c>
      <c r="D28" s="1"/>
      <c r="E28" s="1">
        <f t="shared" si="0"/>
        <v>0.57673667205169632</v>
      </c>
      <c r="F28" s="1">
        <f t="shared" si="1"/>
        <v>0</v>
      </c>
      <c r="G28" s="1">
        <f>E28*F28</f>
        <v>0</v>
      </c>
      <c r="H28" s="1"/>
      <c r="I28" s="24">
        <f t="shared" si="3"/>
        <v>5.5634219975438798E-2</v>
      </c>
      <c r="J28" s="24">
        <f t="shared" si="4"/>
        <v>0.88873156004912235</v>
      </c>
      <c r="K28" s="1"/>
      <c r="L28" s="1">
        <f t="shared" si="5"/>
        <v>3.4437582164796613E-3</v>
      </c>
      <c r="M28" s="1">
        <f t="shared" si="6"/>
        <v>5.8456241783520331E-2</v>
      </c>
      <c r="N28" s="1">
        <f t="shared" si="7"/>
        <v>-2.2879221254313152E-2</v>
      </c>
      <c r="O28" s="1">
        <f t="shared" si="8"/>
        <v>5.8579221254313148E-2</v>
      </c>
      <c r="P28" s="24">
        <f t="shared" si="9"/>
        <v>-6.9368128600492135E-18</v>
      </c>
      <c r="Q28" s="1"/>
      <c r="R28" s="27">
        <f t="shared" si="10"/>
        <v>-1.7218791082398306</v>
      </c>
      <c r="S28" s="27">
        <f t="shared" si="11"/>
        <v>-29.228120891760167</v>
      </c>
    </row>
    <row r="29" spans="1:19" x14ac:dyDescent="0.25">
      <c r="A29" s="29">
        <v>-470</v>
      </c>
      <c r="B29" s="29">
        <v>8.0699999999999994E-2</v>
      </c>
      <c r="C29" s="29">
        <v>5.3800000000000001E-2</v>
      </c>
      <c r="D29" s="1"/>
      <c r="E29" s="1">
        <f t="shared" si="0"/>
        <v>0.66666666666666674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4.3872179777365669E-2</v>
      </c>
      <c r="J29" s="24">
        <f t="shared" si="4"/>
        <v>0.91225564044526863</v>
      </c>
      <c r="K29" s="1"/>
      <c r="L29" s="1">
        <f t="shared" si="5"/>
        <v>3.5404849080334093E-3</v>
      </c>
      <c r="M29" s="1">
        <f t="shared" si="6"/>
        <v>7.7159515091966585E-2</v>
      </c>
      <c r="N29" s="1">
        <f t="shared" si="7"/>
        <v>-2.3521842262566789E-2</v>
      </c>
      <c r="O29" s="1">
        <f t="shared" si="8"/>
        <v>7.7321842262566789E-2</v>
      </c>
      <c r="P29" s="24">
        <f t="shared" si="9"/>
        <v>0</v>
      </c>
      <c r="Q29" s="1"/>
      <c r="R29" s="27">
        <f t="shared" si="10"/>
        <v>-1.6640279067757024</v>
      </c>
      <c r="S29" s="27">
        <f t="shared" si="11"/>
        <v>-36.264972093224294</v>
      </c>
    </row>
    <row r="30" spans="1:19" x14ac:dyDescent="0.25">
      <c r="A30" s="29">
        <v>-440</v>
      </c>
      <c r="B30" s="29">
        <v>0.10580000000000001</v>
      </c>
      <c r="C30" s="29">
        <v>7.5300000000000006E-2</v>
      </c>
      <c r="D30" s="1"/>
      <c r="E30" s="1">
        <f t="shared" si="0"/>
        <v>0.71172022684310021</v>
      </c>
      <c r="F30" s="1">
        <f t="shared" si="1"/>
        <v>0</v>
      </c>
      <c r="G30" s="1">
        <f t="shared" si="12"/>
        <v>0</v>
      </c>
      <c r="H30" s="1"/>
      <c r="I30" s="24">
        <f t="shared" si="3"/>
        <v>3.7979576445959465E-2</v>
      </c>
      <c r="J30" s="24">
        <f t="shared" si="4"/>
        <v>0.9240408471080811</v>
      </c>
      <c r="K30" s="1"/>
      <c r="L30" s="1">
        <f t="shared" si="5"/>
        <v>4.0182391879825113E-3</v>
      </c>
      <c r="M30" s="1">
        <f t="shared" si="6"/>
        <v>0.10178176081201749</v>
      </c>
      <c r="N30" s="1">
        <f t="shared" si="7"/>
        <v>-2.6695887938550478E-2</v>
      </c>
      <c r="O30" s="1">
        <f t="shared" si="8"/>
        <v>0.10199588793855048</v>
      </c>
      <c r="P30" s="24">
        <f t="shared" si="9"/>
        <v>0</v>
      </c>
      <c r="Q30" s="1"/>
      <c r="R30" s="27">
        <f t="shared" si="10"/>
        <v>-1.7680252427123051</v>
      </c>
      <c r="S30" s="27">
        <f t="shared" si="11"/>
        <v>-44.783974757287695</v>
      </c>
    </row>
    <row r="31" spans="1:19" x14ac:dyDescent="0.25">
      <c r="A31" s="29">
        <v>-410</v>
      </c>
      <c r="B31" s="29">
        <v>0.1376</v>
      </c>
      <c r="C31" s="29">
        <v>0.1019</v>
      </c>
      <c r="D31" s="1"/>
      <c r="E31" s="1">
        <f t="shared" si="0"/>
        <v>0.74055232558139539</v>
      </c>
      <c r="F31" s="1">
        <f t="shared" si="1"/>
        <v>0</v>
      </c>
      <c r="G31" s="1">
        <f t="shared" si="12"/>
        <v>0</v>
      </c>
      <c r="H31" s="1"/>
      <c r="I31" s="24">
        <f t="shared" si="3"/>
        <v>3.420859540891414E-2</v>
      </c>
      <c r="J31" s="24">
        <f t="shared" si="4"/>
        <v>0.93158280918217173</v>
      </c>
      <c r="K31" s="1"/>
      <c r="L31" s="1">
        <f t="shared" si="5"/>
        <v>4.7071027282665854E-3</v>
      </c>
      <c r="M31" s="1">
        <f t="shared" si="6"/>
        <v>0.1328928972717334</v>
      </c>
      <c r="N31" s="1">
        <f t="shared" si="7"/>
        <v>-3.12724755969895E-2</v>
      </c>
      <c r="O31" s="1">
        <f t="shared" si="8"/>
        <v>0.1331724755969895</v>
      </c>
      <c r="P31" s="24">
        <f t="shared" si="9"/>
        <v>-1.3873625720098427E-17</v>
      </c>
      <c r="Q31" s="1"/>
      <c r="R31" s="27">
        <f t="shared" si="10"/>
        <v>-1.9299121185893</v>
      </c>
      <c r="S31" s="27">
        <f t="shared" si="11"/>
        <v>-54.48608788141069</v>
      </c>
    </row>
    <row r="32" spans="1:19" x14ac:dyDescent="0.25">
      <c r="A32" s="29">
        <v>-380</v>
      </c>
      <c r="B32" s="29">
        <v>0.1799</v>
      </c>
      <c r="C32" s="29">
        <v>0.13789999999999999</v>
      </c>
      <c r="D32" s="1"/>
      <c r="E32" s="1">
        <f t="shared" si="0"/>
        <v>0.76653696498054469</v>
      </c>
      <c r="F32" s="1">
        <f t="shared" si="1"/>
        <v>0</v>
      </c>
      <c r="G32" s="1">
        <f t="shared" si="12"/>
        <v>0</v>
      </c>
      <c r="H32" s="1"/>
      <c r="I32" s="24">
        <f t="shared" si="3"/>
        <v>3.0810036624898035E-2</v>
      </c>
      <c r="J32" s="24">
        <f t="shared" si="4"/>
        <v>0.93837992675020399</v>
      </c>
      <c r="K32" s="1"/>
      <c r="L32" s="1">
        <f t="shared" si="5"/>
        <v>5.5427255888191567E-3</v>
      </c>
      <c r="M32" s="1">
        <f t="shared" si="6"/>
        <v>0.17435727441118085</v>
      </c>
      <c r="N32" s="1">
        <f t="shared" si="7"/>
        <v>-3.682408494640773E-2</v>
      </c>
      <c r="O32" s="1">
        <f t="shared" si="8"/>
        <v>0.17472408494640773</v>
      </c>
      <c r="P32" s="24">
        <f t="shared" si="9"/>
        <v>0</v>
      </c>
      <c r="Q32" s="1"/>
      <c r="R32" s="27">
        <f t="shared" si="10"/>
        <v>-2.1062357237512797</v>
      </c>
      <c r="S32" s="27">
        <f t="shared" si="11"/>
        <v>-66.255764276248726</v>
      </c>
    </row>
    <row r="33" spans="1:19" x14ac:dyDescent="0.25">
      <c r="A33" s="29">
        <v>-350</v>
      </c>
      <c r="B33" s="29">
        <v>0.23430000000000001</v>
      </c>
      <c r="C33" s="29">
        <v>0.1852</v>
      </c>
      <c r="D33" s="1"/>
      <c r="E33" s="1">
        <f t="shared" si="0"/>
        <v>0.79043960734101582</v>
      </c>
      <c r="F33" s="1">
        <f t="shared" si="1"/>
        <v>0</v>
      </c>
      <c r="G33" s="1">
        <f t="shared" si="12"/>
        <v>0</v>
      </c>
      <c r="H33" s="1"/>
      <c r="I33" s="24">
        <f t="shared" si="3"/>
        <v>2.7683784460781641E-2</v>
      </c>
      <c r="J33" s="24">
        <f t="shared" si="4"/>
        <v>0.94463243107843675</v>
      </c>
      <c r="K33" s="1"/>
      <c r="L33" s="1">
        <f t="shared" si="5"/>
        <v>6.486310699161139E-3</v>
      </c>
      <c r="M33" s="1">
        <f t="shared" si="6"/>
        <v>0.22781368930083887</v>
      </c>
      <c r="N33" s="1">
        <f t="shared" si="7"/>
        <v>-4.3092960736955614E-2</v>
      </c>
      <c r="O33" s="1">
        <f t="shared" si="8"/>
        <v>0.22829296073695562</v>
      </c>
      <c r="P33" s="24">
        <f t="shared" si="9"/>
        <v>0</v>
      </c>
      <c r="Q33" s="1"/>
      <c r="R33" s="27">
        <f t="shared" si="10"/>
        <v>-2.2702087447063986</v>
      </c>
      <c r="S33" s="27">
        <f t="shared" si="11"/>
        <v>-79.734791255293601</v>
      </c>
    </row>
    <row r="34" spans="1:19" x14ac:dyDescent="0.25">
      <c r="A34" s="29">
        <v>-320</v>
      </c>
      <c r="B34" s="29">
        <v>0.30480000000000002</v>
      </c>
      <c r="C34" s="29">
        <v>0.246</v>
      </c>
      <c r="D34" s="1"/>
      <c r="E34" s="1">
        <f t="shared" si="0"/>
        <v>0.80708661417322825</v>
      </c>
      <c r="F34" s="1">
        <f t="shared" si="1"/>
        <v>0</v>
      </c>
      <c r="G34" s="1">
        <f t="shared" si="12"/>
        <v>0</v>
      </c>
      <c r="H34" s="1"/>
      <c r="I34" s="24">
        <f t="shared" si="3"/>
        <v>2.5506504629103706E-2</v>
      </c>
      <c r="J34" s="24">
        <f t="shared" si="4"/>
        <v>0.9489869907417926</v>
      </c>
      <c r="K34" s="1"/>
      <c r="L34" s="1">
        <f t="shared" si="5"/>
        <v>7.7743826109508097E-3</v>
      </c>
      <c r="M34" s="1">
        <f t="shared" si="6"/>
        <v>0.2970256173890492</v>
      </c>
      <c r="N34" s="1">
        <f t="shared" si="7"/>
        <v>-5.1650495967006528E-2</v>
      </c>
      <c r="O34" s="1">
        <f t="shared" si="8"/>
        <v>0.29765049596700649</v>
      </c>
      <c r="P34" s="24">
        <f t="shared" si="9"/>
        <v>-2.7747251440196854E-17</v>
      </c>
      <c r="Q34" s="1"/>
      <c r="R34" s="27">
        <f t="shared" si="10"/>
        <v>-2.4878024355042592</v>
      </c>
      <c r="S34" s="27">
        <f t="shared" si="11"/>
        <v>-95.048197564495752</v>
      </c>
    </row>
    <row r="35" spans="1:19" x14ac:dyDescent="0.25">
      <c r="A35" s="29">
        <v>-290</v>
      </c>
      <c r="B35" s="29">
        <v>0.4002</v>
      </c>
      <c r="C35" s="29">
        <v>0.32969999999999999</v>
      </c>
      <c r="D35" s="1"/>
      <c r="E35" s="1">
        <f t="shared" si="0"/>
        <v>0.82383808095952027</v>
      </c>
      <c r="F35" s="1">
        <f t="shared" si="1"/>
        <v>0</v>
      </c>
      <c r="G35" s="1">
        <f t="shared" si="12"/>
        <v>0</v>
      </c>
      <c r="H35" s="1"/>
      <c r="I35" s="24">
        <f t="shared" si="3"/>
        <v>2.3315562368285931E-2</v>
      </c>
      <c r="J35" s="24">
        <f t="shared" si="4"/>
        <v>0.95336887526342817</v>
      </c>
      <c r="K35" s="1"/>
      <c r="L35" s="1">
        <f t="shared" si="5"/>
        <v>9.3308880597880294E-3</v>
      </c>
      <c r="M35" s="1">
        <f t="shared" si="6"/>
        <v>0.39086911194021196</v>
      </c>
      <c r="N35" s="1">
        <f t="shared" si="7"/>
        <v>-6.1991417224798631E-2</v>
      </c>
      <c r="O35" s="1">
        <f t="shared" si="8"/>
        <v>0.39169141722479861</v>
      </c>
      <c r="P35" s="24">
        <f t="shared" si="9"/>
        <v>0</v>
      </c>
      <c r="Q35" s="1"/>
      <c r="R35" s="27">
        <f t="shared" si="10"/>
        <v>-2.7059575373385285</v>
      </c>
      <c r="S35" s="27">
        <f t="shared" si="11"/>
        <v>-113.35204246266147</v>
      </c>
    </row>
    <row r="36" spans="1:19" x14ac:dyDescent="0.25">
      <c r="A36" s="29">
        <v>-260</v>
      </c>
      <c r="B36" s="29">
        <v>0.51780000000000004</v>
      </c>
      <c r="C36" s="29">
        <v>0.43919999999999998</v>
      </c>
      <c r="D36" s="1"/>
      <c r="E36" s="1">
        <f t="shared" si="0"/>
        <v>0.84820393974507524</v>
      </c>
      <c r="F36" s="1">
        <f t="shared" si="1"/>
        <v>0</v>
      </c>
      <c r="G36" s="1">
        <f t="shared" si="12"/>
        <v>0</v>
      </c>
      <c r="H36" s="1"/>
      <c r="I36" s="24">
        <f t="shared" si="3"/>
        <v>2.0128725632408237E-2</v>
      </c>
      <c r="J36" s="24">
        <f t="shared" si="4"/>
        <v>0.9597425487351835</v>
      </c>
      <c r="K36" s="1"/>
      <c r="L36" s="1">
        <f t="shared" si="5"/>
        <v>1.0422654132460987E-2</v>
      </c>
      <c r="M36" s="1">
        <f t="shared" si="6"/>
        <v>0.50737734586753902</v>
      </c>
      <c r="N36" s="1">
        <f t="shared" si="7"/>
        <v>-6.9244759638648859E-2</v>
      </c>
      <c r="O36" s="1">
        <f t="shared" si="8"/>
        <v>0.50844475963864877</v>
      </c>
      <c r="P36" s="24">
        <f t="shared" si="9"/>
        <v>-5.5494502880393708E-17</v>
      </c>
      <c r="Q36" s="1"/>
      <c r="R36" s="27">
        <f t="shared" si="10"/>
        <v>-2.7098900744398566</v>
      </c>
      <c r="S36" s="27">
        <f t="shared" si="11"/>
        <v>-131.91810992556015</v>
      </c>
    </row>
    <row r="37" spans="1:19" x14ac:dyDescent="0.25">
      <c r="A37" s="29">
        <v>-230</v>
      </c>
      <c r="B37" s="29">
        <v>0.63970000000000005</v>
      </c>
      <c r="C37" s="29">
        <v>0.56730000000000003</v>
      </c>
      <c r="D37" s="1"/>
      <c r="E37" s="1">
        <f t="shared" si="0"/>
        <v>0.88682194778802559</v>
      </c>
      <c r="F37" s="1">
        <f t="shared" si="1"/>
        <v>0</v>
      </c>
      <c r="G37" s="1">
        <f t="shared" si="12"/>
        <v>0</v>
      </c>
      <c r="H37" s="1"/>
      <c r="I37" s="24">
        <f t="shared" si="3"/>
        <v>1.5077835048955683E-2</v>
      </c>
      <c r="J37" s="24">
        <f t="shared" si="4"/>
        <v>0.96984432990208869</v>
      </c>
      <c r="K37" s="1"/>
      <c r="L37" s="1">
        <f t="shared" si="5"/>
        <v>9.6452910808169506E-3</v>
      </c>
      <c r="M37" s="1">
        <f t="shared" si="6"/>
        <v>0.63005470891918314</v>
      </c>
      <c r="N37" s="1">
        <f t="shared" si="7"/>
        <v>-6.4080209709335603E-2</v>
      </c>
      <c r="O37" s="1">
        <f t="shared" si="8"/>
        <v>0.63138020970933562</v>
      </c>
      <c r="P37" s="24">
        <f t="shared" si="9"/>
        <v>0</v>
      </c>
      <c r="Q37" s="1"/>
      <c r="R37" s="27">
        <f t="shared" si="10"/>
        <v>-2.2184169485878988</v>
      </c>
      <c r="S37" s="27">
        <f t="shared" si="11"/>
        <v>-144.91258305141213</v>
      </c>
    </row>
    <row r="38" spans="1:19" x14ac:dyDescent="0.25">
      <c r="A38" s="29">
        <v>-200</v>
      </c>
      <c r="B38" s="29">
        <v>0.75849999999999995</v>
      </c>
      <c r="C38" s="29">
        <v>0.70620000000000005</v>
      </c>
      <c r="D38" s="1"/>
      <c r="E38" s="1">
        <f t="shared" si="0"/>
        <v>0.93104812129202386</v>
      </c>
      <c r="F38" s="1">
        <f t="shared" si="1"/>
        <v>1</v>
      </c>
      <c r="G38" s="1">
        <f t="shared" si="12"/>
        <v>0.93104812129202386</v>
      </c>
      <c r="H38" s="1"/>
      <c r="I38" s="24">
        <f t="shared" si="3"/>
        <v>9.2934465055320454E-3</v>
      </c>
      <c r="J38" s="24">
        <f t="shared" si="4"/>
        <v>0.98141310698893591</v>
      </c>
      <c r="K38" s="1"/>
      <c r="L38" s="1">
        <f t="shared" si="5"/>
        <v>7.0490791744460563E-3</v>
      </c>
      <c r="M38" s="1">
        <f t="shared" si="6"/>
        <v>0.75145092082555387</v>
      </c>
      <c r="N38" s="1">
        <f t="shared" si="7"/>
        <v>-4.6831813365860009E-2</v>
      </c>
      <c r="O38" s="1">
        <f t="shared" si="8"/>
        <v>0.75303181336586</v>
      </c>
      <c r="P38" s="24">
        <f t="shared" si="9"/>
        <v>-1.1098900576078742E-16</v>
      </c>
      <c r="Q38" s="1"/>
      <c r="R38" s="27">
        <f t="shared" si="10"/>
        <v>-1.4098158348892114</v>
      </c>
      <c r="S38" s="27">
        <f t="shared" si="11"/>
        <v>-150.29018416511079</v>
      </c>
    </row>
    <row r="39" spans="1:19" x14ac:dyDescent="0.25">
      <c r="A39" s="29">
        <v>-170</v>
      </c>
      <c r="B39" s="29">
        <v>0.86619999999999997</v>
      </c>
      <c r="C39" s="29">
        <v>0.83760000000000001</v>
      </c>
      <c r="D39" s="1"/>
      <c r="E39" s="1">
        <f t="shared" si="0"/>
        <v>0.96698222119602872</v>
      </c>
      <c r="F39" s="1">
        <f t="shared" si="1"/>
        <v>1</v>
      </c>
      <c r="G39" s="1">
        <f t="shared" si="12"/>
        <v>0.96698222119602872</v>
      </c>
      <c r="H39" s="1"/>
      <c r="I39" s="24">
        <f t="shared" si="3"/>
        <v>4.5935871386760183E-3</v>
      </c>
      <c r="J39" s="24">
        <f t="shared" si="4"/>
        <v>0.99081282572264795</v>
      </c>
      <c r="K39" s="1"/>
      <c r="L39" s="1">
        <f t="shared" si="5"/>
        <v>3.9789651795211671E-3</v>
      </c>
      <c r="M39" s="1">
        <f t="shared" si="6"/>
        <v>0.86222103482047885</v>
      </c>
      <c r="N39" s="1">
        <f t="shared" si="7"/>
        <v>-2.6434964066244078E-2</v>
      </c>
      <c r="O39" s="1">
        <f t="shared" si="8"/>
        <v>0.86403496406624414</v>
      </c>
      <c r="P39" s="24">
        <f t="shared" si="9"/>
        <v>0</v>
      </c>
      <c r="Q39" s="1"/>
      <c r="R39" s="27">
        <f t="shared" si="10"/>
        <v>-0.67642408051859837</v>
      </c>
      <c r="S39" s="27">
        <f t="shared" si="11"/>
        <v>-146.5775759194814</v>
      </c>
    </row>
    <row r="40" spans="1:19" x14ac:dyDescent="0.25">
      <c r="A40" s="29">
        <v>-140</v>
      </c>
      <c r="B40" s="29">
        <v>0.94679999999999997</v>
      </c>
      <c r="C40" s="29">
        <v>0.93820000000000003</v>
      </c>
      <c r="D40" s="1"/>
      <c r="E40" s="1">
        <f t="shared" si="0"/>
        <v>0.99091677228559361</v>
      </c>
      <c r="F40" s="1">
        <f t="shared" si="1"/>
        <v>1</v>
      </c>
      <c r="G40" s="1">
        <f t="shared" si="12"/>
        <v>0.99091677228559361</v>
      </c>
      <c r="H40" s="1"/>
      <c r="I40" s="24">
        <f t="shared" si="3"/>
        <v>1.4631615977471718E-3</v>
      </c>
      <c r="J40" s="24">
        <f t="shared" si="4"/>
        <v>0.99707367680450565</v>
      </c>
      <c r="K40" s="1"/>
      <c r="L40" s="1">
        <f t="shared" si="5"/>
        <v>1.3853214007470223E-3</v>
      </c>
      <c r="M40" s="1">
        <f t="shared" si="6"/>
        <v>0.94541467859925299</v>
      </c>
      <c r="N40" s="1">
        <f t="shared" si="7"/>
        <v>-9.2036295359974579E-3</v>
      </c>
      <c r="O40" s="1">
        <f t="shared" si="8"/>
        <v>0.94740362953599755</v>
      </c>
      <c r="P40" s="24">
        <f t="shared" si="9"/>
        <v>1.1098900576078742E-16</v>
      </c>
      <c r="Q40" s="1"/>
      <c r="R40" s="27">
        <f t="shared" si="10"/>
        <v>-0.19394499610458313</v>
      </c>
      <c r="S40" s="27">
        <f t="shared" si="11"/>
        <v>-132.35805500389543</v>
      </c>
    </row>
    <row r="41" spans="1:19" x14ac:dyDescent="0.25">
      <c r="A41" s="29">
        <v>-110</v>
      </c>
      <c r="B41" s="29">
        <v>0.99319999999999997</v>
      </c>
      <c r="C41" s="29">
        <v>0.995</v>
      </c>
      <c r="D41" s="1"/>
      <c r="E41" s="1">
        <f t="shared" si="0"/>
        <v>1.0018123238018526</v>
      </c>
      <c r="F41" s="1">
        <f t="shared" si="1"/>
        <v>1</v>
      </c>
      <c r="G41" s="1">
        <f t="shared" si="12"/>
        <v>1.0018123238018526</v>
      </c>
      <c r="H41" s="1"/>
      <c r="I41" s="24">
        <f t="shared" si="3"/>
        <v>3.8120759447362874E-5</v>
      </c>
      <c r="J41" s="24">
        <f t="shared" si="4"/>
        <v>0.99992375848110526</v>
      </c>
      <c r="K41" s="1"/>
      <c r="L41" s="1">
        <f t="shared" si="5"/>
        <v>3.7861538283120804E-5</v>
      </c>
      <c r="M41" s="1">
        <f t="shared" si="6"/>
        <v>0.99316213846171686</v>
      </c>
      <c r="N41" s="1">
        <f t="shared" si="7"/>
        <v>-2.5153987503038881E-4</v>
      </c>
      <c r="O41" s="1">
        <f t="shared" si="8"/>
        <v>0.99525153987503034</v>
      </c>
      <c r="P41" s="24">
        <f t="shared" si="9"/>
        <v>0</v>
      </c>
      <c r="Q41" s="1"/>
      <c r="R41" s="27">
        <f t="shared" si="10"/>
        <v>-4.1647692111432882E-3</v>
      </c>
      <c r="S41" s="27">
        <f t="shared" si="11"/>
        <v>-109.24783523078885</v>
      </c>
    </row>
    <row r="42" spans="1:19" x14ac:dyDescent="0.25">
      <c r="A42" s="29">
        <v>-80</v>
      </c>
      <c r="B42" s="29">
        <v>0.99819999999999998</v>
      </c>
      <c r="C42" s="29">
        <v>1.0003</v>
      </c>
      <c r="D42" s="1"/>
      <c r="E42" s="1">
        <f t="shared" si="0"/>
        <v>1.0021037868162692</v>
      </c>
      <c r="F42" s="1">
        <f t="shared" si="1"/>
        <v>1</v>
      </c>
      <c r="G42" s="1">
        <f t="shared" si="12"/>
        <v>1.0021037868162692</v>
      </c>
      <c r="H42" s="1"/>
      <c r="I42" s="24">
        <f t="shared" si="3"/>
        <v>0</v>
      </c>
      <c r="J42" s="24">
        <f t="shared" si="4"/>
        <v>1</v>
      </c>
      <c r="K42" s="1"/>
      <c r="L42" s="1">
        <f t="shared" si="5"/>
        <v>0</v>
      </c>
      <c r="M42" s="1">
        <f t="shared" si="6"/>
        <v>0.99819999999999998</v>
      </c>
      <c r="N42" s="1">
        <f t="shared" si="7"/>
        <v>0</v>
      </c>
      <c r="O42" s="1">
        <f t="shared" si="8"/>
        <v>1.0003</v>
      </c>
      <c r="P42" s="24">
        <f t="shared" si="9"/>
        <v>0</v>
      </c>
      <c r="Q42" s="1"/>
      <c r="R42" s="27">
        <f t="shared" si="10"/>
        <v>0</v>
      </c>
      <c r="S42" s="27">
        <f t="shared" si="11"/>
        <v>-79.855999999999995</v>
      </c>
    </row>
    <row r="43" spans="1:19" x14ac:dyDescent="0.25">
      <c r="A43" s="29">
        <v>-50</v>
      </c>
      <c r="B43" s="29">
        <v>0.95760000000000001</v>
      </c>
      <c r="C43" s="29">
        <v>0.94830000000000003</v>
      </c>
      <c r="D43" s="1"/>
      <c r="E43" s="1">
        <f t="shared" si="0"/>
        <v>0.99028822055137844</v>
      </c>
      <c r="F43" s="1">
        <f t="shared" si="1"/>
        <v>1</v>
      </c>
      <c r="G43" s="1">
        <f t="shared" si="12"/>
        <v>0.99028822055137844</v>
      </c>
      <c r="H43" s="1"/>
      <c r="I43" s="24">
        <f t="shared" si="3"/>
        <v>1.5453705514567792E-3</v>
      </c>
      <c r="J43" s="24">
        <f t="shared" si="4"/>
        <v>0.99690925889708648</v>
      </c>
      <c r="K43" s="1"/>
      <c r="L43" s="1">
        <f t="shared" si="5"/>
        <v>1.4798468400750119E-3</v>
      </c>
      <c r="M43" s="1">
        <f t="shared" si="6"/>
        <v>0.95612015315992505</v>
      </c>
      <c r="N43" s="1">
        <f t="shared" si="7"/>
        <v>-9.8316261329121479E-3</v>
      </c>
      <c r="O43" s="1">
        <f t="shared" si="8"/>
        <v>0.95813162613291225</v>
      </c>
      <c r="P43" s="24">
        <f t="shared" si="9"/>
        <v>1.1098900576078742E-16</v>
      </c>
      <c r="Q43" s="1"/>
      <c r="R43" s="27">
        <f t="shared" si="10"/>
        <v>-7.39923420037506E-2</v>
      </c>
      <c r="S43" s="27">
        <f t="shared" si="11"/>
        <v>-47.806007657996254</v>
      </c>
    </row>
    <row r="44" spans="1:19" x14ac:dyDescent="0.25">
      <c r="A44" s="29">
        <v>-20</v>
      </c>
      <c r="B44" s="29">
        <v>0.87619999999999998</v>
      </c>
      <c r="C44" s="29">
        <v>0.84889999999999999</v>
      </c>
      <c r="D44" s="1"/>
      <c r="E44" s="1">
        <f t="shared" si="0"/>
        <v>0.96884272997032639</v>
      </c>
      <c r="F44" s="1">
        <f t="shared" si="1"/>
        <v>1</v>
      </c>
      <c r="G44" s="1">
        <f t="shared" si="12"/>
        <v>0.96884272997032639</v>
      </c>
      <c r="H44" s="1"/>
      <c r="I44" s="24">
        <f t="shared" si="3"/>
        <v>4.350249205811136E-3</v>
      </c>
      <c r="J44" s="24">
        <f t="shared" si="4"/>
        <v>0.99129950158837776</v>
      </c>
      <c r="K44" s="1"/>
      <c r="L44" s="1">
        <f t="shared" si="5"/>
        <v>3.8116883541317171E-3</v>
      </c>
      <c r="M44" s="1">
        <f t="shared" si="6"/>
        <v>0.87238831164586828</v>
      </c>
      <c r="N44" s="1">
        <f t="shared" si="7"/>
        <v>-2.5323630674576235E-2</v>
      </c>
      <c r="O44" s="1">
        <f t="shared" si="8"/>
        <v>0.8742236306745762</v>
      </c>
      <c r="P44" s="24">
        <f t="shared" si="9"/>
        <v>0</v>
      </c>
      <c r="Q44" s="1"/>
      <c r="R44" s="27">
        <f t="shared" si="10"/>
        <v>-7.6233767082634338E-2</v>
      </c>
      <c r="S44" s="27">
        <f t="shared" si="11"/>
        <v>-17.447766232917367</v>
      </c>
    </row>
    <row r="45" spans="1:19" x14ac:dyDescent="0.25">
      <c r="A45" s="29">
        <v>10</v>
      </c>
      <c r="B45" s="29">
        <v>0.76290000000000002</v>
      </c>
      <c r="C45" s="29">
        <v>0.72360000000000002</v>
      </c>
      <c r="D45" s="1"/>
      <c r="E45" s="1">
        <f t="shared" si="0"/>
        <v>0.94848604011010618</v>
      </c>
      <c r="F45" s="1">
        <f t="shared" si="1"/>
        <v>1</v>
      </c>
      <c r="G45" s="1">
        <f t="shared" si="12"/>
        <v>0.94848604011010618</v>
      </c>
      <c r="H45" s="1"/>
      <c r="I45" s="24">
        <f t="shared" si="3"/>
        <v>7.0127224491461177E-3</v>
      </c>
      <c r="J45" s="24">
        <f t="shared" si="4"/>
        <v>0.98597455510170773</v>
      </c>
      <c r="K45" s="1"/>
      <c r="L45" s="1">
        <f t="shared" si="5"/>
        <v>5.3500059564535732E-3</v>
      </c>
      <c r="M45" s="1">
        <f t="shared" si="6"/>
        <v>0.7575499940435465</v>
      </c>
      <c r="N45" s="1">
        <f t="shared" si="7"/>
        <v>-3.5543717733680064E-2</v>
      </c>
      <c r="O45" s="1">
        <f t="shared" si="8"/>
        <v>0.75914371773368017</v>
      </c>
      <c r="P45" s="24">
        <f t="shared" si="9"/>
        <v>1.1098900576078742E-16</v>
      </c>
      <c r="Q45" s="1"/>
      <c r="R45" s="27">
        <f t="shared" si="10"/>
        <v>5.3500059564535733E-2</v>
      </c>
      <c r="S45" s="27">
        <f t="shared" si="11"/>
        <v>7.5754999404354653</v>
      </c>
    </row>
    <row r="46" spans="1:19" x14ac:dyDescent="0.25">
      <c r="A46" s="29">
        <v>40</v>
      </c>
      <c r="B46" s="29">
        <v>0.63549999999999995</v>
      </c>
      <c r="C46" s="29">
        <v>0.59009999999999996</v>
      </c>
      <c r="D46" s="1"/>
      <c r="E46" s="1">
        <f t="shared" si="0"/>
        <v>0.92856018882769475</v>
      </c>
      <c r="F46" s="1">
        <f t="shared" si="1"/>
        <v>0</v>
      </c>
      <c r="G46" s="1">
        <f t="shared" si="12"/>
        <v>0</v>
      </c>
      <c r="H46" s="1"/>
      <c r="I46" s="24">
        <f t="shared" si="3"/>
        <v>9.6188458540010235E-3</v>
      </c>
      <c r="J46" s="24">
        <f t="shared" si="4"/>
        <v>0.98076230829199795</v>
      </c>
      <c r="K46" s="1"/>
      <c r="L46" s="1">
        <f t="shared" si="5"/>
        <v>6.1127765402176504E-3</v>
      </c>
      <c r="M46" s="1">
        <f t="shared" si="6"/>
        <v>0.62938722345978237</v>
      </c>
      <c r="N46" s="1">
        <f t="shared" si="7"/>
        <v>-4.0611320002825309E-2</v>
      </c>
      <c r="O46" s="1">
        <f t="shared" si="8"/>
        <v>0.63071132000282537</v>
      </c>
      <c r="P46" s="24">
        <f t="shared" si="9"/>
        <v>1.1098900576078742E-16</v>
      </c>
      <c r="Q46" s="1"/>
      <c r="R46" s="27">
        <f t="shared" si="10"/>
        <v>0.244511061608706</v>
      </c>
      <c r="S46" s="27">
        <f t="shared" si="11"/>
        <v>25.175488938391297</v>
      </c>
    </row>
    <row r="47" spans="1:19" x14ac:dyDescent="0.25">
      <c r="A47" s="29">
        <v>70</v>
      </c>
      <c r="B47" s="29">
        <v>0.51500000000000001</v>
      </c>
      <c r="C47" s="29">
        <v>0.46689999999999998</v>
      </c>
      <c r="D47" s="1"/>
      <c r="E47" s="1">
        <f t="shared" si="0"/>
        <v>0.9066019417475728</v>
      </c>
      <c r="F47" s="1">
        <f t="shared" si="1"/>
        <v>0</v>
      </c>
      <c r="G47" s="1">
        <f t="shared" si="12"/>
        <v>0</v>
      </c>
      <c r="H47" s="1"/>
      <c r="I47" s="24">
        <f t="shared" si="3"/>
        <v>1.2490788479388682E-2</v>
      </c>
      <c r="J47" s="24">
        <f t="shared" si="4"/>
        <v>0.97501842304122266</v>
      </c>
      <c r="K47" s="1"/>
      <c r="L47" s="1">
        <f t="shared" si="5"/>
        <v>6.4327560668851714E-3</v>
      </c>
      <c r="M47" s="1">
        <f t="shared" si="6"/>
        <v>0.50856724393311481</v>
      </c>
      <c r="N47" s="1">
        <f t="shared" si="7"/>
        <v>-4.2737160996087695E-2</v>
      </c>
      <c r="O47" s="1">
        <f t="shared" si="8"/>
        <v>0.50963716099608769</v>
      </c>
      <c r="P47" s="24">
        <f t="shared" si="9"/>
        <v>0</v>
      </c>
      <c r="Q47" s="1"/>
      <c r="R47" s="27">
        <f t="shared" si="10"/>
        <v>0.45029292468196203</v>
      </c>
      <c r="S47" s="27">
        <f t="shared" si="11"/>
        <v>35.599707075318037</v>
      </c>
    </row>
    <row r="48" spans="1:19" x14ac:dyDescent="0.25">
      <c r="A48" s="29">
        <v>100</v>
      </c>
      <c r="B48" s="29">
        <v>0.41</v>
      </c>
      <c r="C48" s="29">
        <v>0.3679</v>
      </c>
      <c r="D48" s="1"/>
      <c r="E48" s="1">
        <f t="shared" si="0"/>
        <v>0.89731707317073173</v>
      </c>
      <c r="F48" s="1">
        <f t="shared" si="1"/>
        <v>0</v>
      </c>
      <c r="G48" s="1">
        <f t="shared" si="12"/>
        <v>0</v>
      </c>
      <c r="H48" s="1"/>
      <c r="I48" s="24">
        <f t="shared" si="3"/>
        <v>1.3705166373018079E-2</v>
      </c>
      <c r="J48" s="24">
        <f t="shared" si="4"/>
        <v>0.97258966725396379</v>
      </c>
      <c r="K48" s="1"/>
      <c r="L48" s="1">
        <f t="shared" si="5"/>
        <v>5.6191182129374118E-3</v>
      </c>
      <c r="M48" s="1">
        <f t="shared" si="6"/>
        <v>0.40438088178706255</v>
      </c>
      <c r="N48" s="1">
        <f t="shared" si="7"/>
        <v>-3.733161295491752E-2</v>
      </c>
      <c r="O48" s="1">
        <f t="shared" si="8"/>
        <v>0.4052316129549175</v>
      </c>
      <c r="P48" s="24">
        <f t="shared" si="9"/>
        <v>0</v>
      </c>
      <c r="Q48" s="1"/>
      <c r="R48" s="27">
        <f t="shared" si="10"/>
        <v>0.56191182129374118</v>
      </c>
      <c r="S48" s="27">
        <f t="shared" si="11"/>
        <v>40.438088178706252</v>
      </c>
    </row>
    <row r="49" spans="1:19" x14ac:dyDescent="0.25">
      <c r="A49" s="29">
        <v>130</v>
      </c>
      <c r="B49" s="29">
        <v>0.32700000000000001</v>
      </c>
      <c r="C49" s="29">
        <v>0.28860000000000002</v>
      </c>
      <c r="D49" s="1"/>
      <c r="E49" s="1">
        <f t="shared" si="0"/>
        <v>0.88256880733944953</v>
      </c>
      <c r="F49" s="1">
        <f t="shared" si="1"/>
        <v>0</v>
      </c>
      <c r="G49" s="1">
        <f t="shared" si="12"/>
        <v>0</v>
      </c>
      <c r="H49" s="1"/>
      <c r="I49" s="24">
        <f t="shared" si="3"/>
        <v>1.5634107838011033E-2</v>
      </c>
      <c r="J49" s="24">
        <f t="shared" si="4"/>
        <v>0.96873178432397788</v>
      </c>
      <c r="K49" s="1"/>
      <c r="L49" s="1">
        <f t="shared" si="5"/>
        <v>5.1123532630296077E-3</v>
      </c>
      <c r="M49" s="1">
        <f t="shared" si="6"/>
        <v>0.3218876467369704</v>
      </c>
      <c r="N49" s="1">
        <f t="shared" si="7"/>
        <v>-3.3964829724495556E-2</v>
      </c>
      <c r="O49" s="1">
        <f t="shared" si="8"/>
        <v>0.32256482972449557</v>
      </c>
      <c r="P49" s="24">
        <f t="shared" si="9"/>
        <v>0</v>
      </c>
      <c r="Q49" s="1"/>
      <c r="R49" s="27">
        <f t="shared" si="10"/>
        <v>0.66460592419384901</v>
      </c>
      <c r="S49" s="27">
        <f t="shared" si="11"/>
        <v>41.845394075806155</v>
      </c>
    </row>
    <row r="50" spans="1:19" x14ac:dyDescent="0.25">
      <c r="A50" s="29">
        <v>160</v>
      </c>
      <c r="B50" s="29">
        <v>0.26690000000000003</v>
      </c>
      <c r="C50" s="29">
        <v>0.22409999999999999</v>
      </c>
      <c r="D50" s="1"/>
      <c r="E50" s="1">
        <f t="shared" si="0"/>
        <v>0.83964031472461587</v>
      </c>
      <c r="F50" s="1">
        <f t="shared" si="1"/>
        <v>0</v>
      </c>
      <c r="G50" s="1">
        <f t="shared" si="12"/>
        <v>0</v>
      </c>
      <c r="H50" s="1"/>
      <c r="I50" s="24">
        <f t="shared" si="3"/>
        <v>2.1248771309750027E-2</v>
      </c>
      <c r="J50" s="24">
        <f t="shared" si="4"/>
        <v>0.95750245738049999</v>
      </c>
      <c r="K50" s="1"/>
      <c r="L50" s="1">
        <f t="shared" si="5"/>
        <v>5.6712970625722829E-3</v>
      </c>
      <c r="M50" s="1">
        <f t="shared" si="6"/>
        <v>0.26122870293742773</v>
      </c>
      <c r="N50" s="1">
        <f t="shared" si="7"/>
        <v>-3.7678272438698618E-2</v>
      </c>
      <c r="O50" s="1">
        <f t="shared" si="8"/>
        <v>0.26177827243869861</v>
      </c>
      <c r="P50" s="24">
        <f t="shared" si="9"/>
        <v>0</v>
      </c>
      <c r="Q50" s="1"/>
      <c r="R50" s="27">
        <f t="shared" si="10"/>
        <v>0.90740753001156527</v>
      </c>
      <c r="S50" s="27">
        <f t="shared" si="11"/>
        <v>41.79659246998844</v>
      </c>
    </row>
    <row r="51" spans="1:19" x14ac:dyDescent="0.25">
      <c r="A51" s="29">
        <v>190</v>
      </c>
      <c r="B51" s="29">
        <v>0.21840000000000001</v>
      </c>
      <c r="C51" s="29">
        <v>0.1754</v>
      </c>
      <c r="D51" s="1"/>
      <c r="E51" s="1">
        <f t="shared" si="0"/>
        <v>0.80311355311355304</v>
      </c>
      <c r="F51" s="1">
        <f t="shared" si="1"/>
        <v>0</v>
      </c>
      <c r="G51" s="1">
        <f t="shared" si="12"/>
        <v>0</v>
      </c>
      <c r="H51" s="1"/>
      <c r="I51" s="24">
        <f t="shared" si="3"/>
        <v>2.6026145535270509E-2</v>
      </c>
      <c r="J51" s="24">
        <f t="shared" si="4"/>
        <v>0.94794770892945901</v>
      </c>
      <c r="K51" s="1"/>
      <c r="L51" s="1">
        <f t="shared" si="5"/>
        <v>5.6841101849030799E-3</v>
      </c>
      <c r="M51" s="1">
        <f t="shared" si="6"/>
        <v>0.21271588981509693</v>
      </c>
      <c r="N51" s="1">
        <f t="shared" si="7"/>
        <v>-3.7763398699700919E-2</v>
      </c>
      <c r="O51" s="1">
        <f t="shared" si="8"/>
        <v>0.21316339869970091</v>
      </c>
      <c r="P51" s="24">
        <f t="shared" si="9"/>
        <v>0</v>
      </c>
      <c r="Q51" s="1"/>
      <c r="R51" s="27">
        <f t="shared" si="10"/>
        <v>1.0799809351315852</v>
      </c>
      <c r="S51" s="27">
        <f t="shared" si="11"/>
        <v>40.416019064868415</v>
      </c>
    </row>
    <row r="52" spans="1:19" x14ac:dyDescent="0.25">
      <c r="A52" s="29">
        <v>220</v>
      </c>
      <c r="B52" s="29">
        <v>0.1812</v>
      </c>
      <c r="C52" s="29">
        <v>0.1384</v>
      </c>
      <c r="D52" s="1"/>
      <c r="E52" s="1">
        <f t="shared" si="0"/>
        <v>0.76379690949227375</v>
      </c>
      <c r="F52" s="1">
        <f t="shared" si="1"/>
        <v>0</v>
      </c>
      <c r="G52" s="1">
        <f t="shared" si="12"/>
        <v>0</v>
      </c>
      <c r="H52" s="1"/>
      <c r="I52" s="24">
        <f t="shared" si="3"/>
        <v>3.1168411413376326E-2</v>
      </c>
      <c r="J52" s="24">
        <f t="shared" si="4"/>
        <v>0.93766317717324732</v>
      </c>
      <c r="K52" s="1"/>
      <c r="L52" s="1">
        <f t="shared" si="5"/>
        <v>5.6477161481037902E-3</v>
      </c>
      <c r="M52" s="1">
        <f t="shared" si="6"/>
        <v>0.1755522838518962</v>
      </c>
      <c r="N52" s="1">
        <f t="shared" si="7"/>
        <v>-3.7521608432229778E-2</v>
      </c>
      <c r="O52" s="1">
        <f t="shared" si="8"/>
        <v>0.17592160843222976</v>
      </c>
      <c r="P52" s="24">
        <f t="shared" si="9"/>
        <v>-2.7747251440196854E-17</v>
      </c>
      <c r="Q52" s="1"/>
      <c r="R52" s="27">
        <f t="shared" si="10"/>
        <v>1.2424975525828339</v>
      </c>
      <c r="S52" s="27">
        <f t="shared" si="11"/>
        <v>38.621502447417164</v>
      </c>
    </row>
    <row r="53" spans="1:19" x14ac:dyDescent="0.25">
      <c r="A53" s="29">
        <v>250</v>
      </c>
      <c r="B53" s="29">
        <v>0.15590000000000001</v>
      </c>
      <c r="C53" s="29">
        <v>0.1076</v>
      </c>
      <c r="D53" s="1"/>
      <c r="E53" s="1">
        <f t="shared" si="0"/>
        <v>0.69018601667735724</v>
      </c>
      <c r="F53" s="1">
        <f t="shared" si="1"/>
        <v>0</v>
      </c>
      <c r="G53" s="1">
        <f t="shared" si="12"/>
        <v>0</v>
      </c>
      <c r="H53" s="1"/>
      <c r="I53" s="24">
        <f t="shared" si="3"/>
        <v>4.0796058829703094E-2</v>
      </c>
      <c r="J53" s="24">
        <f t="shared" si="4"/>
        <v>0.91840788234059378</v>
      </c>
      <c r="K53" s="1"/>
      <c r="L53" s="1">
        <f t="shared" si="5"/>
        <v>6.3601055715507126E-3</v>
      </c>
      <c r="M53" s="1">
        <f t="shared" si="6"/>
        <v>0.14953989442844931</v>
      </c>
      <c r="N53" s="1">
        <f t="shared" si="7"/>
        <v>-4.2254494486854158E-2</v>
      </c>
      <c r="O53" s="1">
        <f t="shared" si="8"/>
        <v>0.14985449448685417</v>
      </c>
      <c r="P53" s="24">
        <f t="shared" si="9"/>
        <v>1.3873625720098427E-17</v>
      </c>
      <c r="Q53" s="1"/>
      <c r="R53" s="27">
        <f t="shared" si="10"/>
        <v>1.5900263928876781</v>
      </c>
      <c r="S53" s="27">
        <f t="shared" si="11"/>
        <v>37.384973607112329</v>
      </c>
    </row>
    <row r="54" spans="1:19" x14ac:dyDescent="0.25">
      <c r="A54" s="29">
        <v>280</v>
      </c>
      <c r="B54" s="29">
        <v>0.13619999999999999</v>
      </c>
      <c r="C54" s="29">
        <v>8.1199999999999994E-2</v>
      </c>
      <c r="D54" s="1"/>
      <c r="E54" s="1">
        <f t="shared" si="0"/>
        <v>0.59618208516886928</v>
      </c>
      <c r="F54" s="1">
        <f t="shared" si="1"/>
        <v>0</v>
      </c>
      <c r="G54" s="1">
        <f t="shared" si="12"/>
        <v>0</v>
      </c>
      <c r="H54" s="1"/>
      <c r="I54" s="24">
        <f t="shared" si="3"/>
        <v>5.3090933592162923E-2</v>
      </c>
      <c r="J54" s="24">
        <f t="shared" si="4"/>
        <v>0.89381813281567413</v>
      </c>
      <c r="K54" s="1"/>
      <c r="L54" s="1">
        <f t="shared" si="5"/>
        <v>7.2309851552525891E-3</v>
      </c>
      <c r="M54" s="1">
        <f t="shared" si="6"/>
        <v>0.1289690148447474</v>
      </c>
      <c r="N54" s="1">
        <f t="shared" si="7"/>
        <v>-4.8040338157885019E-2</v>
      </c>
      <c r="O54" s="1">
        <f t="shared" si="8"/>
        <v>0.12924033815788502</v>
      </c>
      <c r="P54" s="24">
        <f t="shared" si="9"/>
        <v>0</v>
      </c>
      <c r="Q54" s="1"/>
      <c r="R54" s="27">
        <f t="shared" si="10"/>
        <v>2.024675843470725</v>
      </c>
      <c r="S54" s="27">
        <f t="shared" si="11"/>
        <v>36.111324156529271</v>
      </c>
    </row>
    <row r="55" spans="1:19" x14ac:dyDescent="0.25">
      <c r="A55" s="29">
        <v>310</v>
      </c>
      <c r="B55" s="29">
        <v>0.11990000000000001</v>
      </c>
      <c r="C55" s="29">
        <v>5.8500000000000003E-2</v>
      </c>
      <c r="D55" s="1"/>
      <c r="E55" s="1">
        <f t="shared" si="0"/>
        <v>0.48790658882401999</v>
      </c>
      <c r="F55" s="1">
        <f t="shared" si="1"/>
        <v>0</v>
      </c>
      <c r="G55" s="1">
        <f t="shared" si="12"/>
        <v>0</v>
      </c>
      <c r="H55" s="1"/>
      <c r="I55" s="24">
        <f t="shared" si="3"/>
        <v>6.7252401586540347E-2</v>
      </c>
      <c r="J55" s="24">
        <f t="shared" si="4"/>
        <v>0.86549519682691933</v>
      </c>
      <c r="K55" s="1"/>
      <c r="L55" s="1">
        <f t="shared" si="5"/>
        <v>8.0635629502261875E-3</v>
      </c>
      <c r="M55" s="1">
        <f t="shared" si="6"/>
        <v>0.11183643704977382</v>
      </c>
      <c r="N55" s="1">
        <f t="shared" si="7"/>
        <v>-5.3571717071617661E-2</v>
      </c>
      <c r="O55" s="1">
        <f t="shared" si="8"/>
        <v>0.11207171707161766</v>
      </c>
      <c r="P55" s="24">
        <f t="shared" si="9"/>
        <v>-6.9368128600492135E-18</v>
      </c>
      <c r="Q55" s="1"/>
      <c r="R55" s="27">
        <f t="shared" si="10"/>
        <v>2.499704514570118</v>
      </c>
      <c r="S55" s="27">
        <f t="shared" si="11"/>
        <v>34.669295485429885</v>
      </c>
    </row>
    <row r="56" spans="1:19" x14ac:dyDescent="0.25">
      <c r="A56" s="29">
        <v>340</v>
      </c>
      <c r="B56" s="29">
        <v>0.1075</v>
      </c>
      <c r="C56" s="29">
        <v>3.7900000000000003E-2</v>
      </c>
      <c r="D56" s="1"/>
      <c r="E56" s="1">
        <f t="shared" si="0"/>
        <v>0.35255813953488374</v>
      </c>
      <c r="F56" s="1">
        <f t="shared" si="1"/>
        <v>0</v>
      </c>
      <c r="G56" s="1">
        <f t="shared" si="12"/>
        <v>0</v>
      </c>
      <c r="H56" s="1"/>
      <c r="I56" s="24">
        <f t="shared" si="3"/>
        <v>8.4954770057723034E-2</v>
      </c>
      <c r="J56" s="24">
        <f t="shared" si="4"/>
        <v>0.83009045988455399</v>
      </c>
      <c r="K56" s="1"/>
      <c r="L56" s="1">
        <f t="shared" si="5"/>
        <v>9.1326377812052262E-3</v>
      </c>
      <c r="M56" s="1">
        <f t="shared" si="6"/>
        <v>9.8367362218794774E-2</v>
      </c>
      <c r="N56" s="1">
        <f t="shared" si="7"/>
        <v>-6.0674306178581848E-2</v>
      </c>
      <c r="O56" s="1">
        <f t="shared" si="8"/>
        <v>9.8574306178581858E-2</v>
      </c>
      <c r="P56" s="24">
        <f t="shared" si="9"/>
        <v>6.9368128600492135E-18</v>
      </c>
      <c r="Q56" s="1"/>
      <c r="R56" s="27">
        <f t="shared" si="10"/>
        <v>3.1050968456097769</v>
      </c>
      <c r="S56" s="27">
        <f t="shared" si="11"/>
        <v>33.444903154390225</v>
      </c>
    </row>
    <row r="57" spans="1:19" x14ac:dyDescent="0.25">
      <c r="A57" s="29">
        <v>370</v>
      </c>
      <c r="B57" s="29">
        <v>9.8500000000000004E-2</v>
      </c>
      <c r="C57" s="29">
        <v>1.9300000000000001E-2</v>
      </c>
      <c r="D57" s="1"/>
      <c r="E57" s="1">
        <f t="shared" si="0"/>
        <v>0.19593908629441625</v>
      </c>
      <c r="F57" s="1">
        <f t="shared" si="1"/>
        <v>0</v>
      </c>
      <c r="G57" s="1">
        <f t="shared" si="12"/>
        <v>0</v>
      </c>
      <c r="H57" s="1"/>
      <c r="I57" s="24">
        <f t="shared" si="3"/>
        <v>0.10543914357387439</v>
      </c>
      <c r="J57" s="24">
        <f t="shared" si="4"/>
        <v>0.78912171285225119</v>
      </c>
      <c r="K57" s="1"/>
      <c r="L57" s="1">
        <f t="shared" si="5"/>
        <v>1.0385755642026628E-2</v>
      </c>
      <c r="M57" s="1">
        <f t="shared" si="6"/>
        <v>8.8114244357973381E-2</v>
      </c>
      <c r="N57" s="1">
        <f t="shared" si="7"/>
        <v>-6.8999617943579214E-2</v>
      </c>
      <c r="O57" s="1">
        <f t="shared" si="8"/>
        <v>8.8299617943579212E-2</v>
      </c>
      <c r="P57" s="24">
        <f t="shared" si="9"/>
        <v>-3.4684064300246067E-18</v>
      </c>
      <c r="Q57" s="1"/>
      <c r="R57" s="27">
        <f t="shared" si="10"/>
        <v>3.8427295875498522</v>
      </c>
      <c r="S57" s="27">
        <f t="shared" si="11"/>
        <v>32.602270412450153</v>
      </c>
    </row>
    <row r="58" spans="1:19" x14ac:dyDescent="0.25">
      <c r="A58" s="29">
        <v>400</v>
      </c>
      <c r="B58" s="29">
        <v>9.1999999999999998E-2</v>
      </c>
      <c r="C58" s="29">
        <v>4.7000000000000002E-3</v>
      </c>
      <c r="D58" s="1"/>
      <c r="E58" s="1">
        <f t="shared" si="0"/>
        <v>5.1086956521739134E-2</v>
      </c>
      <c r="F58" s="1">
        <f t="shared" si="1"/>
        <v>0</v>
      </c>
      <c r="G58" s="1">
        <f t="shared" si="12"/>
        <v>0</v>
      </c>
      <c r="H58" s="1"/>
      <c r="I58" s="24">
        <f t="shared" si="3"/>
        <v>0.12438450858203723</v>
      </c>
      <c r="J58" s="24">
        <f t="shared" si="4"/>
        <v>0.7512309828359256</v>
      </c>
      <c r="K58" s="1"/>
      <c r="L58" s="1">
        <f t="shared" si="5"/>
        <v>1.1443374789547425E-2</v>
      </c>
      <c r="M58" s="1">
        <f t="shared" si="6"/>
        <v>8.0556625210452579E-2</v>
      </c>
      <c r="N58" s="1">
        <f t="shared" si="7"/>
        <v>-7.6026099176533468E-2</v>
      </c>
      <c r="O58" s="1">
        <f t="shared" si="8"/>
        <v>8.0726099176533464E-2</v>
      </c>
      <c r="P58" s="24">
        <f t="shared" si="9"/>
        <v>-4.3355080375307583E-18</v>
      </c>
      <c r="Q58" s="1"/>
      <c r="R58" s="27">
        <f t="shared" si="10"/>
        <v>4.5773499158189699</v>
      </c>
      <c r="S58" s="27">
        <f t="shared" si="11"/>
        <v>32.222650084181033</v>
      </c>
    </row>
    <row r="59" spans="1:19" x14ac:dyDescent="0.25">
      <c r="A59" s="29">
        <v>430</v>
      </c>
      <c r="B59" s="29">
        <v>8.6999999999999994E-2</v>
      </c>
      <c r="C59" s="29">
        <v>-5.8999999999999999E-3</v>
      </c>
      <c r="D59" s="1"/>
      <c r="E59" s="1">
        <f t="shared" si="0"/>
        <v>-6.7816091954022995E-2</v>
      </c>
      <c r="F59" s="1">
        <f t="shared" si="1"/>
        <v>0</v>
      </c>
      <c r="G59" s="1">
        <f t="shared" si="12"/>
        <v>0</v>
      </c>
      <c r="H59" s="1"/>
      <c r="I59" s="24">
        <f t="shared" si="3"/>
        <v>0.13993596548841336</v>
      </c>
      <c r="J59" s="24">
        <f t="shared" si="4"/>
        <v>0.72012806902317328</v>
      </c>
      <c r="K59" s="1"/>
      <c r="L59" s="1">
        <f t="shared" si="5"/>
        <v>1.2174428997491962E-2</v>
      </c>
      <c r="M59" s="1">
        <f t="shared" si="6"/>
        <v>7.4825571002508029E-2</v>
      </c>
      <c r="N59" s="1">
        <f t="shared" si="7"/>
        <v>-8.0882988052302915E-2</v>
      </c>
      <c r="O59" s="1">
        <f t="shared" si="8"/>
        <v>7.4982988052302926E-2</v>
      </c>
      <c r="P59" s="24">
        <f t="shared" si="9"/>
        <v>1.1272320897579972E-17</v>
      </c>
      <c r="Q59" s="1"/>
      <c r="R59" s="27">
        <f t="shared" si="10"/>
        <v>5.2350044689215434</v>
      </c>
      <c r="S59" s="27">
        <f t="shared" si="11"/>
        <v>32.174995531078451</v>
      </c>
    </row>
    <row r="60" spans="1:19" x14ac:dyDescent="0.25">
      <c r="A60" s="29">
        <v>460</v>
      </c>
      <c r="B60" s="29">
        <v>8.3799999999999999E-2</v>
      </c>
      <c r="C60" s="29">
        <v>-1.54E-2</v>
      </c>
      <c r="D60" s="1"/>
      <c r="E60" s="1">
        <f t="shared" si="0"/>
        <v>-0.18377088305489261</v>
      </c>
      <c r="F60" s="1">
        <f t="shared" si="1"/>
        <v>0</v>
      </c>
      <c r="G60" s="1">
        <f t="shared" si="12"/>
        <v>0</v>
      </c>
      <c r="H60" s="1"/>
      <c r="I60" s="24">
        <f t="shared" si="3"/>
        <v>0.15510181665883654</v>
      </c>
      <c r="J60" s="24">
        <f t="shared" si="4"/>
        <v>0.68979636668232691</v>
      </c>
      <c r="K60" s="1"/>
      <c r="L60" s="1">
        <f t="shared" si="5"/>
        <v>1.2997532236010502E-2</v>
      </c>
      <c r="M60" s="1">
        <f t="shared" si="6"/>
        <v>7.0802467763989504E-2</v>
      </c>
      <c r="N60" s="1">
        <f t="shared" si="7"/>
        <v>-8.635142106223069E-2</v>
      </c>
      <c r="O60" s="1">
        <f t="shared" si="8"/>
        <v>7.0951421062230707E-2</v>
      </c>
      <c r="P60" s="24">
        <f t="shared" si="9"/>
        <v>1.7342032150123033E-17</v>
      </c>
      <c r="Q60" s="1"/>
      <c r="R60" s="27">
        <f t="shared" si="10"/>
        <v>5.9788648285648307</v>
      </c>
      <c r="S60" s="27">
        <f t="shared" si="11"/>
        <v>32.569135171435171</v>
      </c>
    </row>
    <row r="61" spans="1:19" x14ac:dyDescent="0.25">
      <c r="A61" s="29">
        <v>490</v>
      </c>
      <c r="B61" s="29">
        <v>8.2699999999999996E-2</v>
      </c>
      <c r="C61" s="29">
        <v>-2.6200000000000001E-2</v>
      </c>
      <c r="D61" s="1"/>
      <c r="E61" s="1">
        <f t="shared" si="0"/>
        <v>-0.31680773881499397</v>
      </c>
      <c r="F61" s="1">
        <f t="shared" si="1"/>
        <v>0</v>
      </c>
      <c r="G61" s="1">
        <f t="shared" si="12"/>
        <v>0</v>
      </c>
      <c r="H61" s="1"/>
      <c r="I61" s="24">
        <f t="shared" si="3"/>
        <v>0.17250184933953552</v>
      </c>
      <c r="J61" s="24">
        <f t="shared" si="4"/>
        <v>0.65499630132092901</v>
      </c>
      <c r="K61" s="1"/>
      <c r="L61" s="1">
        <f t="shared" si="5"/>
        <v>1.4265902940379587E-2</v>
      </c>
      <c r="M61" s="1">
        <f t="shared" si="6"/>
        <v>6.8434097059620405E-2</v>
      </c>
      <c r="N61" s="1">
        <f t="shared" si="7"/>
        <v>-9.4778067810797714E-2</v>
      </c>
      <c r="O61" s="1">
        <f t="shared" si="8"/>
        <v>6.8578067810797727E-2</v>
      </c>
      <c r="P61" s="24">
        <f t="shared" si="9"/>
        <v>1.3873625720098427E-17</v>
      </c>
      <c r="Q61" s="1"/>
      <c r="R61" s="27">
        <f t="shared" si="10"/>
        <v>6.9902924407859981</v>
      </c>
      <c r="S61" s="27">
        <f t="shared" si="11"/>
        <v>33.532707559213996</v>
      </c>
    </row>
    <row r="62" spans="1:19" x14ac:dyDescent="0.25">
      <c r="A62" s="29">
        <v>520</v>
      </c>
      <c r="B62" s="29">
        <v>8.2900000000000001E-2</v>
      </c>
      <c r="C62" s="29">
        <v>-3.8699999999999998E-2</v>
      </c>
      <c r="D62" s="1"/>
      <c r="E62" s="1">
        <f t="shared" si="0"/>
        <v>-0.46682750301568149</v>
      </c>
      <c r="F62" s="1">
        <f t="shared" si="1"/>
        <v>0</v>
      </c>
      <c r="G62" s="1">
        <f t="shared" si="12"/>
        <v>0</v>
      </c>
      <c r="H62" s="1"/>
      <c r="I62" s="24">
        <f t="shared" si="3"/>
        <v>0.19212309478260153</v>
      </c>
      <c r="J62" s="24">
        <f t="shared" si="4"/>
        <v>0.61575381043479693</v>
      </c>
      <c r="K62" s="1"/>
      <c r="L62" s="1">
        <f t="shared" si="5"/>
        <v>1.5927004557477666E-2</v>
      </c>
      <c r="M62" s="1">
        <f t="shared" si="6"/>
        <v>6.6972995442522332E-2</v>
      </c>
      <c r="N62" s="1">
        <f t="shared" si="7"/>
        <v>-0.10581389234738035</v>
      </c>
      <c r="O62" s="1">
        <f t="shared" si="8"/>
        <v>6.7113892347380369E-2</v>
      </c>
      <c r="P62" s="24">
        <f t="shared" si="9"/>
        <v>1.3873625720098427E-17</v>
      </c>
      <c r="Q62" s="1"/>
      <c r="R62" s="27">
        <f t="shared" si="10"/>
        <v>8.2820423698883872</v>
      </c>
      <c r="S62" s="27">
        <f t="shared" si="11"/>
        <v>34.82595763011161</v>
      </c>
    </row>
    <row r="63" spans="1:19" x14ac:dyDescent="0.25">
      <c r="A63" s="29">
        <v>550</v>
      </c>
      <c r="B63" s="29">
        <v>8.3699999999999997E-2</v>
      </c>
      <c r="C63" s="29">
        <v>-5.1799999999999999E-2</v>
      </c>
      <c r="D63" s="1"/>
      <c r="E63" s="1">
        <f t="shared" si="0"/>
        <v>-0.61887694145758665</v>
      </c>
      <c r="F63" s="1">
        <f t="shared" si="1"/>
        <v>0</v>
      </c>
      <c r="G63" s="1">
        <f t="shared" si="12"/>
        <v>0</v>
      </c>
      <c r="H63" s="1"/>
      <c r="I63" s="24">
        <f t="shared" si="3"/>
        <v>0.21200980349091519</v>
      </c>
      <c r="J63" s="24">
        <f t="shared" si="4"/>
        <v>0.57598039301816961</v>
      </c>
      <c r="K63" s="1"/>
      <c r="L63" s="1">
        <f t="shared" si="5"/>
        <v>1.7745220552189602E-2</v>
      </c>
      <c r="M63" s="1">
        <f t="shared" si="6"/>
        <v>6.5954779447810391E-2</v>
      </c>
      <c r="N63" s="1">
        <f t="shared" si="7"/>
        <v>-0.11789353424328265</v>
      </c>
      <c r="O63" s="1">
        <f t="shared" si="8"/>
        <v>6.6093534243282639E-2</v>
      </c>
      <c r="P63" s="24">
        <f t="shared" si="9"/>
        <v>-1.3873625720098427E-17</v>
      </c>
      <c r="Q63" s="1"/>
      <c r="R63" s="27">
        <f t="shared" si="10"/>
        <v>9.7598713037042817</v>
      </c>
      <c r="S63" s="27">
        <f t="shared" si="11"/>
        <v>36.275128696295717</v>
      </c>
    </row>
    <row r="64" spans="1:19" x14ac:dyDescent="0.25">
      <c r="A64" s="29">
        <v>580</v>
      </c>
      <c r="B64" s="29">
        <v>8.5099999999999995E-2</v>
      </c>
      <c r="C64" s="29">
        <v>-6.5799999999999997E-2</v>
      </c>
      <c r="D64" s="1"/>
      <c r="E64" s="1">
        <f t="shared" si="0"/>
        <v>-0.77320799059929501</v>
      </c>
      <c r="F64" s="1">
        <f t="shared" si="1"/>
        <v>0</v>
      </c>
      <c r="G64" s="1">
        <f t="shared" si="12"/>
        <v>0</v>
      </c>
      <c r="H64" s="1"/>
      <c r="I64" s="24">
        <f t="shared" si="3"/>
        <v>0.23219492650340334</v>
      </c>
      <c r="J64" s="24">
        <f t="shared" si="4"/>
        <v>0.53561014699319331</v>
      </c>
      <c r="K64" s="1"/>
      <c r="L64" s="1">
        <f t="shared" si="5"/>
        <v>1.9759788245439624E-2</v>
      </c>
      <c r="M64" s="1">
        <f t="shared" si="6"/>
        <v>6.5340211754560368E-2</v>
      </c>
      <c r="N64" s="1">
        <f t="shared" si="7"/>
        <v>-0.13127767363062187</v>
      </c>
      <c r="O64" s="1">
        <f t="shared" si="8"/>
        <v>6.5477673630621847E-2</v>
      </c>
      <c r="P64" s="24">
        <f t="shared" si="9"/>
        <v>-2.7747251440196854E-17</v>
      </c>
      <c r="Q64" s="1"/>
      <c r="R64" s="27">
        <f t="shared" si="10"/>
        <v>11.460677182354981</v>
      </c>
      <c r="S64" s="27">
        <f t="shared" si="11"/>
        <v>37.897322817645012</v>
      </c>
    </row>
    <row r="65" spans="1:19" x14ac:dyDescent="0.25">
      <c r="A65" s="29">
        <v>610</v>
      </c>
      <c r="B65" s="29">
        <v>8.8099999999999998E-2</v>
      </c>
      <c r="C65" s="29">
        <v>-8.1500000000000003E-2</v>
      </c>
      <c r="D65" s="1"/>
      <c r="E65" s="1">
        <f t="shared" si="0"/>
        <v>-0.92508513053348473</v>
      </c>
      <c r="F65" s="1">
        <f t="shared" si="1"/>
        <v>0</v>
      </c>
      <c r="G65" s="1">
        <f t="shared" si="12"/>
        <v>0</v>
      </c>
      <c r="H65" s="1"/>
      <c r="I65" s="24">
        <f t="shared" si="3"/>
        <v>0.25205910010557703</v>
      </c>
      <c r="J65" s="24">
        <f t="shared" si="4"/>
        <v>0.49588179978884595</v>
      </c>
      <c r="K65" s="1"/>
      <c r="L65" s="1">
        <f t="shared" si="5"/>
        <v>2.2206406719301335E-2</v>
      </c>
      <c r="M65" s="1">
        <f t="shared" si="6"/>
        <v>6.5893593280698673E-2</v>
      </c>
      <c r="N65" s="1">
        <f t="shared" si="7"/>
        <v>-0.14753221935351921</v>
      </c>
      <c r="O65" s="1">
        <f t="shared" si="8"/>
        <v>6.6032219353519217E-2</v>
      </c>
      <c r="P65" s="24">
        <f t="shared" si="9"/>
        <v>1.3873625720098427E-17</v>
      </c>
      <c r="Q65" s="1"/>
      <c r="R65" s="27">
        <f t="shared" si="10"/>
        <v>13.545908098773815</v>
      </c>
      <c r="S65" s="27">
        <f t="shared" si="11"/>
        <v>40.195091901226192</v>
      </c>
    </row>
    <row r="66" spans="1:19" x14ac:dyDescent="0.25">
      <c r="A66" s="29">
        <v>640</v>
      </c>
      <c r="B66" s="29">
        <v>9.2499999999999999E-2</v>
      </c>
      <c r="C66" s="29">
        <v>-9.9299999999999999E-2</v>
      </c>
      <c r="D66" s="1"/>
      <c r="E66" s="1">
        <f t="shared" si="0"/>
        <v>-1.0735135135135134</v>
      </c>
      <c r="F66" s="1">
        <f t="shared" si="1"/>
        <v>0</v>
      </c>
      <c r="G66" s="1">
        <f t="shared" si="12"/>
        <v>0</v>
      </c>
      <c r="H66" s="1"/>
      <c r="I66" s="24">
        <f t="shared" si="3"/>
        <v>0.27147220709641706</v>
      </c>
      <c r="J66" s="24">
        <f t="shared" si="4"/>
        <v>0.45705558580716588</v>
      </c>
      <c r="K66" s="1"/>
      <c r="L66" s="1">
        <f t="shared" si="5"/>
        <v>2.5111179156418577E-2</v>
      </c>
      <c r="M66" s="1">
        <f t="shared" si="6"/>
        <v>6.7388820843581415E-2</v>
      </c>
      <c r="N66" s="1">
        <f t="shared" si="7"/>
        <v>-0.16683059255643606</v>
      </c>
      <c r="O66" s="1">
        <f t="shared" si="8"/>
        <v>6.7530592556436064E-2</v>
      </c>
      <c r="P66" s="24">
        <f t="shared" si="9"/>
        <v>0</v>
      </c>
      <c r="Q66" s="1"/>
      <c r="R66" s="27">
        <f t="shared" si="10"/>
        <v>16.07115466010789</v>
      </c>
      <c r="S66" s="27">
        <f t="shared" si="11"/>
        <v>43.128845339892109</v>
      </c>
    </row>
    <row r="67" spans="1:19" x14ac:dyDescent="0.25">
      <c r="A67" s="29">
        <v>670</v>
      </c>
      <c r="B67" s="29">
        <v>9.8000000000000004E-2</v>
      </c>
      <c r="C67" s="29">
        <v>-0.12180000000000001</v>
      </c>
      <c r="D67" s="1"/>
      <c r="E67" s="1">
        <f t="shared" si="0"/>
        <v>-1.2428571428571429</v>
      </c>
      <c r="F67" s="1">
        <f t="shared" si="1"/>
        <v>0</v>
      </c>
      <c r="G67" s="1">
        <f t="shared" si="12"/>
        <v>0</v>
      </c>
      <c r="H67" s="1"/>
      <c r="I67" s="24">
        <f t="shared" si="3"/>
        <v>0.29362084153318357</v>
      </c>
      <c r="J67" s="24">
        <f t="shared" si="4"/>
        <v>0.41275831693363285</v>
      </c>
      <c r="K67" s="1"/>
      <c r="L67" s="1">
        <f t="shared" si="5"/>
        <v>2.8774842470251992E-2</v>
      </c>
      <c r="M67" s="1">
        <f t="shared" si="6"/>
        <v>6.9225157529748019E-2</v>
      </c>
      <c r="N67" s="1">
        <f t="shared" si="7"/>
        <v>-0.19117079250351324</v>
      </c>
      <c r="O67" s="1">
        <f t="shared" si="8"/>
        <v>6.9370792503513259E-2</v>
      </c>
      <c r="P67" s="24">
        <f t="shared" si="9"/>
        <v>2.7747251440196854E-17</v>
      </c>
      <c r="Q67" s="1"/>
      <c r="R67" s="27">
        <f t="shared" si="10"/>
        <v>19.279144455068835</v>
      </c>
      <c r="S67" s="27">
        <f t="shared" si="11"/>
        <v>46.380855544931173</v>
      </c>
    </row>
    <row r="68" spans="1:19" x14ac:dyDescent="0.25">
      <c r="A68" s="29">
        <v>700</v>
      </c>
      <c r="B68" s="29">
        <v>0.10440000000000001</v>
      </c>
      <c r="C68" s="29">
        <v>-0.154</v>
      </c>
      <c r="D68" s="1"/>
      <c r="E68" s="1">
        <f t="shared" si="0"/>
        <v>-1.4750957854406128</v>
      </c>
      <c r="F68" s="1">
        <f t="shared" si="1"/>
        <v>0</v>
      </c>
      <c r="G68" s="1">
        <f t="shared" si="12"/>
        <v>0</v>
      </c>
      <c r="H68" s="1"/>
      <c r="I68" s="24">
        <f t="shared" si="3"/>
        <v>0.32399558203336803</v>
      </c>
      <c r="J68" s="24">
        <f t="shared" si="4"/>
        <v>0.35200883593326393</v>
      </c>
      <c r="K68" s="1"/>
      <c r="L68" s="1">
        <f t="shared" si="5"/>
        <v>3.3825138764283627E-2</v>
      </c>
      <c r="M68" s="1">
        <f t="shared" si="6"/>
        <v>7.0574861235716393E-2</v>
      </c>
      <c r="N68" s="1">
        <f t="shared" si="7"/>
        <v>-0.2247233356983441</v>
      </c>
      <c r="O68" s="1">
        <f t="shared" si="8"/>
        <v>7.0723335698344117E-2</v>
      </c>
      <c r="P68" s="24">
        <f t="shared" si="9"/>
        <v>2.7747251440196854E-17</v>
      </c>
      <c r="Q68" s="1"/>
      <c r="R68" s="27">
        <f t="shared" si="10"/>
        <v>23.677597134998539</v>
      </c>
      <c r="S68" s="27">
        <f t="shared" si="11"/>
        <v>49.402402865001477</v>
      </c>
    </row>
    <row r="69" spans="1:19" x14ac:dyDescent="0.25">
      <c r="A69" s="29">
        <v>730</v>
      </c>
      <c r="B69" s="29">
        <v>0.1109</v>
      </c>
      <c r="C69" s="29">
        <v>-0.19839999999999999</v>
      </c>
      <c r="D69" s="1"/>
      <c r="E69" s="1">
        <f t="shared" si="0"/>
        <v>-1.7889990982867447</v>
      </c>
      <c r="F69" s="1">
        <f t="shared" si="1"/>
        <v>0</v>
      </c>
      <c r="G69" s="1">
        <f t="shared" si="12"/>
        <v>0</v>
      </c>
      <c r="H69" s="1"/>
      <c r="I69" s="24">
        <f t="shared" si="3"/>
        <v>0.36505133211777768</v>
      </c>
      <c r="J69" s="24">
        <f t="shared" si="4"/>
        <v>0.26989733576444463</v>
      </c>
      <c r="K69" s="1"/>
      <c r="L69" s="1">
        <f t="shared" si="5"/>
        <v>4.0484192731861546E-2</v>
      </c>
      <c r="M69" s="1">
        <f t="shared" si="6"/>
        <v>7.0415807268138453E-2</v>
      </c>
      <c r="N69" s="1">
        <f t="shared" si="7"/>
        <v>-0.26896394711512611</v>
      </c>
      <c r="O69" s="1">
        <f t="shared" si="8"/>
        <v>7.0563947115126119E-2</v>
      </c>
      <c r="P69" s="24">
        <f t="shared" si="9"/>
        <v>0</v>
      </c>
      <c r="Q69" s="1"/>
      <c r="R69" s="27">
        <f t="shared" si="10"/>
        <v>29.553460694258927</v>
      </c>
      <c r="S69" s="27">
        <f t="shared" si="11"/>
        <v>51.40353930574107</v>
      </c>
    </row>
    <row r="70" spans="1:19" x14ac:dyDescent="0.25">
      <c r="A70" s="29">
        <v>760</v>
      </c>
      <c r="B70" s="29">
        <v>0.11749999999999999</v>
      </c>
      <c r="C70" s="29">
        <v>-0.25009999999999999</v>
      </c>
      <c r="D70" s="1"/>
      <c r="E70" s="1">
        <f t="shared" si="0"/>
        <v>-2.1285106382978722</v>
      </c>
      <c r="F70" s="1">
        <f t="shared" si="1"/>
        <v>0</v>
      </c>
      <c r="G70" s="1">
        <f t="shared" si="12"/>
        <v>0</v>
      </c>
      <c r="H70" s="1"/>
      <c r="I70" s="24">
        <f t="shared" si="3"/>
        <v>0.4094564096274324</v>
      </c>
      <c r="J70" s="24">
        <f t="shared" si="4"/>
        <v>0.18108718074513519</v>
      </c>
      <c r="K70" s="1"/>
      <c r="L70" s="1">
        <f t="shared" si="5"/>
        <v>4.8111128131223306E-2</v>
      </c>
      <c r="M70" s="1">
        <f t="shared" si="6"/>
        <v>6.938887186877668E-2</v>
      </c>
      <c r="N70" s="1">
        <f t="shared" si="7"/>
        <v>-0.31963485126261004</v>
      </c>
      <c r="O70" s="1">
        <f t="shared" si="8"/>
        <v>6.9534851262610012E-2</v>
      </c>
      <c r="P70" s="24">
        <f t="shared" si="9"/>
        <v>-5.5494502880393708E-17</v>
      </c>
      <c r="Q70" s="1"/>
      <c r="R70" s="27">
        <f t="shared" si="10"/>
        <v>36.56445737972971</v>
      </c>
      <c r="S70" s="27">
        <f t="shared" si="11"/>
        <v>52.73554262027028</v>
      </c>
    </row>
    <row r="71" spans="1:19" x14ac:dyDescent="0.25">
      <c r="A71" s="29">
        <v>790</v>
      </c>
      <c r="B71" s="29">
        <v>0.12470000000000001</v>
      </c>
      <c r="C71" s="29">
        <v>-0.30399999999999999</v>
      </c>
      <c r="D71" s="1"/>
      <c r="E71" s="1">
        <f t="shared" si="0"/>
        <v>-2.43785084202085</v>
      </c>
      <c r="F71" s="1">
        <f t="shared" si="1"/>
        <v>1</v>
      </c>
      <c r="G71" s="1">
        <f t="shared" si="12"/>
        <v>-2.43785084202085</v>
      </c>
      <c r="H71" s="1"/>
      <c r="I71" s="24">
        <f t="shared" si="3"/>
        <v>0.44991534578825043</v>
      </c>
      <c r="J71" s="24">
        <f t="shared" si="4"/>
        <v>0.10016930842349914</v>
      </c>
      <c r="K71" s="1"/>
      <c r="L71" s="1">
        <f t="shared" si="5"/>
        <v>5.610444361979483E-2</v>
      </c>
      <c r="M71" s="1">
        <f t="shared" si="6"/>
        <v>6.8595556380205175E-2</v>
      </c>
      <c r="N71" s="1">
        <f t="shared" si="7"/>
        <v>-0.37273986680737253</v>
      </c>
      <c r="O71" s="1">
        <f t="shared" si="8"/>
        <v>6.8739866807372499E-2</v>
      </c>
      <c r="P71" s="24">
        <f t="shared" si="9"/>
        <v>-5.5494502880393708E-17</v>
      </c>
      <c r="Q71" s="1"/>
      <c r="R71" s="27">
        <f t="shared" si="10"/>
        <v>44.322510459637918</v>
      </c>
      <c r="S71" s="27">
        <f t="shared" si="11"/>
        <v>54.190489540362087</v>
      </c>
    </row>
    <row r="72" spans="1:19" x14ac:dyDescent="0.25">
      <c r="A72" s="29">
        <v>820</v>
      </c>
      <c r="B72" s="29">
        <v>0.13170000000000001</v>
      </c>
      <c r="C72" s="29">
        <v>-0.3538</v>
      </c>
      <c r="D72" s="1"/>
      <c r="E72" s="1">
        <f t="shared" si="0"/>
        <v>-2.6864085041761578</v>
      </c>
      <c r="F72" s="1">
        <f t="shared" si="1"/>
        <v>1</v>
      </c>
      <c r="G72" s="1">
        <f t="shared" si="12"/>
        <v>-2.6864085041761578</v>
      </c>
      <c r="H72" s="1"/>
      <c r="I72" s="24">
        <f t="shared" si="3"/>
        <v>0.48242446831546482</v>
      </c>
      <c r="J72" s="24">
        <f t="shared" si="4"/>
        <v>3.5151063369070368E-2</v>
      </c>
      <c r="K72" s="1"/>
      <c r="L72" s="1">
        <f t="shared" si="5"/>
        <v>6.3535302477146727E-2</v>
      </c>
      <c r="M72" s="1">
        <f t="shared" si="6"/>
        <v>6.8164697522853285E-2</v>
      </c>
      <c r="N72" s="1">
        <f t="shared" si="7"/>
        <v>-0.42210810151483685</v>
      </c>
      <c r="O72" s="1">
        <f t="shared" si="8"/>
        <v>6.8308101514836836E-2</v>
      </c>
      <c r="P72" s="24">
        <f t="shared" si="9"/>
        <v>0</v>
      </c>
      <c r="Q72" s="1"/>
      <c r="R72" s="27">
        <f t="shared" si="10"/>
        <v>52.098948031260313</v>
      </c>
      <c r="S72" s="27">
        <f t="shared" si="11"/>
        <v>55.895051968739693</v>
      </c>
    </row>
    <row r="73" spans="1:19" x14ac:dyDescent="0.25">
      <c r="A73" s="29">
        <v>850</v>
      </c>
      <c r="B73" s="29">
        <v>0.13730000000000001</v>
      </c>
      <c r="C73" s="29">
        <v>-0.39</v>
      </c>
      <c r="D73" s="1"/>
      <c r="E73" s="1">
        <f t="shared" si="0"/>
        <v>-2.8404952658412235</v>
      </c>
      <c r="F73" s="1">
        <f t="shared" si="1"/>
        <v>1</v>
      </c>
      <c r="G73" s="1">
        <f t="shared" si="12"/>
        <v>-2.8404952658412235</v>
      </c>
      <c r="H73" s="1"/>
      <c r="I73" s="24">
        <f t="shared" si="3"/>
        <v>0.50257764070755695</v>
      </c>
      <c r="J73" s="24">
        <f t="shared" si="4"/>
        <v>-5.1552814151138993E-3</v>
      </c>
      <c r="K73" s="1"/>
      <c r="L73" s="1">
        <f t="shared" si="5"/>
        <v>6.9003910069147578E-2</v>
      </c>
      <c r="M73" s="1">
        <f t="shared" si="6"/>
        <v>6.8296089930852427E-2</v>
      </c>
      <c r="N73" s="1">
        <f t="shared" si="7"/>
        <v>-0.45843977034445171</v>
      </c>
      <c r="O73" s="1">
        <f t="shared" si="8"/>
        <v>6.8439770344451686E-2</v>
      </c>
      <c r="P73" s="24">
        <f t="shared" si="9"/>
        <v>0</v>
      </c>
      <c r="Q73" s="1"/>
      <c r="R73" s="27">
        <f t="shared" si="10"/>
        <v>58.65332355877544</v>
      </c>
      <c r="S73" s="27">
        <f t="shared" si="11"/>
        <v>58.051676441224565</v>
      </c>
    </row>
    <row r="74" spans="1:19" x14ac:dyDescent="0.25">
      <c r="A74" s="29">
        <v>880</v>
      </c>
      <c r="B74" s="29">
        <v>0.14069999999999999</v>
      </c>
      <c r="C74" s="29">
        <v>-0.40960000000000002</v>
      </c>
      <c r="D74" s="1"/>
      <c r="E74" s="1">
        <f t="shared" si="0"/>
        <v>-2.9111584932480459</v>
      </c>
      <c r="F74" s="1">
        <f t="shared" si="1"/>
        <v>1</v>
      </c>
      <c r="G74" s="1">
        <f t="shared" si="12"/>
        <v>-2.9111584932480459</v>
      </c>
      <c r="H74" s="1"/>
      <c r="I74" s="24">
        <f t="shared" si="3"/>
        <v>0.51181975981190164</v>
      </c>
      <c r="J74" s="24">
        <f t="shared" si="4"/>
        <v>-2.3639519623803285E-2</v>
      </c>
      <c r="K74" s="1"/>
      <c r="L74" s="1">
        <f t="shared" si="5"/>
        <v>7.2013040205534562E-2</v>
      </c>
      <c r="M74" s="1">
        <f t="shared" si="6"/>
        <v>6.868695979446543E-2</v>
      </c>
      <c r="N74" s="1">
        <f t="shared" si="7"/>
        <v>-0.47843146251493079</v>
      </c>
      <c r="O74" s="1">
        <f t="shared" si="8"/>
        <v>6.8831462514930636E-2</v>
      </c>
      <c r="P74" s="24">
        <f t="shared" si="9"/>
        <v>-1.6648350864118113E-16</v>
      </c>
      <c r="Q74" s="1"/>
      <c r="R74" s="27">
        <f t="shared" si="10"/>
        <v>63.371475380870415</v>
      </c>
      <c r="S74" s="27">
        <f t="shared" si="11"/>
        <v>60.444524619129581</v>
      </c>
    </row>
    <row r="75" spans="1:19" x14ac:dyDescent="0.25">
      <c r="A75" s="29">
        <v>910</v>
      </c>
      <c r="B75" s="29">
        <v>0.1414</v>
      </c>
      <c r="C75" s="29">
        <v>-0.4133</v>
      </c>
      <c r="D75" s="1"/>
      <c r="E75" s="1">
        <f t="shared" si="0"/>
        <v>-2.922913719943423</v>
      </c>
      <c r="F75" s="1">
        <f t="shared" si="1"/>
        <v>1</v>
      </c>
      <c r="G75" s="1">
        <f t="shared" si="12"/>
        <v>-2.922913719943423</v>
      </c>
      <c r="H75" s="1"/>
      <c r="I75" s="24">
        <f t="shared" si="3"/>
        <v>0.5133572384865136</v>
      </c>
      <c r="J75" s="24">
        <f t="shared" si="4"/>
        <v>-2.6714476973027201E-2</v>
      </c>
      <c r="K75" s="1"/>
      <c r="L75" s="1">
        <f t="shared" si="5"/>
        <v>7.2588713521993017E-2</v>
      </c>
      <c r="M75" s="1">
        <f t="shared" si="6"/>
        <v>6.8811286478006981E-2</v>
      </c>
      <c r="N75" s="1">
        <f t="shared" si="7"/>
        <v>-0.48225605075530992</v>
      </c>
      <c r="O75" s="1">
        <f t="shared" si="8"/>
        <v>6.8956050755309931E-2</v>
      </c>
      <c r="P75" s="24">
        <f t="shared" si="9"/>
        <v>0</v>
      </c>
      <c r="Q75" s="1"/>
      <c r="R75" s="27">
        <f t="shared" si="10"/>
        <v>66.055729305013642</v>
      </c>
      <c r="S75" s="27">
        <f t="shared" si="11"/>
        <v>62.61827069498635</v>
      </c>
    </row>
    <row r="76" spans="1:19" x14ac:dyDescent="0.25">
      <c r="A76" s="29">
        <v>940</v>
      </c>
      <c r="B76" s="29">
        <v>0.1389</v>
      </c>
      <c r="C76" s="29">
        <v>-0.39950000000000002</v>
      </c>
      <c r="D76" s="1"/>
      <c r="E76" s="1">
        <f t="shared" si="0"/>
        <v>-2.8761699064074877</v>
      </c>
      <c r="F76" s="1">
        <f t="shared" si="1"/>
        <v>1</v>
      </c>
      <c r="G76" s="1">
        <f t="shared" si="12"/>
        <v>-2.8761699064074877</v>
      </c>
      <c r="H76" s="1"/>
      <c r="I76" s="24">
        <f t="shared" si="3"/>
        <v>0.50724356511007396</v>
      </c>
      <c r="J76" s="24">
        <f t="shared" si="4"/>
        <v>-1.4487130220147915E-2</v>
      </c>
      <c r="K76" s="1"/>
      <c r="L76" s="1">
        <f t="shared" si="5"/>
        <v>7.0456131193789268E-2</v>
      </c>
      <c r="M76" s="1">
        <f t="shared" si="6"/>
        <v>6.8443868806210728E-2</v>
      </c>
      <c r="N76" s="1">
        <f t="shared" si="7"/>
        <v>-0.46808786011505976</v>
      </c>
      <c r="O76" s="1">
        <f t="shared" si="8"/>
        <v>6.8587860115059698E-2</v>
      </c>
      <c r="P76" s="24">
        <f t="shared" si="9"/>
        <v>-5.5494502880393708E-17</v>
      </c>
      <c r="Q76" s="1"/>
      <c r="R76" s="27">
        <f t="shared" si="10"/>
        <v>66.22876332216191</v>
      </c>
      <c r="S76" s="27">
        <f t="shared" si="11"/>
        <v>64.337236677838078</v>
      </c>
    </row>
    <row r="77" spans="1:19" x14ac:dyDescent="0.25">
      <c r="A77" s="29">
        <v>970</v>
      </c>
      <c r="B77" s="29">
        <v>0.1353</v>
      </c>
      <c r="C77" s="29">
        <v>-0.36809999999999998</v>
      </c>
      <c r="D77" s="1"/>
      <c r="E77" s="1">
        <f t="shared" si="0"/>
        <v>-2.7206208425720617</v>
      </c>
      <c r="F77" s="1">
        <f t="shared" si="1"/>
        <v>1</v>
      </c>
      <c r="G77" s="1">
        <f t="shared" si="12"/>
        <v>-2.7206208425720617</v>
      </c>
      <c r="H77" s="1"/>
      <c r="I77" s="24">
        <f t="shared" si="3"/>
        <v>0.48689913665282641</v>
      </c>
      <c r="J77" s="24">
        <f t="shared" si="4"/>
        <v>2.6201726694347172E-2</v>
      </c>
      <c r="K77" s="1"/>
      <c r="L77" s="1">
        <f t="shared" si="5"/>
        <v>6.5877453189127411E-2</v>
      </c>
      <c r="M77" s="1">
        <f t="shared" si="6"/>
        <v>6.9422546810872593E-2</v>
      </c>
      <c r="N77" s="1">
        <f t="shared" si="7"/>
        <v>-0.43766859704960509</v>
      </c>
      <c r="O77" s="1">
        <f t="shared" si="8"/>
        <v>6.9568597049605135E-2</v>
      </c>
      <c r="P77" s="24">
        <f t="shared" si="9"/>
        <v>0</v>
      </c>
      <c r="Q77" s="1"/>
      <c r="R77" s="27">
        <f t="shared" si="10"/>
        <v>63.901129593453589</v>
      </c>
      <c r="S77" s="27">
        <f t="shared" si="11"/>
        <v>67.33987040654641</v>
      </c>
    </row>
    <row r="78" spans="1:19" x14ac:dyDescent="0.25">
      <c r="A78" s="29">
        <v>1000</v>
      </c>
      <c r="B78" s="29">
        <v>0.13339999999999999</v>
      </c>
      <c r="C78" s="29">
        <v>-0.32329999999999998</v>
      </c>
      <c r="D78" s="1"/>
      <c r="E78" s="1">
        <f t="shared" si="0"/>
        <v>-2.4235382308845579</v>
      </c>
      <c r="F78" s="1">
        <f t="shared" si="1"/>
        <v>1</v>
      </c>
      <c r="G78" s="1">
        <f t="shared" si="12"/>
        <v>-2.4235382308845579</v>
      </c>
      <c r="H78" s="1"/>
      <c r="I78" s="24">
        <f t="shared" si="3"/>
        <v>0.44804338406685573</v>
      </c>
      <c r="J78" s="24">
        <f t="shared" si="4"/>
        <v>0.10391323186628854</v>
      </c>
      <c r="K78" s="1"/>
      <c r="L78" s="1">
        <f t="shared" si="5"/>
        <v>5.9768987434518549E-2</v>
      </c>
      <c r="M78" s="1">
        <f t="shared" si="6"/>
        <v>7.3631012565481435E-2</v>
      </c>
      <c r="N78" s="1">
        <f t="shared" si="7"/>
        <v>-0.39708591651898528</v>
      </c>
      <c r="O78" s="1">
        <f t="shared" si="8"/>
        <v>7.3785916518985251E-2</v>
      </c>
      <c r="P78" s="24">
        <f t="shared" si="9"/>
        <v>-5.5494502880393708E-17</v>
      </c>
      <c r="Q78" s="1"/>
      <c r="R78" s="27">
        <f t="shared" si="10"/>
        <v>59.76898743451855</v>
      </c>
      <c r="S78" s="27">
        <f t="shared" si="11"/>
        <v>73.631012565481441</v>
      </c>
    </row>
    <row r="79" spans="1:19" x14ac:dyDescent="0.25">
      <c r="A79" s="29">
        <v>1030</v>
      </c>
      <c r="B79" s="29">
        <v>0.13239999999999999</v>
      </c>
      <c r="C79" s="29">
        <v>-0.27610000000000001</v>
      </c>
      <c r="D79" s="1"/>
      <c r="E79" s="1">
        <f t="shared" si="0"/>
        <v>-2.0853474320241694</v>
      </c>
      <c r="F79" s="1">
        <f t="shared" si="1"/>
        <v>0</v>
      </c>
      <c r="G79" s="1">
        <f t="shared" si="12"/>
        <v>0</v>
      </c>
      <c r="H79" s="1"/>
      <c r="I79" s="24">
        <f t="shared" si="3"/>
        <v>0.40381104770516557</v>
      </c>
      <c r="J79" s="24">
        <f t="shared" si="4"/>
        <v>0.19237790458966886</v>
      </c>
      <c r="K79" s="1"/>
      <c r="L79" s="1">
        <f t="shared" si="5"/>
        <v>5.3464582716163916E-2</v>
      </c>
      <c r="M79" s="1">
        <f t="shared" si="6"/>
        <v>7.8935417283836073E-2</v>
      </c>
      <c r="N79" s="1">
        <f t="shared" si="7"/>
        <v>-0.35520148057405454</v>
      </c>
      <c r="O79" s="1">
        <f t="shared" si="8"/>
        <v>7.9101480574054514E-2</v>
      </c>
      <c r="P79" s="24">
        <f t="shared" si="9"/>
        <v>0</v>
      </c>
      <c r="Q79" s="1"/>
      <c r="R79" s="27">
        <f t="shared" si="10"/>
        <v>55.068520197648837</v>
      </c>
      <c r="S79" s="27">
        <f t="shared" si="11"/>
        <v>81.303479802351163</v>
      </c>
    </row>
    <row r="80" spans="1:19" x14ac:dyDescent="0.25">
      <c r="A80" s="29">
        <v>1060</v>
      </c>
      <c r="B80" s="29">
        <v>0.13170000000000001</v>
      </c>
      <c r="C80" s="29">
        <v>-0.23719999999999999</v>
      </c>
      <c r="D80" s="1"/>
      <c r="E80" s="1">
        <f t="shared" si="0"/>
        <v>-1.8010630220197417</v>
      </c>
      <c r="F80" s="1">
        <f t="shared" si="1"/>
        <v>0</v>
      </c>
      <c r="G80" s="1">
        <f t="shared" si="12"/>
        <v>0</v>
      </c>
      <c r="H80" s="1"/>
      <c r="I80" s="24">
        <f t="shared" si="3"/>
        <v>0.36662918560816776</v>
      </c>
      <c r="J80" s="24">
        <f t="shared" si="4"/>
        <v>0.26674162878366448</v>
      </c>
      <c r="K80" s="1"/>
      <c r="L80" s="1">
        <f t="shared" si="5"/>
        <v>4.8285063744595701E-2</v>
      </c>
      <c r="M80" s="1">
        <f t="shared" si="6"/>
        <v>8.3414936255404304E-2</v>
      </c>
      <c r="N80" s="1">
        <f t="shared" si="7"/>
        <v>-0.32079042349857834</v>
      </c>
      <c r="O80" s="1">
        <f t="shared" si="8"/>
        <v>8.3590423498578356E-2</v>
      </c>
      <c r="P80" s="24">
        <f t="shared" si="9"/>
        <v>2.7747251440196854E-17</v>
      </c>
      <c r="Q80" s="1"/>
      <c r="R80" s="27">
        <f t="shared" si="10"/>
        <v>51.182167569271442</v>
      </c>
      <c r="S80" s="27">
        <f t="shared" si="11"/>
        <v>88.419832430728562</v>
      </c>
    </row>
    <row r="81" spans="1:19" x14ac:dyDescent="0.25">
      <c r="A81" s="29">
        <v>1090</v>
      </c>
      <c r="B81" s="29">
        <v>0.13109999999999999</v>
      </c>
      <c r="C81" s="29">
        <v>-0.21</v>
      </c>
      <c r="D81" s="1"/>
      <c r="E81" s="1">
        <f t="shared" si="0"/>
        <v>-1.6018306636155606</v>
      </c>
      <c r="F81" s="1">
        <f t="shared" si="1"/>
        <v>0</v>
      </c>
      <c r="G81" s="1">
        <f t="shared" si="12"/>
        <v>0</v>
      </c>
      <c r="H81" s="1"/>
      <c r="I81" s="24">
        <f t="shared" si="3"/>
        <v>0.34057137232418044</v>
      </c>
      <c r="J81" s="24">
        <f t="shared" si="4"/>
        <v>0.31885725535163911</v>
      </c>
      <c r="K81" s="1"/>
      <c r="L81" s="1">
        <f t="shared" si="5"/>
        <v>4.4648906911700051E-2</v>
      </c>
      <c r="M81" s="1">
        <f t="shared" si="6"/>
        <v>8.6451093088299943E-2</v>
      </c>
      <c r="N81" s="1">
        <f t="shared" si="7"/>
        <v>-0.29663296775819115</v>
      </c>
      <c r="O81" s="1">
        <f t="shared" si="8"/>
        <v>8.6632967758191168E-2</v>
      </c>
      <c r="P81" s="24">
        <f t="shared" si="9"/>
        <v>2.7747251440196854E-17</v>
      </c>
      <c r="Q81" s="1"/>
      <c r="R81" s="27">
        <f t="shared" si="10"/>
        <v>48.667308533753058</v>
      </c>
      <c r="S81" s="27">
        <f t="shared" si="11"/>
        <v>94.231691466246943</v>
      </c>
    </row>
    <row r="82" spans="1:19" x14ac:dyDescent="0.25">
      <c r="A82" s="29">
        <v>1120</v>
      </c>
      <c r="B82" s="29">
        <v>0.13039999999999999</v>
      </c>
      <c r="C82" s="29">
        <v>-0.192</v>
      </c>
      <c r="D82" s="1"/>
      <c r="E82" s="1">
        <f t="shared" si="0"/>
        <v>-1.47239263803681</v>
      </c>
      <c r="F82" s="1">
        <f t="shared" si="1"/>
        <v>0</v>
      </c>
      <c r="G82" s="1">
        <f t="shared" si="12"/>
        <v>0</v>
      </c>
      <c r="H82" s="1"/>
      <c r="I82" s="24">
        <f t="shared" si="3"/>
        <v>0.32364203449273971</v>
      </c>
      <c r="J82" s="24">
        <f t="shared" si="4"/>
        <v>0.35271593101452059</v>
      </c>
      <c r="K82" s="1"/>
      <c r="L82" s="1">
        <f t="shared" si="5"/>
        <v>4.2202921297853253E-2</v>
      </c>
      <c r="M82" s="1">
        <f t="shared" si="6"/>
        <v>8.8197078702146728E-2</v>
      </c>
      <c r="N82" s="1">
        <f t="shared" si="7"/>
        <v>-0.28038262655355378</v>
      </c>
      <c r="O82" s="1">
        <f t="shared" si="8"/>
        <v>8.8382626553553764E-2</v>
      </c>
      <c r="P82" s="24">
        <f t="shared" si="9"/>
        <v>0</v>
      </c>
      <c r="Q82" s="1"/>
      <c r="R82" s="27">
        <f t="shared" si="10"/>
        <v>47.267271853595645</v>
      </c>
      <c r="S82" s="27">
        <f t="shared" si="11"/>
        <v>98.780728146404329</v>
      </c>
    </row>
    <row r="83" spans="1:19" x14ac:dyDescent="0.25">
      <c r="A83" s="29">
        <v>1150</v>
      </c>
      <c r="B83" s="29">
        <v>0.1298</v>
      </c>
      <c r="C83" s="29">
        <v>-0.18110000000000001</v>
      </c>
      <c r="D83" s="1"/>
      <c r="E83" s="1">
        <f t="shared" si="0"/>
        <v>-1.3952234206471497</v>
      </c>
      <c r="F83" s="1">
        <f t="shared" si="1"/>
        <v>0</v>
      </c>
      <c r="G83" s="1">
        <f t="shared" si="12"/>
        <v>0</v>
      </c>
      <c r="H83" s="1"/>
      <c r="I83" s="24">
        <f t="shared" si="3"/>
        <v>0.31354898999877356</v>
      </c>
      <c r="J83" s="24">
        <f t="shared" si="4"/>
        <v>0.37290202000245287</v>
      </c>
      <c r="K83" s="1"/>
      <c r="L83" s="1">
        <f t="shared" si="5"/>
        <v>4.0698658901840809E-2</v>
      </c>
      <c r="M83" s="1">
        <f t="shared" si="6"/>
        <v>8.910134109815919E-2</v>
      </c>
      <c r="N83" s="1">
        <f t="shared" si="7"/>
        <v>-0.27038879132487342</v>
      </c>
      <c r="O83" s="1">
        <f t="shared" si="8"/>
        <v>8.9288791324873398E-2</v>
      </c>
      <c r="P83" s="24">
        <f t="shared" si="9"/>
        <v>-2.7747251440196854E-17</v>
      </c>
      <c r="Q83" s="1"/>
      <c r="R83" s="27">
        <f t="shared" si="10"/>
        <v>46.803457737116929</v>
      </c>
      <c r="S83" s="27">
        <f t="shared" si="11"/>
        <v>102.46654226288307</v>
      </c>
    </row>
    <row r="84" spans="1:19" x14ac:dyDescent="0.25">
      <c r="A84" s="29">
        <v>1180</v>
      </c>
      <c r="B84" s="29">
        <v>0.129</v>
      </c>
      <c r="C84" s="29">
        <v>-0.1726</v>
      </c>
      <c r="D84" s="1"/>
      <c r="E84" s="1">
        <f t="shared" si="0"/>
        <v>-1.337984496124031</v>
      </c>
      <c r="F84" s="1">
        <f t="shared" si="1"/>
        <v>0</v>
      </c>
      <c r="G84" s="1">
        <f t="shared" si="12"/>
        <v>0</v>
      </c>
      <c r="H84" s="1"/>
      <c r="I84" s="24">
        <f t="shared" si="3"/>
        <v>0.30606264982920217</v>
      </c>
      <c r="J84" s="24">
        <f t="shared" si="4"/>
        <v>0.38787470034159566</v>
      </c>
      <c r="K84" s="1"/>
      <c r="L84" s="1">
        <f t="shared" si="5"/>
        <v>3.9482081827967079E-2</v>
      </c>
      <c r="M84" s="1">
        <f t="shared" si="6"/>
        <v>8.9517918172032918E-2</v>
      </c>
      <c r="N84" s="1">
        <f t="shared" si="7"/>
        <v>-0.2623062447881031</v>
      </c>
      <c r="O84" s="1">
        <f t="shared" si="8"/>
        <v>8.9706244788103101E-2</v>
      </c>
      <c r="P84" s="24">
        <f t="shared" si="9"/>
        <v>0</v>
      </c>
      <c r="Q84" s="1"/>
      <c r="R84" s="27">
        <f t="shared" si="10"/>
        <v>46.588856557001151</v>
      </c>
      <c r="S84" s="27">
        <f t="shared" si="11"/>
        <v>105.63114344299885</v>
      </c>
    </row>
    <row r="85" spans="1:19" x14ac:dyDescent="0.25">
      <c r="A85" s="29">
        <v>1210</v>
      </c>
      <c r="B85" s="29">
        <v>0.12820000000000001</v>
      </c>
      <c r="C85" s="29">
        <v>-0.16439999999999999</v>
      </c>
      <c r="D85" s="1"/>
      <c r="E85" s="1">
        <f t="shared" ref="E85:E148" si="13">C85/B85</f>
        <v>-1.282371294851794</v>
      </c>
      <c r="F85" s="1">
        <f t="shared" ref="F85:F148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48" si="15">MIN(1,MAX(0,(E85-$J$15)/($L$14-$J$15)))</f>
        <v>0.2987889397427268</v>
      </c>
      <c r="J85" s="24">
        <f t="shared" ref="J85:J148" si="16">1-2*I85</f>
        <v>0.4024221205145464</v>
      </c>
      <c r="K85" s="1"/>
      <c r="L85" s="1">
        <f t="shared" ref="L85:L148" si="17">B85*I85</f>
        <v>3.8304742075017578E-2</v>
      </c>
      <c r="M85" s="1">
        <f t="shared" ref="M85:M148" si="18">B85*(1-I85)</f>
        <v>8.989525792498243E-2</v>
      </c>
      <c r="N85" s="1">
        <f t="shared" ref="N85:N148" si="19">L85*$L$14</f>
        <v>-0.25448437838345012</v>
      </c>
      <c r="O85" s="1">
        <f t="shared" ref="O85:O148" si="20">M85*$J$15</f>
        <v>9.0084378383450125E-2</v>
      </c>
      <c r="P85" s="24">
        <f t="shared" ref="P85:P148" si="21">(N85+O85-C85)/MAX($C$13,-$C$14)</f>
        <v>0</v>
      </c>
      <c r="Q85" s="1"/>
      <c r="R85" s="27">
        <f t="shared" ref="R85:R148" si="22">A85*L85</f>
        <v>46.34873791077127</v>
      </c>
      <c r="S85" s="27">
        <f t="shared" ref="S85:S148" si="23">A85*M85</f>
        <v>108.77326208922874</v>
      </c>
    </row>
    <row r="86" spans="1:19" x14ac:dyDescent="0.25">
      <c r="A86" s="29">
        <v>1240</v>
      </c>
      <c r="B86" s="29">
        <v>0.1265</v>
      </c>
      <c r="C86" s="29">
        <v>-0.1565</v>
      </c>
      <c r="D86" s="1"/>
      <c r="E86" s="1">
        <f t="shared" si="13"/>
        <v>-1.2371541501976284</v>
      </c>
      <c r="F86" s="1">
        <f t="shared" si="14"/>
        <v>0</v>
      </c>
      <c r="G86" s="1">
        <f t="shared" si="12"/>
        <v>0</v>
      </c>
      <c r="H86" s="1"/>
      <c r="I86" s="24">
        <f t="shared" si="15"/>
        <v>0.29287494102248396</v>
      </c>
      <c r="J86" s="24">
        <f t="shared" si="16"/>
        <v>0.41425011795503208</v>
      </c>
      <c r="K86" s="1"/>
      <c r="L86" s="1">
        <f t="shared" si="17"/>
        <v>3.7048680039344223E-2</v>
      </c>
      <c r="M86" s="1">
        <f t="shared" si="18"/>
        <v>8.9451319960655779E-2</v>
      </c>
      <c r="N86" s="1">
        <f t="shared" si="19"/>
        <v>-0.24613950646828692</v>
      </c>
      <c r="O86" s="1">
        <f t="shared" si="20"/>
        <v>8.9639506468286889E-2</v>
      </c>
      <c r="P86" s="24">
        <f t="shared" si="21"/>
        <v>-2.7747251440196854E-17</v>
      </c>
      <c r="Q86" s="1"/>
      <c r="R86" s="27">
        <f t="shared" si="22"/>
        <v>45.940363248786838</v>
      </c>
      <c r="S86" s="27">
        <f t="shared" si="23"/>
        <v>110.91963675121316</v>
      </c>
    </row>
    <row r="87" spans="1:19" x14ac:dyDescent="0.25">
      <c r="A87" s="29">
        <v>1270</v>
      </c>
      <c r="B87" s="29">
        <v>0.1232</v>
      </c>
      <c r="C87" s="29">
        <v>-0.14940000000000001</v>
      </c>
      <c r="D87" s="1"/>
      <c r="E87" s="1">
        <f t="shared" si="13"/>
        <v>-1.2126623376623378</v>
      </c>
      <c r="F87" s="1">
        <f t="shared" si="14"/>
        <v>0</v>
      </c>
      <c r="G87" s="1">
        <f t="shared" si="12"/>
        <v>0</v>
      </c>
      <c r="H87" s="1"/>
      <c r="I87" s="24">
        <f t="shared" si="15"/>
        <v>0.28967163066093965</v>
      </c>
      <c r="J87" s="24">
        <f t="shared" si="16"/>
        <v>0.4206567386781207</v>
      </c>
      <c r="K87" s="1"/>
      <c r="L87" s="1">
        <f t="shared" si="17"/>
        <v>3.5687544897427766E-2</v>
      </c>
      <c r="M87" s="1">
        <f t="shared" si="18"/>
        <v>8.7512455102572231E-2</v>
      </c>
      <c r="N87" s="1">
        <f t="shared" si="19"/>
        <v>-0.23709656265187642</v>
      </c>
      <c r="O87" s="1">
        <f t="shared" si="20"/>
        <v>8.7696562651876378E-2</v>
      </c>
      <c r="P87" s="24">
        <f t="shared" si="21"/>
        <v>-2.7747251440196854E-17</v>
      </c>
      <c r="Q87" s="1"/>
      <c r="R87" s="27">
        <f t="shared" si="22"/>
        <v>45.32318201973326</v>
      </c>
      <c r="S87" s="27">
        <f t="shared" si="23"/>
        <v>111.14081798026673</v>
      </c>
    </row>
    <row r="88" spans="1:19" x14ac:dyDescent="0.25">
      <c r="A88" s="29">
        <v>1300</v>
      </c>
      <c r="B88" s="29">
        <v>0.11799999999999999</v>
      </c>
      <c r="C88" s="29">
        <v>-0.14580000000000001</v>
      </c>
      <c r="D88" s="1"/>
      <c r="E88" s="1">
        <f t="shared" si="13"/>
        <v>-1.2355932203389832</v>
      </c>
      <c r="F88" s="1">
        <f t="shared" si="14"/>
        <v>0</v>
      </c>
      <c r="G88" s="1">
        <f t="shared" si="12"/>
        <v>0</v>
      </c>
      <c r="H88" s="1"/>
      <c r="I88" s="24">
        <f t="shared" si="15"/>
        <v>0.29267078533647101</v>
      </c>
      <c r="J88" s="24">
        <f t="shared" si="16"/>
        <v>0.41465842932705799</v>
      </c>
      <c r="K88" s="1"/>
      <c r="L88" s="1">
        <f t="shared" si="17"/>
        <v>3.4535152669703577E-2</v>
      </c>
      <c r="M88" s="1">
        <f t="shared" si="18"/>
        <v>8.3464847330296424E-2</v>
      </c>
      <c r="N88" s="1">
        <f t="shared" si="19"/>
        <v>-0.22944043957573182</v>
      </c>
      <c r="O88" s="1">
        <f t="shared" si="20"/>
        <v>8.364043957573182E-2</v>
      </c>
      <c r="P88" s="24">
        <f t="shared" si="21"/>
        <v>2.7747251440196854E-17</v>
      </c>
      <c r="Q88" s="1"/>
      <c r="R88" s="27">
        <f t="shared" si="22"/>
        <v>44.895698470614647</v>
      </c>
      <c r="S88" s="27">
        <f t="shared" si="23"/>
        <v>108.50430152938534</v>
      </c>
    </row>
    <row r="89" spans="1:19" x14ac:dyDescent="0.25">
      <c r="A89" s="29">
        <v>1330</v>
      </c>
      <c r="B89" s="29">
        <v>0.1116</v>
      </c>
      <c r="C89" s="29">
        <v>-0.1447</v>
      </c>
      <c r="D89" s="1"/>
      <c r="E89" s="1">
        <f t="shared" si="13"/>
        <v>-1.2965949820788529</v>
      </c>
      <c r="F89" s="1">
        <f t="shared" si="14"/>
        <v>0</v>
      </c>
      <c r="G89" s="1">
        <f t="shared" si="12"/>
        <v>0</v>
      </c>
      <c r="H89" s="1"/>
      <c r="I89" s="24">
        <f t="shared" si="15"/>
        <v>0.30064927101090677</v>
      </c>
      <c r="J89" s="24">
        <f t="shared" si="16"/>
        <v>0.39870145797818646</v>
      </c>
      <c r="K89" s="1"/>
      <c r="L89" s="1">
        <f t="shared" si="17"/>
        <v>3.35524586448172E-2</v>
      </c>
      <c r="M89" s="1">
        <f t="shared" si="18"/>
        <v>7.8047541355182812E-2</v>
      </c>
      <c r="N89" s="1">
        <f t="shared" si="19"/>
        <v>-0.22291173674372808</v>
      </c>
      <c r="O89" s="1">
        <f t="shared" si="20"/>
        <v>7.8211736743728069E-2</v>
      </c>
      <c r="P89" s="24">
        <f t="shared" si="21"/>
        <v>0</v>
      </c>
      <c r="Q89" s="1"/>
      <c r="R89" s="27">
        <f t="shared" si="22"/>
        <v>44.624769997606876</v>
      </c>
      <c r="S89" s="27">
        <f t="shared" si="23"/>
        <v>103.80323000239314</v>
      </c>
    </row>
    <row r="90" spans="1:19" x14ac:dyDescent="0.25">
      <c r="A90" s="29">
        <v>1360</v>
      </c>
      <c r="B90" s="29">
        <v>0.1043</v>
      </c>
      <c r="C90" s="29">
        <v>-0.1444</v>
      </c>
      <c r="D90" s="1"/>
      <c r="E90" s="1">
        <f t="shared" si="13"/>
        <v>-1.3844678811121764</v>
      </c>
      <c r="F90" s="1">
        <f t="shared" si="14"/>
        <v>0</v>
      </c>
      <c r="G90" s="1">
        <f t="shared" si="12"/>
        <v>0</v>
      </c>
      <c r="H90" s="1"/>
      <c r="I90" s="24">
        <f t="shared" si="15"/>
        <v>0.31214226147728363</v>
      </c>
      <c r="J90" s="24">
        <f t="shared" si="16"/>
        <v>0.37571547704543273</v>
      </c>
      <c r="K90" s="1"/>
      <c r="L90" s="1">
        <f t="shared" si="17"/>
        <v>3.2556437872080686E-2</v>
      </c>
      <c r="M90" s="1">
        <f t="shared" si="18"/>
        <v>7.1743562127919325E-2</v>
      </c>
      <c r="N90" s="1">
        <f t="shared" si="19"/>
        <v>-0.21629449528807629</v>
      </c>
      <c r="O90" s="1">
        <f t="shared" si="20"/>
        <v>7.1894495288076232E-2</v>
      </c>
      <c r="P90" s="24">
        <f t="shared" si="21"/>
        <v>-5.5494502880393708E-17</v>
      </c>
      <c r="Q90" s="1"/>
      <c r="R90" s="27">
        <f t="shared" si="22"/>
        <v>44.27675550602973</v>
      </c>
      <c r="S90" s="27">
        <f t="shared" si="23"/>
        <v>97.571244493970283</v>
      </c>
    </row>
    <row r="91" spans="1:19" x14ac:dyDescent="0.25">
      <c r="A91" s="29">
        <v>1390</v>
      </c>
      <c r="B91" s="29">
        <v>9.5600000000000004E-2</v>
      </c>
      <c r="C91" s="29">
        <v>-0.1452</v>
      </c>
      <c r="D91" s="1"/>
      <c r="E91" s="1">
        <f t="shared" si="13"/>
        <v>-1.518828451882845</v>
      </c>
      <c r="F91" s="1">
        <f t="shared" si="14"/>
        <v>0</v>
      </c>
      <c r="G91" s="1">
        <f t="shared" si="12"/>
        <v>0</v>
      </c>
      <c r="H91" s="1"/>
      <c r="I91" s="24">
        <f t="shared" si="15"/>
        <v>0.32971542426025535</v>
      </c>
      <c r="J91" s="24">
        <f t="shared" si="16"/>
        <v>0.3405691514794893</v>
      </c>
      <c r="K91" s="1"/>
      <c r="L91" s="1">
        <f t="shared" si="17"/>
        <v>3.1520794559280411E-2</v>
      </c>
      <c r="M91" s="1">
        <f t="shared" si="18"/>
        <v>6.4079205440719586E-2</v>
      </c>
      <c r="N91" s="1">
        <f t="shared" si="19"/>
        <v>-0.20941401442832275</v>
      </c>
      <c r="O91" s="1">
        <f t="shared" si="20"/>
        <v>6.421401442832278E-2</v>
      </c>
      <c r="P91" s="24">
        <f t="shared" si="21"/>
        <v>2.7747251440196854E-17</v>
      </c>
      <c r="Q91" s="1"/>
      <c r="R91" s="27">
        <f t="shared" si="22"/>
        <v>43.813904437399771</v>
      </c>
      <c r="S91" s="27">
        <f t="shared" si="23"/>
        <v>89.07009556260023</v>
      </c>
    </row>
    <row r="92" spans="1:19" x14ac:dyDescent="0.25">
      <c r="A92" s="29">
        <v>1420</v>
      </c>
      <c r="B92" s="29">
        <v>8.77E-2</v>
      </c>
      <c r="C92" s="29">
        <v>-0.1479</v>
      </c>
      <c r="D92" s="1"/>
      <c r="E92" s="1">
        <f t="shared" si="13"/>
        <v>-1.6864310148232611</v>
      </c>
      <c r="F92" s="1">
        <f t="shared" si="14"/>
        <v>0</v>
      </c>
      <c r="G92" s="1">
        <f t="shared" si="12"/>
        <v>0</v>
      </c>
      <c r="H92" s="1"/>
      <c r="I92" s="24">
        <f t="shared" si="15"/>
        <v>0.35163634275964439</v>
      </c>
      <c r="J92" s="24">
        <f t="shared" si="16"/>
        <v>0.29672731448071121</v>
      </c>
      <c r="K92" s="1"/>
      <c r="L92" s="1">
        <f t="shared" si="17"/>
        <v>3.0838507260020815E-2</v>
      </c>
      <c r="M92" s="1">
        <f t="shared" si="18"/>
        <v>5.6861492739979189E-2</v>
      </c>
      <c r="N92" s="1">
        <f t="shared" si="19"/>
        <v>-0.20488111719875898</v>
      </c>
      <c r="O92" s="1">
        <f t="shared" si="20"/>
        <v>5.6981117198758945E-2</v>
      </c>
      <c r="P92" s="24">
        <f t="shared" si="21"/>
        <v>-2.7747251440196854E-17</v>
      </c>
      <c r="Q92" s="1"/>
      <c r="R92" s="27">
        <f t="shared" si="22"/>
        <v>43.790680309229558</v>
      </c>
      <c r="S92" s="27">
        <f t="shared" si="23"/>
        <v>80.743319690770448</v>
      </c>
    </row>
    <row r="93" spans="1:19" x14ac:dyDescent="0.25">
      <c r="A93" s="29">
        <v>1450</v>
      </c>
      <c r="B93" s="29">
        <v>8.1500000000000003E-2</v>
      </c>
      <c r="C93" s="29">
        <v>-0.15340000000000001</v>
      </c>
      <c r="D93" s="1"/>
      <c r="E93" s="1">
        <f t="shared" si="13"/>
        <v>-1.8822085889570552</v>
      </c>
      <c r="F93" s="1">
        <f t="shared" si="14"/>
        <v>0</v>
      </c>
      <c r="G93" s="1">
        <f t="shared" ref="G93:G156" si="24">E93*F93</f>
        <v>0</v>
      </c>
      <c r="H93" s="1"/>
      <c r="I93" s="24">
        <f t="shared" si="15"/>
        <v>0.3772423011131612</v>
      </c>
      <c r="J93" s="24">
        <f t="shared" si="16"/>
        <v>0.24551539777367759</v>
      </c>
      <c r="K93" s="1"/>
      <c r="L93" s="1">
        <f t="shared" si="17"/>
        <v>3.074524754072264E-2</v>
      </c>
      <c r="M93" s="1">
        <f t="shared" si="18"/>
        <v>5.0754752459277366E-2</v>
      </c>
      <c r="N93" s="1">
        <f t="shared" si="19"/>
        <v>-0.20426152963836422</v>
      </c>
      <c r="O93" s="1">
        <f t="shared" si="20"/>
        <v>5.0861529638364204E-2</v>
      </c>
      <c r="P93" s="24">
        <f t="shared" si="21"/>
        <v>0</v>
      </c>
      <c r="Q93" s="1"/>
      <c r="R93" s="27">
        <f t="shared" si="22"/>
        <v>44.580608934047831</v>
      </c>
      <c r="S93" s="27">
        <f t="shared" si="23"/>
        <v>73.59439106595218</v>
      </c>
    </row>
    <row r="94" spans="1:19" x14ac:dyDescent="0.25">
      <c r="A94" s="29">
        <v>1480</v>
      </c>
      <c r="B94" s="29">
        <v>7.4800000000000005E-2</v>
      </c>
      <c r="C94" s="29">
        <v>-0.16070000000000001</v>
      </c>
      <c r="D94" s="1"/>
      <c r="E94" s="1">
        <f t="shared" si="13"/>
        <v>-2.1483957219251337</v>
      </c>
      <c r="F94" s="1">
        <f t="shared" si="14"/>
        <v>0</v>
      </c>
      <c r="G94" s="1">
        <f t="shared" si="24"/>
        <v>0</v>
      </c>
      <c r="H94" s="1"/>
      <c r="I94" s="24">
        <f t="shared" si="15"/>
        <v>0.41205720098705911</v>
      </c>
      <c r="J94" s="24">
        <f t="shared" si="16"/>
        <v>0.17588559802588177</v>
      </c>
      <c r="K94" s="1"/>
      <c r="L94" s="1">
        <f t="shared" si="17"/>
        <v>3.0821878633832026E-2</v>
      </c>
      <c r="M94" s="1">
        <f t="shared" si="18"/>
        <v>4.397812136616798E-2</v>
      </c>
      <c r="N94" s="1">
        <f t="shared" si="19"/>
        <v>-0.20477064195810243</v>
      </c>
      <c r="O94" s="1">
        <f t="shared" si="20"/>
        <v>4.4070641958102411E-2</v>
      </c>
      <c r="P94" s="24">
        <f t="shared" si="21"/>
        <v>0</v>
      </c>
      <c r="Q94" s="1"/>
      <c r="R94" s="27">
        <f t="shared" si="22"/>
        <v>45.616380378071398</v>
      </c>
      <c r="S94" s="27">
        <f t="shared" si="23"/>
        <v>65.08761962192861</v>
      </c>
    </row>
    <row r="95" spans="1:19" x14ac:dyDescent="0.25">
      <c r="A95" s="29">
        <v>1510</v>
      </c>
      <c r="B95" s="29">
        <v>6.7900000000000002E-2</v>
      </c>
      <c r="C95" s="29">
        <v>-0.1686</v>
      </c>
      <c r="D95" s="1"/>
      <c r="E95" s="1">
        <f t="shared" si="13"/>
        <v>-2.4830633284241532</v>
      </c>
      <c r="F95" s="1">
        <f t="shared" si="14"/>
        <v>0</v>
      </c>
      <c r="G95" s="1">
        <f t="shared" si="24"/>
        <v>0</v>
      </c>
      <c r="H95" s="1"/>
      <c r="I95" s="24">
        <f t="shared" si="15"/>
        <v>0.4558287352508798</v>
      </c>
      <c r="J95" s="24">
        <f t="shared" si="16"/>
        <v>8.8342529498240396E-2</v>
      </c>
      <c r="K95" s="1"/>
      <c r="L95" s="1">
        <f t="shared" si="17"/>
        <v>3.095077112353474E-2</v>
      </c>
      <c r="M95" s="1">
        <f t="shared" si="18"/>
        <v>3.6949228876465262E-2</v>
      </c>
      <c r="N95" s="1">
        <f t="shared" si="19"/>
        <v>-0.2056269621770469</v>
      </c>
      <c r="O95" s="1">
        <f t="shared" si="20"/>
        <v>3.7026962177046881E-2</v>
      </c>
      <c r="P95" s="24">
        <f t="shared" si="21"/>
        <v>-2.7747251440196854E-17</v>
      </c>
      <c r="Q95" s="1"/>
      <c r="R95" s="27">
        <f t="shared" si="22"/>
        <v>46.735664396537459</v>
      </c>
      <c r="S95" s="27">
        <f t="shared" si="23"/>
        <v>55.793335603462545</v>
      </c>
    </row>
    <row r="96" spans="1:19" x14ac:dyDescent="0.25">
      <c r="A96" s="29">
        <v>1540</v>
      </c>
      <c r="B96" s="29">
        <v>6.4500000000000002E-2</v>
      </c>
      <c r="C96" s="29">
        <v>-0.17749999999999999</v>
      </c>
      <c r="D96" s="1"/>
      <c r="E96" s="1">
        <f t="shared" si="13"/>
        <v>-2.751937984496124</v>
      </c>
      <c r="F96" s="1">
        <f t="shared" si="14"/>
        <v>0</v>
      </c>
      <c r="G96" s="1">
        <f t="shared" si="24"/>
        <v>0</v>
      </c>
      <c r="H96" s="1"/>
      <c r="I96" s="24">
        <f t="shared" si="15"/>
        <v>0.49099513914650678</v>
      </c>
      <c r="J96" s="24">
        <f t="shared" si="16"/>
        <v>1.8009721706986448E-2</v>
      </c>
      <c r="K96" s="1"/>
      <c r="L96" s="1">
        <f t="shared" si="17"/>
        <v>3.1669186474949686E-2</v>
      </c>
      <c r="M96" s="1">
        <f t="shared" si="18"/>
        <v>3.2830813525050309E-2</v>
      </c>
      <c r="N96" s="1">
        <f t="shared" si="19"/>
        <v>-0.21039988255771172</v>
      </c>
      <c r="O96" s="1">
        <f t="shared" si="20"/>
        <v>3.2899882557711702E-2</v>
      </c>
      <c r="P96" s="24">
        <f t="shared" si="21"/>
        <v>-2.7747251440196854E-17</v>
      </c>
      <c r="Q96" s="1"/>
      <c r="R96" s="27">
        <f t="shared" si="22"/>
        <v>48.770547171422514</v>
      </c>
      <c r="S96" s="27">
        <f t="shared" si="23"/>
        <v>50.559452828577477</v>
      </c>
    </row>
    <row r="97" spans="1:19" x14ac:dyDescent="0.25">
      <c r="A97" s="29">
        <v>1570</v>
      </c>
      <c r="B97" s="29">
        <v>6.3600000000000004E-2</v>
      </c>
      <c r="C97" s="29">
        <v>-0.19020000000000001</v>
      </c>
      <c r="D97" s="1"/>
      <c r="E97" s="1">
        <f t="shared" si="13"/>
        <v>-2.9905660377358489</v>
      </c>
      <c r="F97" s="1">
        <f t="shared" si="14"/>
        <v>0</v>
      </c>
      <c r="G97" s="1">
        <f t="shared" si="24"/>
        <v>0</v>
      </c>
      <c r="H97" s="1"/>
      <c r="I97" s="24">
        <f t="shared" si="15"/>
        <v>0.52220555750147846</v>
      </c>
      <c r="J97" s="24">
        <f t="shared" si="16"/>
        <v>-4.4411115002956914E-2</v>
      </c>
      <c r="K97" s="1"/>
      <c r="L97" s="1">
        <f t="shared" si="17"/>
        <v>3.321227345709403E-2</v>
      </c>
      <c r="M97" s="1">
        <f t="shared" si="18"/>
        <v>3.0387726542905971E-2</v>
      </c>
      <c r="N97" s="1">
        <f t="shared" si="19"/>
        <v>-0.22065165584138333</v>
      </c>
      <c r="O97" s="1">
        <f t="shared" si="20"/>
        <v>3.0451655841383329E-2</v>
      </c>
      <c r="P97" s="24">
        <f t="shared" si="21"/>
        <v>0</v>
      </c>
      <c r="Q97" s="1"/>
      <c r="R97" s="27">
        <f t="shared" si="22"/>
        <v>52.143269327637626</v>
      </c>
      <c r="S97" s="27">
        <f t="shared" si="23"/>
        <v>47.708730672362371</v>
      </c>
    </row>
    <row r="98" spans="1:19" x14ac:dyDescent="0.25">
      <c r="A98" s="29">
        <v>1600</v>
      </c>
      <c r="B98" s="29">
        <v>6.3299999999999995E-2</v>
      </c>
      <c r="C98" s="29">
        <v>-0.21299999999999999</v>
      </c>
      <c r="D98" s="1"/>
      <c r="E98" s="1">
        <f t="shared" si="13"/>
        <v>-3.364928909952607</v>
      </c>
      <c r="F98" s="1">
        <f t="shared" si="14"/>
        <v>0</v>
      </c>
      <c r="G98" s="1">
        <f t="shared" si="24"/>
        <v>0</v>
      </c>
      <c r="H98" s="1"/>
      <c r="I98" s="24">
        <f t="shared" si="15"/>
        <v>0.57116887803243088</v>
      </c>
      <c r="J98" s="24">
        <f t="shared" si="16"/>
        <v>-0.14233775606486176</v>
      </c>
      <c r="K98" s="1"/>
      <c r="L98" s="1">
        <f t="shared" si="17"/>
        <v>3.6154989979452871E-2</v>
      </c>
      <c r="M98" s="1">
        <f t="shared" si="18"/>
        <v>2.7145010020547124E-2</v>
      </c>
      <c r="N98" s="1">
        <f t="shared" si="19"/>
        <v>-0.24020211733475585</v>
      </c>
      <c r="O98" s="1">
        <f t="shared" si="20"/>
        <v>2.7202117334755846E-2</v>
      </c>
      <c r="P98" s="24">
        <f t="shared" si="21"/>
        <v>-2.7747251440196854E-17</v>
      </c>
      <c r="Q98" s="1"/>
      <c r="R98" s="27">
        <f t="shared" si="22"/>
        <v>57.847983967124591</v>
      </c>
      <c r="S98" s="27">
        <f t="shared" si="23"/>
        <v>43.432016032875396</v>
      </c>
    </row>
    <row r="99" spans="1:19" x14ac:dyDescent="0.25">
      <c r="A99" s="29">
        <v>1630</v>
      </c>
      <c r="B99" s="29">
        <v>6.3200000000000006E-2</v>
      </c>
      <c r="C99" s="29">
        <v>-0.24490000000000001</v>
      </c>
      <c r="D99" s="1"/>
      <c r="E99" s="1">
        <f t="shared" si="13"/>
        <v>-3.8749999999999996</v>
      </c>
      <c r="F99" s="1">
        <f t="shared" si="14"/>
        <v>0</v>
      </c>
      <c r="G99" s="1">
        <f t="shared" si="24"/>
        <v>0</v>
      </c>
      <c r="H99" s="1"/>
      <c r="I99" s="24">
        <f t="shared" si="15"/>
        <v>0.63788162154697003</v>
      </c>
      <c r="J99" s="24">
        <f t="shared" si="16"/>
        <v>-0.27576324309394007</v>
      </c>
      <c r="K99" s="1"/>
      <c r="L99" s="1">
        <f t="shared" si="17"/>
        <v>4.031411848176851E-2</v>
      </c>
      <c r="M99" s="1">
        <f t="shared" si="18"/>
        <v>2.2885881518231496E-2</v>
      </c>
      <c r="N99" s="1">
        <f t="shared" si="19"/>
        <v>-0.26783402853404825</v>
      </c>
      <c r="O99" s="1">
        <f t="shared" si="20"/>
        <v>2.2934028534048252E-2</v>
      </c>
      <c r="P99" s="24">
        <f t="shared" si="21"/>
        <v>0</v>
      </c>
      <c r="Q99" s="1"/>
      <c r="R99" s="27">
        <f t="shared" si="22"/>
        <v>65.712013125282667</v>
      </c>
      <c r="S99" s="27">
        <f t="shared" si="23"/>
        <v>37.303986874717339</v>
      </c>
    </row>
    <row r="100" spans="1:19" x14ac:dyDescent="0.25">
      <c r="A100" s="29">
        <v>1660</v>
      </c>
      <c r="B100" s="29">
        <v>6.3500000000000001E-2</v>
      </c>
      <c r="C100" s="29">
        <v>-0.27700000000000002</v>
      </c>
      <c r="D100" s="1"/>
      <c r="E100" s="1">
        <f t="shared" si="13"/>
        <v>-4.3622047244094491</v>
      </c>
      <c r="F100" s="1">
        <f t="shared" si="14"/>
        <v>0</v>
      </c>
      <c r="G100" s="1">
        <f t="shared" si="24"/>
        <v>0</v>
      </c>
      <c r="H100" s="1"/>
      <c r="I100" s="24">
        <f t="shared" si="15"/>
        <v>0.70160364863848657</v>
      </c>
      <c r="J100" s="24">
        <f t="shared" si="16"/>
        <v>-0.40320729727697313</v>
      </c>
      <c r="K100" s="1"/>
      <c r="L100" s="1">
        <f t="shared" si="17"/>
        <v>4.4551831688543896E-2</v>
      </c>
      <c r="M100" s="1">
        <f t="shared" si="18"/>
        <v>1.8948168311456102E-2</v>
      </c>
      <c r="N100" s="1">
        <f t="shared" si="19"/>
        <v>-0.29598803121814221</v>
      </c>
      <c r="O100" s="1">
        <f t="shared" si="20"/>
        <v>1.8988031218142194E-2</v>
      </c>
      <c r="P100" s="24">
        <f t="shared" si="21"/>
        <v>0</v>
      </c>
      <c r="Q100" s="1"/>
      <c r="R100" s="27">
        <f t="shared" si="22"/>
        <v>73.956040602982867</v>
      </c>
      <c r="S100" s="27">
        <f t="shared" si="23"/>
        <v>31.45395939701713</v>
      </c>
    </row>
    <row r="101" spans="1:19" x14ac:dyDescent="0.25">
      <c r="A101" s="29">
        <v>1690</v>
      </c>
      <c r="B101" s="29">
        <v>6.4100000000000004E-2</v>
      </c>
      <c r="C101" s="29">
        <v>-0.30919999999999997</v>
      </c>
      <c r="D101" s="1"/>
      <c r="E101" s="1">
        <f t="shared" si="13"/>
        <v>-4.8237129485179402</v>
      </c>
      <c r="F101" s="1">
        <f t="shared" si="14"/>
        <v>1</v>
      </c>
      <c r="G101" s="1">
        <f t="shared" si="24"/>
        <v>-4.8237129485179402</v>
      </c>
      <c r="H101" s="1"/>
      <c r="I101" s="24">
        <f t="shared" si="15"/>
        <v>0.76196480296687541</v>
      </c>
      <c r="J101" s="24">
        <f t="shared" si="16"/>
        <v>-0.52392960593375082</v>
      </c>
      <c r="K101" s="1"/>
      <c r="L101" s="1">
        <f t="shared" si="17"/>
        <v>4.8841943870176714E-2</v>
      </c>
      <c r="M101" s="1">
        <f t="shared" si="18"/>
        <v>1.5258056129823287E-2</v>
      </c>
      <c r="N101" s="1">
        <f t="shared" si="19"/>
        <v>-0.32449015582715107</v>
      </c>
      <c r="O101" s="1">
        <f t="shared" si="20"/>
        <v>1.5290155827151104E-2</v>
      </c>
      <c r="P101" s="24">
        <f t="shared" si="21"/>
        <v>0</v>
      </c>
      <c r="Q101" s="1"/>
      <c r="R101" s="27">
        <f t="shared" si="22"/>
        <v>82.542885140598642</v>
      </c>
      <c r="S101" s="27">
        <f t="shared" si="23"/>
        <v>25.786114859401355</v>
      </c>
    </row>
    <row r="102" spans="1:19" x14ac:dyDescent="0.25">
      <c r="A102" s="29">
        <v>1720</v>
      </c>
      <c r="B102" s="29">
        <v>6.4799999999999996E-2</v>
      </c>
      <c r="C102" s="29">
        <v>-0.34289999999999998</v>
      </c>
      <c r="D102" s="1"/>
      <c r="E102" s="1">
        <f t="shared" si="13"/>
        <v>-5.291666666666667</v>
      </c>
      <c r="F102" s="1">
        <f t="shared" si="14"/>
        <v>1</v>
      </c>
      <c r="G102" s="1">
        <f t="shared" si="24"/>
        <v>-5.291666666666667</v>
      </c>
      <c r="H102" s="1"/>
      <c r="I102" s="24">
        <f t="shared" si="15"/>
        <v>0.82316897035583747</v>
      </c>
      <c r="J102" s="24">
        <f t="shared" si="16"/>
        <v>-0.64633794071167494</v>
      </c>
      <c r="K102" s="1"/>
      <c r="L102" s="1">
        <f t="shared" si="17"/>
        <v>5.3341349279058266E-2</v>
      </c>
      <c r="M102" s="1">
        <f t="shared" si="18"/>
        <v>1.1458650720941731E-2</v>
      </c>
      <c r="N102" s="1">
        <f t="shared" si="19"/>
        <v>-0.35438275727926066</v>
      </c>
      <c r="O102" s="1">
        <f t="shared" si="20"/>
        <v>1.1482757279260682E-2</v>
      </c>
      <c r="P102" s="24">
        <f t="shared" si="21"/>
        <v>0</v>
      </c>
      <c r="Q102" s="1"/>
      <c r="R102" s="27">
        <f t="shared" si="22"/>
        <v>91.74712075998022</v>
      </c>
      <c r="S102" s="27">
        <f t="shared" si="23"/>
        <v>19.708879240019776</v>
      </c>
    </row>
    <row r="103" spans="1:19" x14ac:dyDescent="0.25">
      <c r="A103" s="29">
        <v>1750</v>
      </c>
      <c r="B103" s="29">
        <v>6.5600000000000006E-2</v>
      </c>
      <c r="C103" s="29">
        <v>-0.375</v>
      </c>
      <c r="D103" s="1"/>
      <c r="E103" s="1">
        <f t="shared" si="13"/>
        <v>-5.7164634146341458</v>
      </c>
      <c r="F103" s="1">
        <f t="shared" si="14"/>
        <v>1</v>
      </c>
      <c r="G103" s="1">
        <f t="shared" si="24"/>
        <v>-5.7164634146341458</v>
      </c>
      <c r="H103" s="1"/>
      <c r="I103" s="24">
        <f t="shared" si="15"/>
        <v>0.87872859144773596</v>
      </c>
      <c r="J103" s="24">
        <f t="shared" si="16"/>
        <v>-0.75745718289547193</v>
      </c>
      <c r="K103" s="1"/>
      <c r="L103" s="1">
        <f t="shared" si="17"/>
        <v>5.7644595598971483E-2</v>
      </c>
      <c r="M103" s="1">
        <f t="shared" si="18"/>
        <v>7.9554044010285221E-3</v>
      </c>
      <c r="N103" s="1">
        <f t="shared" si="19"/>
        <v>-0.38297214087592552</v>
      </c>
      <c r="O103" s="1">
        <f t="shared" si="20"/>
        <v>7.9721408759254962E-3</v>
      </c>
      <c r="P103" s="24">
        <f t="shared" si="21"/>
        <v>0</v>
      </c>
      <c r="Q103" s="1"/>
      <c r="R103" s="27">
        <f t="shared" si="22"/>
        <v>100.8780422982001</v>
      </c>
      <c r="S103" s="27">
        <f t="shared" si="23"/>
        <v>13.921957701799913</v>
      </c>
    </row>
    <row r="104" spans="1:19" x14ac:dyDescent="0.25">
      <c r="A104" s="29">
        <v>1780</v>
      </c>
      <c r="B104" s="29">
        <v>6.6500000000000004E-2</v>
      </c>
      <c r="C104" s="29">
        <v>-0.40279999999999999</v>
      </c>
      <c r="D104" s="1"/>
      <c r="E104" s="1">
        <f t="shared" si="13"/>
        <v>-6.0571428571428569</v>
      </c>
      <c r="F104" s="1">
        <f t="shared" si="14"/>
        <v>1</v>
      </c>
      <c r="G104" s="1">
        <f t="shared" si="24"/>
        <v>-6.0571428571428569</v>
      </c>
      <c r="H104" s="1"/>
      <c r="I104" s="24">
        <f t="shared" si="15"/>
        <v>0.92328642017441032</v>
      </c>
      <c r="J104" s="24">
        <f t="shared" si="16"/>
        <v>-0.84657284034882063</v>
      </c>
      <c r="K104" s="1"/>
      <c r="L104" s="1">
        <f t="shared" si="17"/>
        <v>6.1398546941598291E-2</v>
      </c>
      <c r="M104" s="1">
        <f t="shared" si="18"/>
        <v>5.1014530584017146E-3</v>
      </c>
      <c r="N104" s="1">
        <f t="shared" si="19"/>
        <v>-0.40791218542808982</v>
      </c>
      <c r="O104" s="1">
        <f t="shared" si="20"/>
        <v>5.1121854280897962E-3</v>
      </c>
      <c r="P104" s="24">
        <f t="shared" si="21"/>
        <v>-5.5494502880393708E-17</v>
      </c>
      <c r="Q104" s="1"/>
      <c r="R104" s="27">
        <f t="shared" si="22"/>
        <v>109.28941355604496</v>
      </c>
      <c r="S104" s="27">
        <f t="shared" si="23"/>
        <v>9.0805864439550525</v>
      </c>
    </row>
    <row r="105" spans="1:19" x14ac:dyDescent="0.25">
      <c r="A105" s="29">
        <v>1810</v>
      </c>
      <c r="B105" s="29">
        <v>6.7400000000000002E-2</v>
      </c>
      <c r="C105" s="29">
        <v>-0.4279</v>
      </c>
      <c r="D105" s="1"/>
      <c r="E105" s="1">
        <f t="shared" si="13"/>
        <v>-6.3486646884272995</v>
      </c>
      <c r="F105" s="1">
        <f t="shared" si="14"/>
        <v>1</v>
      </c>
      <c r="G105" s="1">
        <f t="shared" si="24"/>
        <v>-6.3486646884272995</v>
      </c>
      <c r="H105" s="1"/>
      <c r="I105" s="24">
        <f t="shared" si="15"/>
        <v>0.96141487234283407</v>
      </c>
      <c r="J105" s="24">
        <f t="shared" si="16"/>
        <v>-0.92282974468566814</v>
      </c>
      <c r="K105" s="1"/>
      <c r="L105" s="1">
        <f t="shared" si="17"/>
        <v>6.4799362395907015E-2</v>
      </c>
      <c r="M105" s="1">
        <f t="shared" si="18"/>
        <v>2.6006376040929838E-3</v>
      </c>
      <c r="N105" s="1">
        <f t="shared" si="19"/>
        <v>-0.43050610879119833</v>
      </c>
      <c r="O105" s="1">
        <f t="shared" si="20"/>
        <v>2.6061087911983687E-3</v>
      </c>
      <c r="P105" s="24">
        <f t="shared" si="21"/>
        <v>5.5494502880393708E-17</v>
      </c>
      <c r="Q105" s="1"/>
      <c r="R105" s="27">
        <f t="shared" si="22"/>
        <v>117.2868459365917</v>
      </c>
      <c r="S105" s="27">
        <f t="shared" si="23"/>
        <v>4.7071540634083009</v>
      </c>
    </row>
    <row r="106" spans="1:19" x14ac:dyDescent="0.25">
      <c r="A106" s="29">
        <v>1840</v>
      </c>
      <c r="B106" s="29">
        <v>6.8500000000000005E-2</v>
      </c>
      <c r="C106" s="29">
        <v>-0.4496</v>
      </c>
      <c r="D106" s="1"/>
      <c r="E106" s="1">
        <f t="shared" si="13"/>
        <v>-6.5635036496350363</v>
      </c>
      <c r="F106" s="1">
        <f t="shared" si="14"/>
        <v>1</v>
      </c>
      <c r="G106" s="1">
        <f t="shared" si="24"/>
        <v>-6.5635036496350363</v>
      </c>
      <c r="H106" s="1"/>
      <c r="I106" s="24">
        <f t="shared" si="15"/>
        <v>0.9895138899026219</v>
      </c>
      <c r="J106" s="24">
        <f t="shared" si="16"/>
        <v>-0.9790277798052438</v>
      </c>
      <c r="K106" s="1"/>
      <c r="L106" s="1">
        <f t="shared" si="17"/>
        <v>6.778170145832961E-2</v>
      </c>
      <c r="M106" s="1">
        <f t="shared" si="18"/>
        <v>7.1829854167039975E-4</v>
      </c>
      <c r="N106" s="1">
        <f t="shared" si="19"/>
        <v>-0.45031980968867258</v>
      </c>
      <c r="O106" s="1">
        <f t="shared" si="20"/>
        <v>7.1980968867251134E-4</v>
      </c>
      <c r="P106" s="24">
        <f t="shared" si="21"/>
        <v>-5.5494502880393708E-17</v>
      </c>
      <c r="Q106" s="1"/>
      <c r="R106" s="27">
        <f t="shared" si="22"/>
        <v>124.71833068332649</v>
      </c>
      <c r="S106" s="27">
        <f t="shared" si="23"/>
        <v>1.3216693166735356</v>
      </c>
    </row>
    <row r="107" spans="1:19" x14ac:dyDescent="0.25">
      <c r="A107" s="29">
        <v>1870</v>
      </c>
      <c r="B107" s="29">
        <v>6.9599999999999995E-2</v>
      </c>
      <c r="C107" s="29">
        <v>-0.46239999999999998</v>
      </c>
      <c r="D107" s="1"/>
      <c r="E107" s="1">
        <f t="shared" si="13"/>
        <v>-6.6436781609195403</v>
      </c>
      <c r="F107" s="1">
        <f t="shared" si="14"/>
        <v>1</v>
      </c>
      <c r="G107" s="1">
        <f t="shared" si="24"/>
        <v>-6.6436781609195403</v>
      </c>
      <c r="H107" s="1"/>
      <c r="I107" s="24">
        <f t="shared" si="15"/>
        <v>1</v>
      </c>
      <c r="J107" s="24">
        <f t="shared" si="16"/>
        <v>-1</v>
      </c>
      <c r="K107" s="1"/>
      <c r="L107" s="1">
        <f t="shared" si="17"/>
        <v>6.9599999999999995E-2</v>
      </c>
      <c r="M107" s="1">
        <f t="shared" si="18"/>
        <v>0</v>
      </c>
      <c r="N107" s="1">
        <f t="shared" si="19"/>
        <v>-0.46239999999999998</v>
      </c>
      <c r="O107" s="1">
        <f t="shared" si="20"/>
        <v>0</v>
      </c>
      <c r="P107" s="24">
        <f t="shared" si="21"/>
        <v>0</v>
      </c>
      <c r="Q107" s="1"/>
      <c r="R107" s="27">
        <f t="shared" si="22"/>
        <v>130.15199999999999</v>
      </c>
      <c r="S107" s="27">
        <f t="shared" si="23"/>
        <v>0</v>
      </c>
    </row>
    <row r="108" spans="1:19" x14ac:dyDescent="0.25">
      <c r="A108" s="29">
        <v>1900</v>
      </c>
      <c r="B108" s="29">
        <v>7.0199999999999999E-2</v>
      </c>
      <c r="C108" s="29">
        <v>-0.46579999999999999</v>
      </c>
      <c r="D108" s="1"/>
      <c r="E108" s="1">
        <f t="shared" si="13"/>
        <v>-6.6353276353276351</v>
      </c>
      <c r="F108" s="1">
        <f t="shared" si="14"/>
        <v>1</v>
      </c>
      <c r="G108" s="1">
        <f t="shared" si="24"/>
        <v>-6.6353276353276351</v>
      </c>
      <c r="H108" s="1"/>
      <c r="I108" s="24">
        <f t="shared" si="15"/>
        <v>0.99890782582488136</v>
      </c>
      <c r="J108" s="24">
        <f t="shared" si="16"/>
        <v>-0.99781565164976271</v>
      </c>
      <c r="K108" s="1"/>
      <c r="L108" s="1">
        <f t="shared" si="17"/>
        <v>7.0123329372906676E-2</v>
      </c>
      <c r="M108" s="1">
        <f t="shared" si="18"/>
        <v>7.6670627093328744E-5</v>
      </c>
      <c r="N108" s="1">
        <f t="shared" si="19"/>
        <v>-0.4658768319257478</v>
      </c>
      <c r="O108" s="1">
        <f t="shared" si="20"/>
        <v>7.683192574780278E-5</v>
      </c>
      <c r="P108" s="24">
        <f t="shared" si="21"/>
        <v>0</v>
      </c>
      <c r="Q108" s="1"/>
      <c r="R108" s="27">
        <f t="shared" si="22"/>
        <v>133.2343258085227</v>
      </c>
      <c r="S108" s="27">
        <f t="shared" si="23"/>
        <v>0.1456741914773246</v>
      </c>
    </row>
    <row r="109" spans="1:19" x14ac:dyDescent="0.25">
      <c r="A109" s="29">
        <v>1930</v>
      </c>
      <c r="B109" s="29">
        <v>6.9599999999999995E-2</v>
      </c>
      <c r="C109" s="29">
        <v>-0.4607</v>
      </c>
      <c r="D109" s="1"/>
      <c r="E109" s="1">
        <f t="shared" si="13"/>
        <v>-6.6192528735632186</v>
      </c>
      <c r="F109" s="1">
        <f t="shared" si="14"/>
        <v>1</v>
      </c>
      <c r="G109" s="1">
        <f t="shared" si="24"/>
        <v>-6.6192528735632186</v>
      </c>
      <c r="H109" s="1"/>
      <c r="I109" s="24">
        <f t="shared" si="15"/>
        <v>0.99680539053777817</v>
      </c>
      <c r="J109" s="24">
        <f t="shared" si="16"/>
        <v>-0.99361078107555634</v>
      </c>
      <c r="K109" s="1"/>
      <c r="L109" s="1">
        <f t="shared" si="17"/>
        <v>6.9377655181429354E-2</v>
      </c>
      <c r="M109" s="1">
        <f t="shared" si="18"/>
        <v>2.2234481857063944E-4</v>
      </c>
      <c r="N109" s="1">
        <f t="shared" si="19"/>
        <v>-0.46092281258466861</v>
      </c>
      <c r="O109" s="1">
        <f t="shared" si="20"/>
        <v>2.2281258466861411E-4</v>
      </c>
      <c r="P109" s="24">
        <f t="shared" si="21"/>
        <v>0</v>
      </c>
      <c r="Q109" s="1"/>
      <c r="R109" s="27">
        <f t="shared" si="22"/>
        <v>133.89887450015866</v>
      </c>
      <c r="S109" s="27">
        <f t="shared" si="23"/>
        <v>0.42912549984133413</v>
      </c>
    </row>
    <row r="110" spans="1:19" x14ac:dyDescent="0.25">
      <c r="A110" s="29">
        <v>1960</v>
      </c>
      <c r="B110" s="29">
        <v>6.7900000000000002E-2</v>
      </c>
      <c r="C110" s="29">
        <v>-0.4486</v>
      </c>
      <c r="D110" s="1"/>
      <c r="E110" s="1">
        <f t="shared" si="13"/>
        <v>-6.6067746686303384</v>
      </c>
      <c r="F110" s="1">
        <f t="shared" si="14"/>
        <v>1</v>
      </c>
      <c r="G110" s="1">
        <f t="shared" si="24"/>
        <v>-6.6067746686303384</v>
      </c>
      <c r="H110" s="1"/>
      <c r="I110" s="24">
        <f t="shared" si="15"/>
        <v>0.99517335276607899</v>
      </c>
      <c r="J110" s="24">
        <f t="shared" si="16"/>
        <v>-0.99034670553215798</v>
      </c>
      <c r="K110" s="1"/>
      <c r="L110" s="1">
        <f t="shared" si="17"/>
        <v>6.7572270652816763E-2</v>
      </c>
      <c r="M110" s="1">
        <f t="shared" si="18"/>
        <v>3.2772934718323666E-4</v>
      </c>
      <c r="N110" s="1">
        <f t="shared" si="19"/>
        <v>-0.44892841881986312</v>
      </c>
      <c r="O110" s="1">
        <f t="shared" si="20"/>
        <v>3.2841881986314528E-4</v>
      </c>
      <c r="P110" s="24">
        <f t="shared" si="21"/>
        <v>0</v>
      </c>
      <c r="Q110" s="1"/>
      <c r="R110" s="27">
        <f t="shared" si="22"/>
        <v>132.44165047952086</v>
      </c>
      <c r="S110" s="27">
        <f t="shared" si="23"/>
        <v>0.64234952047914384</v>
      </c>
    </row>
    <row r="111" spans="1:19" x14ac:dyDescent="0.25">
      <c r="A111" s="29">
        <v>1990</v>
      </c>
      <c r="B111" s="29">
        <v>6.6000000000000003E-2</v>
      </c>
      <c r="C111" s="29">
        <v>-0.43209999999999998</v>
      </c>
      <c r="D111" s="1"/>
      <c r="E111" s="1">
        <f t="shared" si="13"/>
        <v>-6.546969696969696</v>
      </c>
      <c r="F111" s="1">
        <f t="shared" si="14"/>
        <v>1</v>
      </c>
      <c r="G111" s="1">
        <f t="shared" si="24"/>
        <v>-6.546969696969696</v>
      </c>
      <c r="H111" s="1"/>
      <c r="I111" s="24">
        <f t="shared" si="15"/>
        <v>0.9873513965463685</v>
      </c>
      <c r="J111" s="24">
        <f t="shared" si="16"/>
        <v>-0.974702793092737</v>
      </c>
      <c r="K111" s="1"/>
      <c r="L111" s="1">
        <f t="shared" si="17"/>
        <v>6.5165192172060321E-2</v>
      </c>
      <c r="M111" s="1">
        <f t="shared" si="18"/>
        <v>8.3480782793967918E-4</v>
      </c>
      <c r="N111" s="1">
        <f t="shared" si="19"/>
        <v>-0.43293656408564213</v>
      </c>
      <c r="O111" s="1">
        <f t="shared" si="20"/>
        <v>8.3656408564221699E-4</v>
      </c>
      <c r="P111" s="24">
        <f t="shared" si="21"/>
        <v>5.5494502880393708E-17</v>
      </c>
      <c r="Q111" s="1"/>
      <c r="R111" s="27">
        <f t="shared" si="22"/>
        <v>129.67873242240003</v>
      </c>
      <c r="S111" s="27">
        <f t="shared" si="23"/>
        <v>1.6612675775999615</v>
      </c>
    </row>
    <row r="112" spans="1:19" x14ac:dyDescent="0.25">
      <c r="A112" s="29">
        <v>2020</v>
      </c>
      <c r="B112" s="29">
        <v>6.3600000000000004E-2</v>
      </c>
      <c r="C112" s="29">
        <v>-0.4103</v>
      </c>
      <c r="D112" s="1"/>
      <c r="E112" s="1">
        <f t="shared" si="13"/>
        <v>-6.4512578616352201</v>
      </c>
      <c r="F112" s="1">
        <f t="shared" si="14"/>
        <v>1</v>
      </c>
      <c r="G112" s="1">
        <f t="shared" si="24"/>
        <v>-6.4512578616352201</v>
      </c>
      <c r="H112" s="1"/>
      <c r="I112" s="24">
        <f t="shared" si="15"/>
        <v>0.97483314321548198</v>
      </c>
      <c r="J112" s="24">
        <f t="shared" si="16"/>
        <v>-0.94966628643096396</v>
      </c>
      <c r="K112" s="1"/>
      <c r="L112" s="1">
        <f t="shared" si="17"/>
        <v>6.1999387908504656E-2</v>
      </c>
      <c r="M112" s="1">
        <f t="shared" si="18"/>
        <v>1.6006120914953462E-3</v>
      </c>
      <c r="N112" s="1">
        <f t="shared" si="19"/>
        <v>-0.41190397943811141</v>
      </c>
      <c r="O112" s="1">
        <f t="shared" si="20"/>
        <v>1.6039794381113952E-3</v>
      </c>
      <c r="P112" s="24">
        <f t="shared" si="21"/>
        <v>0</v>
      </c>
      <c r="Q112" s="1"/>
      <c r="R112" s="27">
        <f t="shared" si="22"/>
        <v>125.23876357517941</v>
      </c>
      <c r="S112" s="27">
        <f t="shared" si="23"/>
        <v>3.2332364248205994</v>
      </c>
    </row>
    <row r="113" spans="1:19" x14ac:dyDescent="0.25">
      <c r="A113" s="29">
        <v>2050</v>
      </c>
      <c r="B113" s="29">
        <v>6.1600000000000002E-2</v>
      </c>
      <c r="C113" s="29">
        <v>-0.38279999999999997</v>
      </c>
      <c r="D113" s="1"/>
      <c r="E113" s="1">
        <f t="shared" si="13"/>
        <v>-6.2142857142857135</v>
      </c>
      <c r="F113" s="1">
        <f t="shared" si="14"/>
        <v>1</v>
      </c>
      <c r="G113" s="1">
        <f t="shared" si="24"/>
        <v>-6.2142857142857135</v>
      </c>
      <c r="H113" s="1"/>
      <c r="I113" s="24">
        <f t="shared" si="15"/>
        <v>0.94383930256329307</v>
      </c>
      <c r="J113" s="24">
        <f t="shared" si="16"/>
        <v>-0.88767860512658614</v>
      </c>
      <c r="K113" s="1"/>
      <c r="L113" s="1">
        <f t="shared" si="17"/>
        <v>5.8140501037898855E-2</v>
      </c>
      <c r="M113" s="1">
        <f t="shared" si="18"/>
        <v>3.4594989621011471E-3</v>
      </c>
      <c r="N113" s="1">
        <f t="shared" si="19"/>
        <v>-0.38626677701040851</v>
      </c>
      <c r="O113" s="1">
        <f t="shared" si="20"/>
        <v>3.4667770104085125E-3</v>
      </c>
      <c r="P113" s="24">
        <f t="shared" si="21"/>
        <v>0</v>
      </c>
      <c r="Q113" s="1"/>
      <c r="R113" s="27">
        <f t="shared" si="22"/>
        <v>119.18802712769265</v>
      </c>
      <c r="S113" s="27">
        <f t="shared" si="23"/>
        <v>7.0919728723073518</v>
      </c>
    </row>
    <row r="114" spans="1:19" x14ac:dyDescent="0.25">
      <c r="A114" s="29">
        <v>2080</v>
      </c>
      <c r="B114" s="29">
        <v>6.0400000000000002E-2</v>
      </c>
      <c r="C114" s="29">
        <v>-0.35770000000000002</v>
      </c>
      <c r="D114" s="1"/>
      <c r="E114" s="1">
        <f t="shared" si="13"/>
        <v>-5.9221854304635766</v>
      </c>
      <c r="F114" s="1">
        <f t="shared" si="14"/>
        <v>1</v>
      </c>
      <c r="G114" s="1">
        <f t="shared" si="24"/>
        <v>-5.9221854304635766</v>
      </c>
      <c r="H114" s="1"/>
      <c r="I114" s="24">
        <f t="shared" si="15"/>
        <v>0.9056351939686661</v>
      </c>
      <c r="J114" s="24">
        <f t="shared" si="16"/>
        <v>-0.81127038793733219</v>
      </c>
      <c r="K114" s="1"/>
      <c r="L114" s="1">
        <f t="shared" si="17"/>
        <v>5.4700365715707432E-2</v>
      </c>
      <c r="M114" s="1">
        <f t="shared" si="18"/>
        <v>5.6996342842925681E-3</v>
      </c>
      <c r="N114" s="1">
        <f t="shared" si="19"/>
        <v>-0.36341162509975744</v>
      </c>
      <c r="O114" s="1">
        <f t="shared" si="20"/>
        <v>5.711625099757419E-3</v>
      </c>
      <c r="P114" s="24">
        <f t="shared" si="21"/>
        <v>0</v>
      </c>
      <c r="Q114" s="1"/>
      <c r="R114" s="27">
        <f t="shared" si="22"/>
        <v>113.77676068867146</v>
      </c>
      <c r="S114" s="27">
        <f t="shared" si="23"/>
        <v>11.855239311328541</v>
      </c>
    </row>
    <row r="115" spans="1:19" x14ac:dyDescent="0.25">
      <c r="A115" s="29">
        <v>2110</v>
      </c>
      <c r="B115" s="29">
        <v>5.9400000000000001E-2</v>
      </c>
      <c r="C115" s="29">
        <v>-0.3337</v>
      </c>
      <c r="D115" s="1"/>
      <c r="E115" s="1">
        <f t="shared" si="13"/>
        <v>-5.6178451178451176</v>
      </c>
      <c r="F115" s="1">
        <f t="shared" si="14"/>
        <v>1</v>
      </c>
      <c r="G115" s="1">
        <f t="shared" si="24"/>
        <v>-5.6178451178451176</v>
      </c>
      <c r="H115" s="1"/>
      <c r="I115" s="24">
        <f t="shared" si="15"/>
        <v>0.86583019891402879</v>
      </c>
      <c r="J115" s="24">
        <f t="shared" si="16"/>
        <v>-0.73166039782805758</v>
      </c>
      <c r="K115" s="1"/>
      <c r="L115" s="1">
        <f t="shared" si="17"/>
        <v>5.143031381549331E-2</v>
      </c>
      <c r="M115" s="1">
        <f t="shared" si="18"/>
        <v>7.9696861845066896E-3</v>
      </c>
      <c r="N115" s="1">
        <f t="shared" si="19"/>
        <v>-0.3416864527052314</v>
      </c>
      <c r="O115" s="1">
        <f t="shared" si="20"/>
        <v>7.9864527052314581E-3</v>
      </c>
      <c r="P115" s="24">
        <f t="shared" si="21"/>
        <v>5.5494502880393708E-17</v>
      </c>
      <c r="Q115" s="1"/>
      <c r="R115" s="27">
        <f t="shared" si="22"/>
        <v>108.51796215069088</v>
      </c>
      <c r="S115" s="27">
        <f t="shared" si="23"/>
        <v>16.816037849309115</v>
      </c>
    </row>
    <row r="116" spans="1:19" x14ac:dyDescent="0.25">
      <c r="A116" s="29">
        <v>2140</v>
      </c>
      <c r="B116" s="29">
        <v>5.8099999999999999E-2</v>
      </c>
      <c r="C116" s="29">
        <v>-0.31140000000000001</v>
      </c>
      <c r="D116" s="1"/>
      <c r="E116" s="1">
        <f t="shared" si="13"/>
        <v>-5.3597246127366613</v>
      </c>
      <c r="F116" s="1">
        <f t="shared" si="14"/>
        <v>1</v>
      </c>
      <c r="G116" s="1">
        <f t="shared" si="24"/>
        <v>-5.3597246127366613</v>
      </c>
      <c r="H116" s="1"/>
      <c r="I116" s="24">
        <f t="shared" si="15"/>
        <v>0.83207034192714535</v>
      </c>
      <c r="J116" s="24">
        <f t="shared" si="16"/>
        <v>-0.6641406838542907</v>
      </c>
      <c r="K116" s="1"/>
      <c r="L116" s="1">
        <f t="shared" si="17"/>
        <v>4.8343286865967144E-2</v>
      </c>
      <c r="M116" s="1">
        <f t="shared" si="18"/>
        <v>9.7567131340328545E-3</v>
      </c>
      <c r="N116" s="1">
        <f t="shared" si="19"/>
        <v>-0.32117723917849439</v>
      </c>
      <c r="O116" s="1">
        <f t="shared" si="20"/>
        <v>9.777239178494353E-3</v>
      </c>
      <c r="P116" s="24">
        <f t="shared" si="21"/>
        <v>0</v>
      </c>
      <c r="Q116" s="1"/>
      <c r="R116" s="27">
        <f t="shared" si="22"/>
        <v>103.45463389316969</v>
      </c>
      <c r="S116" s="27">
        <f t="shared" si="23"/>
        <v>20.879366106830307</v>
      </c>
    </row>
    <row r="117" spans="1:19" x14ac:dyDescent="0.25">
      <c r="A117" s="29">
        <v>2170</v>
      </c>
      <c r="B117" s="29">
        <v>5.6800000000000003E-2</v>
      </c>
      <c r="C117" s="29">
        <v>-0.29530000000000001</v>
      </c>
      <c r="D117" s="1"/>
      <c r="E117" s="1">
        <f t="shared" si="13"/>
        <v>-5.198943661971831</v>
      </c>
      <c r="F117" s="1">
        <f t="shared" si="14"/>
        <v>1</v>
      </c>
      <c r="G117" s="1">
        <f t="shared" si="24"/>
        <v>-5.198943661971831</v>
      </c>
      <c r="H117" s="1"/>
      <c r="I117" s="24">
        <f t="shared" si="15"/>
        <v>0.8110416293816034</v>
      </c>
      <c r="J117" s="24">
        <f t="shared" si="16"/>
        <v>-0.6220832587632068</v>
      </c>
      <c r="K117" s="1"/>
      <c r="L117" s="1">
        <f t="shared" si="17"/>
        <v>4.6067164548875078E-2</v>
      </c>
      <c r="M117" s="1">
        <f t="shared" si="18"/>
        <v>1.0732835451124927E-2</v>
      </c>
      <c r="N117" s="1">
        <f t="shared" si="19"/>
        <v>-0.3060554150488482</v>
      </c>
      <c r="O117" s="1">
        <f t="shared" si="20"/>
        <v>1.075541504884819E-2</v>
      </c>
      <c r="P117" s="24">
        <f t="shared" si="21"/>
        <v>0</v>
      </c>
      <c r="Q117" s="1"/>
      <c r="R117" s="27">
        <f t="shared" si="22"/>
        <v>99.965747071058914</v>
      </c>
      <c r="S117" s="27">
        <f t="shared" si="23"/>
        <v>23.29025292894109</v>
      </c>
    </row>
    <row r="118" spans="1:19" x14ac:dyDescent="0.25">
      <c r="A118" s="29">
        <v>2200</v>
      </c>
      <c r="B118" s="29">
        <v>5.5399999999999998E-2</v>
      </c>
      <c r="C118" s="29">
        <v>-0.28149999999999997</v>
      </c>
      <c r="D118" s="1"/>
      <c r="E118" s="1">
        <f t="shared" si="13"/>
        <v>-5.0812274368231041</v>
      </c>
      <c r="F118" s="1">
        <f t="shared" si="14"/>
        <v>1</v>
      </c>
      <c r="G118" s="1">
        <f t="shared" si="24"/>
        <v>-5.0812274368231041</v>
      </c>
      <c r="H118" s="1"/>
      <c r="I118" s="24">
        <f t="shared" si="15"/>
        <v>0.79564539836777137</v>
      </c>
      <c r="J118" s="24">
        <f t="shared" si="16"/>
        <v>-0.59129079673554275</v>
      </c>
      <c r="K118" s="1"/>
      <c r="L118" s="1">
        <f t="shared" si="17"/>
        <v>4.4078755069574531E-2</v>
      </c>
      <c r="M118" s="1">
        <f t="shared" si="18"/>
        <v>1.1321244930425465E-2</v>
      </c>
      <c r="N118" s="1">
        <f t="shared" si="19"/>
        <v>-0.2928450624162538</v>
      </c>
      <c r="O118" s="1">
        <f t="shared" si="20"/>
        <v>1.1345062416253849E-2</v>
      </c>
      <c r="P118" s="24">
        <f t="shared" si="21"/>
        <v>0</v>
      </c>
      <c r="Q118" s="1"/>
      <c r="R118" s="27">
        <f t="shared" si="22"/>
        <v>96.973261153063973</v>
      </c>
      <c r="S118" s="27">
        <f t="shared" si="23"/>
        <v>24.906738846936022</v>
      </c>
    </row>
    <row r="119" spans="1:19" x14ac:dyDescent="0.25">
      <c r="A119" s="29">
        <v>2230</v>
      </c>
      <c r="B119" s="29">
        <v>5.3600000000000002E-2</v>
      </c>
      <c r="C119" s="29">
        <v>-0.26740000000000003</v>
      </c>
      <c r="D119" s="1"/>
      <c r="E119" s="1">
        <f t="shared" si="13"/>
        <v>-4.9888059701492544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0.78355749587387158</v>
      </c>
      <c r="J119" s="24">
        <f t="shared" si="16"/>
        <v>-0.56711499174774316</v>
      </c>
      <c r="K119" s="1"/>
      <c r="L119" s="1">
        <f t="shared" si="17"/>
        <v>4.1998681778839517E-2</v>
      </c>
      <c r="M119" s="1">
        <f t="shared" si="18"/>
        <v>1.1601318221160483E-2</v>
      </c>
      <c r="N119" s="1">
        <f t="shared" si="19"/>
        <v>-0.27902572492148553</v>
      </c>
      <c r="O119" s="1">
        <f t="shared" si="20"/>
        <v>1.1625724921485505E-2</v>
      </c>
      <c r="P119" s="24">
        <f t="shared" si="21"/>
        <v>0</v>
      </c>
      <c r="Q119" s="1"/>
      <c r="R119" s="27">
        <f t="shared" si="22"/>
        <v>93.657060366812118</v>
      </c>
      <c r="S119" s="27">
        <f t="shared" si="23"/>
        <v>25.870939633187877</v>
      </c>
    </row>
    <row r="120" spans="1:19" x14ac:dyDescent="0.25">
      <c r="A120" s="29">
        <v>2260</v>
      </c>
      <c r="B120" s="29">
        <v>5.1200000000000002E-2</v>
      </c>
      <c r="C120" s="29">
        <v>-0.25290000000000001</v>
      </c>
      <c r="D120" s="1"/>
      <c r="E120" s="1">
        <f t="shared" si="13"/>
        <v>-4.939453125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0.77710258446172109</v>
      </c>
      <c r="J120" s="24">
        <f t="shared" si="16"/>
        <v>-0.55420516892344218</v>
      </c>
      <c r="K120" s="1"/>
      <c r="L120" s="1">
        <f t="shared" si="17"/>
        <v>3.978765232444012E-2</v>
      </c>
      <c r="M120" s="1">
        <f t="shared" si="18"/>
        <v>1.141234767555988E-2</v>
      </c>
      <c r="N120" s="1">
        <f t="shared" si="19"/>
        <v>-0.2643363568221424</v>
      </c>
      <c r="O120" s="1">
        <f t="shared" si="20"/>
        <v>1.1436356822142404E-2</v>
      </c>
      <c r="P120" s="24">
        <f t="shared" si="21"/>
        <v>0</v>
      </c>
      <c r="Q120" s="1"/>
      <c r="R120" s="27">
        <f t="shared" si="22"/>
        <v>89.920094253234666</v>
      </c>
      <c r="S120" s="27">
        <f t="shared" si="23"/>
        <v>25.79190574676533</v>
      </c>
    </row>
    <row r="121" spans="1:19" x14ac:dyDescent="0.25">
      <c r="A121" s="29">
        <v>2290</v>
      </c>
      <c r="B121" s="29">
        <v>4.8399999999999999E-2</v>
      </c>
      <c r="C121" s="29">
        <v>-0.2361</v>
      </c>
      <c r="D121" s="1"/>
      <c r="E121" s="1">
        <f t="shared" si="13"/>
        <v>-4.8780991735537196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0.76907803551882981</v>
      </c>
      <c r="J121" s="24">
        <f t="shared" si="16"/>
        <v>-0.53815607103765961</v>
      </c>
      <c r="K121" s="1"/>
      <c r="L121" s="1">
        <f t="shared" si="17"/>
        <v>3.7223376919111359E-2</v>
      </c>
      <c r="M121" s="1">
        <f t="shared" si="18"/>
        <v>1.1176623080888638E-2</v>
      </c>
      <c r="N121" s="1">
        <f t="shared" si="19"/>
        <v>-0.24730013631317663</v>
      </c>
      <c r="O121" s="1">
        <f t="shared" si="20"/>
        <v>1.1200136313176621E-2</v>
      </c>
      <c r="P121" s="24">
        <f t="shared" si="21"/>
        <v>0</v>
      </c>
      <c r="Q121" s="1"/>
      <c r="R121" s="27">
        <f t="shared" si="22"/>
        <v>85.241533144765015</v>
      </c>
      <c r="S121" s="27">
        <f t="shared" si="23"/>
        <v>25.59446685523498</v>
      </c>
    </row>
    <row r="122" spans="1:19" x14ac:dyDescent="0.25">
      <c r="A122" s="29">
        <v>2320</v>
      </c>
      <c r="B122" s="29">
        <v>4.5499999999999999E-2</v>
      </c>
      <c r="C122" s="29">
        <v>-0.2167</v>
      </c>
      <c r="D122" s="1"/>
      <c r="E122" s="1">
        <f t="shared" si="13"/>
        <v>-4.7626373626373626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0.75397666175410327</v>
      </c>
      <c r="J122" s="24">
        <f t="shared" si="16"/>
        <v>-0.50795332350820654</v>
      </c>
      <c r="K122" s="1"/>
      <c r="L122" s="1">
        <f t="shared" si="17"/>
        <v>3.4305938109811696E-2</v>
      </c>
      <c r="M122" s="1">
        <f t="shared" si="18"/>
        <v>1.1194061890188301E-2</v>
      </c>
      <c r="N122" s="1">
        <f t="shared" si="19"/>
        <v>-0.22791761181001333</v>
      </c>
      <c r="O122" s="1">
        <f t="shared" si="20"/>
        <v>1.1217611810013382E-2</v>
      </c>
      <c r="P122" s="24">
        <f t="shared" si="21"/>
        <v>5.5494502880393708E-17</v>
      </c>
      <c r="Q122" s="1"/>
      <c r="R122" s="27">
        <f t="shared" si="22"/>
        <v>79.589776414763136</v>
      </c>
      <c r="S122" s="27">
        <f t="shared" si="23"/>
        <v>25.970223585236859</v>
      </c>
    </row>
    <row r="123" spans="1:19" x14ac:dyDescent="0.25">
      <c r="A123" s="29">
        <v>2350</v>
      </c>
      <c r="B123" s="29">
        <v>4.3099999999999999E-2</v>
      </c>
      <c r="C123" s="29">
        <v>-0.19700000000000001</v>
      </c>
      <c r="D123" s="1"/>
      <c r="E123" s="1">
        <f t="shared" si="13"/>
        <v>-4.5707656612529002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0.72888155667576893</v>
      </c>
      <c r="J123" s="24">
        <f t="shared" si="16"/>
        <v>-0.45776311335153785</v>
      </c>
      <c r="K123" s="1"/>
      <c r="L123" s="1">
        <f t="shared" si="17"/>
        <v>3.1414795092725642E-2</v>
      </c>
      <c r="M123" s="1">
        <f t="shared" si="18"/>
        <v>1.1685204907274359E-2</v>
      </c>
      <c r="N123" s="1">
        <f t="shared" si="19"/>
        <v>-0.2087097880873037</v>
      </c>
      <c r="O123" s="1">
        <f t="shared" si="20"/>
        <v>1.1709788087303687E-2</v>
      </c>
      <c r="P123" s="24">
        <f t="shared" si="21"/>
        <v>0</v>
      </c>
      <c r="Q123" s="1"/>
      <c r="R123" s="27">
        <f t="shared" si="22"/>
        <v>73.824768467905258</v>
      </c>
      <c r="S123" s="27">
        <f t="shared" si="23"/>
        <v>27.460231532094745</v>
      </c>
    </row>
    <row r="124" spans="1:19" x14ac:dyDescent="0.25">
      <c r="A124" s="29">
        <v>2380</v>
      </c>
      <c r="B124" s="29">
        <v>4.1399999999999999E-2</v>
      </c>
      <c r="C124" s="29">
        <v>-0.1782</v>
      </c>
      <c r="D124" s="1"/>
      <c r="E124" s="1">
        <f t="shared" si="13"/>
        <v>-4.3043478260869561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0.69403648301461907</v>
      </c>
      <c r="J124" s="24">
        <f t="shared" si="16"/>
        <v>-0.38807296602923813</v>
      </c>
      <c r="K124" s="1"/>
      <c r="L124" s="1">
        <f t="shared" si="17"/>
        <v>2.873311039680523E-2</v>
      </c>
      <c r="M124" s="1">
        <f t="shared" si="18"/>
        <v>1.2666889603194771E-2</v>
      </c>
      <c r="N124" s="1">
        <f t="shared" si="19"/>
        <v>-0.19089353803854509</v>
      </c>
      <c r="O124" s="1">
        <f t="shared" si="20"/>
        <v>1.2693538038545109E-2</v>
      </c>
      <c r="P124" s="24">
        <f t="shared" si="21"/>
        <v>2.7747251440196854E-17</v>
      </c>
      <c r="Q124" s="1"/>
      <c r="R124" s="27">
        <f t="shared" si="22"/>
        <v>68.384802744396453</v>
      </c>
      <c r="S124" s="27">
        <f t="shared" si="23"/>
        <v>30.147197255603555</v>
      </c>
    </row>
    <row r="125" spans="1:19" x14ac:dyDescent="0.25">
      <c r="A125" s="29">
        <v>2410</v>
      </c>
      <c r="B125" s="29">
        <v>4.02E-2</v>
      </c>
      <c r="C125" s="29">
        <v>-0.1623</v>
      </c>
      <c r="D125" s="1"/>
      <c r="E125" s="1">
        <f t="shared" si="13"/>
        <v>-4.0373134328358207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0.65911076906194566</v>
      </c>
      <c r="J125" s="24">
        <f t="shared" si="16"/>
        <v>-0.31822153812389131</v>
      </c>
      <c r="K125" s="1"/>
      <c r="L125" s="1">
        <f t="shared" si="17"/>
        <v>2.6496252916290215E-2</v>
      </c>
      <c r="M125" s="1">
        <f t="shared" si="18"/>
        <v>1.3703747083709784E-2</v>
      </c>
      <c r="N125" s="1">
        <f t="shared" si="19"/>
        <v>-0.17603257684615797</v>
      </c>
      <c r="O125" s="1">
        <f t="shared" si="20"/>
        <v>1.373257684615798E-2</v>
      </c>
      <c r="P125" s="24">
        <f t="shared" si="21"/>
        <v>0</v>
      </c>
      <c r="Q125" s="1"/>
      <c r="R125" s="27">
        <f t="shared" si="22"/>
        <v>63.855969528259422</v>
      </c>
      <c r="S125" s="27">
        <f t="shared" si="23"/>
        <v>33.026030471740583</v>
      </c>
    </row>
    <row r="126" spans="1:19" x14ac:dyDescent="0.25">
      <c r="A126" s="29">
        <v>2440</v>
      </c>
      <c r="B126" s="29">
        <v>3.9E-2</v>
      </c>
      <c r="C126" s="29">
        <v>-0.14879999999999999</v>
      </c>
      <c r="D126" s="1"/>
      <c r="E126" s="1">
        <f t="shared" si="13"/>
        <v>-3.8153846153846152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0.63008446161971898</v>
      </c>
      <c r="J126" s="24">
        <f t="shared" si="16"/>
        <v>-0.26016892323943797</v>
      </c>
      <c r="K126" s="1"/>
      <c r="L126" s="1">
        <f t="shared" si="17"/>
        <v>2.457329400316904E-2</v>
      </c>
      <c r="M126" s="1">
        <f t="shared" si="18"/>
        <v>1.442670599683096E-2</v>
      </c>
      <c r="N126" s="1">
        <f t="shared" si="19"/>
        <v>-0.16325705671070925</v>
      </c>
      <c r="O126" s="1">
        <f t="shared" si="20"/>
        <v>1.4457056710709284E-2</v>
      </c>
      <c r="P126" s="24">
        <f t="shared" si="21"/>
        <v>2.7747251440196854E-17</v>
      </c>
      <c r="Q126" s="1"/>
      <c r="R126" s="27">
        <f t="shared" si="22"/>
        <v>59.958837367732457</v>
      </c>
      <c r="S126" s="27">
        <f t="shared" si="23"/>
        <v>35.20116263226754</v>
      </c>
    </row>
    <row r="127" spans="1:19" x14ac:dyDescent="0.25">
      <c r="A127" s="29">
        <v>2470</v>
      </c>
      <c r="B127" s="29">
        <v>3.78E-2</v>
      </c>
      <c r="C127" s="29">
        <v>-0.13569999999999999</v>
      </c>
      <c r="D127" s="1"/>
      <c r="E127" s="1">
        <f t="shared" si="13"/>
        <v>-3.5899470899470898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0.6005992465065304</v>
      </c>
      <c r="J127" s="24">
        <f t="shared" si="16"/>
        <v>-0.20119849301306081</v>
      </c>
      <c r="K127" s="1"/>
      <c r="L127" s="1">
        <f t="shared" si="17"/>
        <v>2.2702651517946849E-2</v>
      </c>
      <c r="M127" s="1">
        <f t="shared" si="18"/>
        <v>1.5097348482053151E-2</v>
      </c>
      <c r="N127" s="1">
        <f t="shared" si="19"/>
        <v>-0.15082911008475033</v>
      </c>
      <c r="O127" s="1">
        <f t="shared" si="20"/>
        <v>1.5129110084750316E-2</v>
      </c>
      <c r="P127" s="24">
        <f t="shared" si="21"/>
        <v>-2.7747251440196854E-17</v>
      </c>
      <c r="Q127" s="1"/>
      <c r="R127" s="27">
        <f t="shared" si="22"/>
        <v>56.075549249328716</v>
      </c>
      <c r="S127" s="27">
        <f t="shared" si="23"/>
        <v>37.290450750671283</v>
      </c>
    </row>
    <row r="128" spans="1:19" x14ac:dyDescent="0.25">
      <c r="A128" s="29">
        <v>2500</v>
      </c>
      <c r="B128" s="29">
        <v>3.6600000000000001E-2</v>
      </c>
      <c r="C128" s="29">
        <v>-0.1229</v>
      </c>
      <c r="D128" s="1"/>
      <c r="E128" s="1">
        <f t="shared" si="13"/>
        <v>-3.3579234972677594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0.57025263261335746</v>
      </c>
      <c r="J128" s="24">
        <f t="shared" si="16"/>
        <v>-0.14050526522671491</v>
      </c>
      <c r="K128" s="1"/>
      <c r="L128" s="1">
        <f t="shared" si="17"/>
        <v>2.0871246353648884E-2</v>
      </c>
      <c r="M128" s="1">
        <f t="shared" si="18"/>
        <v>1.5728753646351117E-2</v>
      </c>
      <c r="N128" s="1">
        <f t="shared" si="19"/>
        <v>-0.13866184359090869</v>
      </c>
      <c r="O128" s="1">
        <f t="shared" si="20"/>
        <v>1.5761843590908656E-2</v>
      </c>
      <c r="P128" s="24">
        <f t="shared" si="21"/>
        <v>-4.1620877160295282E-17</v>
      </c>
      <c r="Q128" s="1"/>
      <c r="R128" s="27">
        <f t="shared" si="22"/>
        <v>52.178115884122207</v>
      </c>
      <c r="S128" s="27">
        <f t="shared" si="23"/>
        <v>39.321884115877793</v>
      </c>
    </row>
    <row r="129" spans="1:19" x14ac:dyDescent="0.25">
      <c r="A129" s="29">
        <v>2530</v>
      </c>
      <c r="B129" s="29">
        <v>3.5299999999999998E-2</v>
      </c>
      <c r="C129" s="29">
        <v>-0.1108</v>
      </c>
      <c r="D129" s="1"/>
      <c r="E129" s="1">
        <f t="shared" si="13"/>
        <v>-3.1388101983002832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0.54159456984551146</v>
      </c>
      <c r="J129" s="24">
        <f t="shared" si="16"/>
        <v>-8.3189139691022929E-2</v>
      </c>
      <c r="K129" s="1"/>
      <c r="L129" s="1">
        <f t="shared" si="17"/>
        <v>1.9118288315546555E-2</v>
      </c>
      <c r="M129" s="1">
        <f t="shared" si="18"/>
        <v>1.6181711684453443E-2</v>
      </c>
      <c r="N129" s="1">
        <f t="shared" si="19"/>
        <v>-0.12701575455615988</v>
      </c>
      <c r="O129" s="1">
        <f t="shared" si="20"/>
        <v>1.6215754556159867E-2</v>
      </c>
      <c r="P129" s="24">
        <f t="shared" si="21"/>
        <v>-1.3873625720098427E-17</v>
      </c>
      <c r="Q129" s="1"/>
      <c r="R129" s="27">
        <f t="shared" si="22"/>
        <v>48.369269438332786</v>
      </c>
      <c r="S129" s="27">
        <f t="shared" si="23"/>
        <v>40.939730561667211</v>
      </c>
    </row>
    <row r="130" spans="1:19" x14ac:dyDescent="0.25">
      <c r="A130" s="29">
        <v>2560</v>
      </c>
      <c r="B130" s="29">
        <v>3.4000000000000002E-2</v>
      </c>
      <c r="C130" s="29">
        <v>-9.9299999999999999E-2</v>
      </c>
      <c r="D130" s="1"/>
      <c r="E130" s="1">
        <f t="shared" si="13"/>
        <v>-2.9205882352941175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0.51305308586154974</v>
      </c>
      <c r="J130" s="24">
        <f t="shared" si="16"/>
        <v>-2.6106171723099481E-2</v>
      </c>
      <c r="K130" s="1"/>
      <c r="L130" s="1">
        <f t="shared" si="17"/>
        <v>1.7443804919292691E-2</v>
      </c>
      <c r="M130" s="1">
        <f t="shared" si="18"/>
        <v>1.6556195080707312E-2</v>
      </c>
      <c r="N130" s="1">
        <f t="shared" si="19"/>
        <v>-0.1158910257856457</v>
      </c>
      <c r="O130" s="1">
        <f t="shared" si="20"/>
        <v>1.6591025785645686E-2</v>
      </c>
      <c r="P130" s="24">
        <f t="shared" si="21"/>
        <v>-1.3873625720098427E-17</v>
      </c>
      <c r="Q130" s="1"/>
      <c r="R130" s="27">
        <f t="shared" si="22"/>
        <v>44.656140593389289</v>
      </c>
      <c r="S130" s="27">
        <f t="shared" si="23"/>
        <v>42.383859406610718</v>
      </c>
    </row>
    <row r="131" spans="1:19" x14ac:dyDescent="0.25">
      <c r="A131" s="29">
        <v>2590</v>
      </c>
      <c r="B131" s="29">
        <v>3.2800000000000003E-2</v>
      </c>
      <c r="C131" s="29">
        <v>-8.9099999999999999E-2</v>
      </c>
      <c r="D131" s="1"/>
      <c r="E131" s="1">
        <f t="shared" si="13"/>
        <v>-2.7164634146341462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0.48635538220542857</v>
      </c>
      <c r="J131" s="24">
        <f t="shared" si="16"/>
        <v>2.7289235589142868E-2</v>
      </c>
      <c r="K131" s="1"/>
      <c r="L131" s="1">
        <f t="shared" si="17"/>
        <v>1.5952456536338058E-2</v>
      </c>
      <c r="M131" s="1">
        <f t="shared" si="18"/>
        <v>1.6847543463661945E-2</v>
      </c>
      <c r="N131" s="1">
        <f t="shared" si="19"/>
        <v>-0.10598298710348733</v>
      </c>
      <c r="O131" s="1">
        <f t="shared" si="20"/>
        <v>1.6882987103487321E-2</v>
      </c>
      <c r="P131" s="24">
        <f t="shared" si="21"/>
        <v>-1.3873625720098427E-17</v>
      </c>
      <c r="Q131" s="1"/>
      <c r="R131" s="27">
        <f t="shared" si="22"/>
        <v>41.316862429115567</v>
      </c>
      <c r="S131" s="27">
        <f t="shared" si="23"/>
        <v>43.635137570884439</v>
      </c>
    </row>
    <row r="132" spans="1:19" x14ac:dyDescent="0.25">
      <c r="A132" s="29">
        <v>2620</v>
      </c>
      <c r="B132" s="29">
        <v>3.1800000000000002E-2</v>
      </c>
      <c r="C132" s="29">
        <v>-8.09E-2</v>
      </c>
      <c r="D132" s="1"/>
      <c r="E132" s="1">
        <f t="shared" si="13"/>
        <v>-2.5440251572327042</v>
      </c>
      <c r="F132" s="1">
        <f t="shared" si="14"/>
        <v>0</v>
      </c>
      <c r="G132" s="1">
        <f t="shared" si="24"/>
        <v>0</v>
      </c>
      <c r="H132" s="1"/>
      <c r="I132" s="24">
        <f t="shared" si="15"/>
        <v>0.46380199805451028</v>
      </c>
      <c r="J132" s="24">
        <f t="shared" si="16"/>
        <v>7.2396003890979443E-2</v>
      </c>
      <c r="K132" s="1"/>
      <c r="L132" s="1">
        <f t="shared" si="17"/>
        <v>1.4748903538133427E-2</v>
      </c>
      <c r="M132" s="1">
        <f t="shared" si="18"/>
        <v>1.7051096461866574E-2</v>
      </c>
      <c r="N132" s="1">
        <f t="shared" si="19"/>
        <v>-9.798696833380599E-2</v>
      </c>
      <c r="O132" s="1">
        <f t="shared" si="20"/>
        <v>1.7086968333805984E-2</v>
      </c>
      <c r="P132" s="24">
        <f t="shared" si="21"/>
        <v>0</v>
      </c>
      <c r="Q132" s="1"/>
      <c r="R132" s="27">
        <f t="shared" si="22"/>
        <v>38.642127269909579</v>
      </c>
      <c r="S132" s="27">
        <f t="shared" si="23"/>
        <v>44.673872730090423</v>
      </c>
    </row>
    <row r="133" spans="1:19" x14ac:dyDescent="0.25">
      <c r="A133" s="29">
        <v>2650</v>
      </c>
      <c r="B133" s="29">
        <v>3.0800000000000001E-2</v>
      </c>
      <c r="C133" s="29">
        <v>-7.4800000000000005E-2</v>
      </c>
      <c r="D133" s="1"/>
      <c r="E133" s="1">
        <f t="shared" si="13"/>
        <v>-2.4285714285714288</v>
      </c>
      <c r="F133" s="1">
        <f t="shared" si="14"/>
        <v>0</v>
      </c>
      <c r="G133" s="1">
        <f t="shared" si="24"/>
        <v>0</v>
      </c>
      <c r="H133" s="1"/>
      <c r="I133" s="24">
        <f t="shared" si="15"/>
        <v>0.44870168137657185</v>
      </c>
      <c r="J133" s="24">
        <f t="shared" si="16"/>
        <v>0.1025966372468563</v>
      </c>
      <c r="K133" s="1"/>
      <c r="L133" s="1">
        <f t="shared" si="17"/>
        <v>1.3820011786398414E-2</v>
      </c>
      <c r="M133" s="1">
        <f t="shared" si="18"/>
        <v>1.6979988213601589E-2</v>
      </c>
      <c r="N133" s="1">
        <f t="shared" si="19"/>
        <v>-9.1815710488945781E-2</v>
      </c>
      <c r="O133" s="1">
        <f t="shared" si="20"/>
        <v>1.7015710488945773E-2</v>
      </c>
      <c r="P133" s="24">
        <f t="shared" si="21"/>
        <v>0</v>
      </c>
      <c r="Q133" s="1"/>
      <c r="R133" s="27">
        <f t="shared" si="22"/>
        <v>36.623031233955793</v>
      </c>
      <c r="S133" s="27">
        <f t="shared" si="23"/>
        <v>44.996968766044212</v>
      </c>
    </row>
    <row r="134" spans="1:19" x14ac:dyDescent="0.25">
      <c r="A134" s="29">
        <v>2680</v>
      </c>
      <c r="B134" s="29">
        <v>2.98E-2</v>
      </c>
      <c r="C134" s="29">
        <v>-7.0400000000000004E-2</v>
      </c>
      <c r="D134" s="1"/>
      <c r="E134" s="1">
        <f t="shared" si="13"/>
        <v>-2.3624161073825505</v>
      </c>
      <c r="F134" s="1">
        <f t="shared" si="14"/>
        <v>0</v>
      </c>
      <c r="G134" s="1">
        <f t="shared" si="24"/>
        <v>0</v>
      </c>
      <c r="H134" s="1"/>
      <c r="I134" s="24">
        <f t="shared" si="15"/>
        <v>0.4400491561487932</v>
      </c>
      <c r="J134" s="24">
        <f t="shared" si="16"/>
        <v>0.11990168770241361</v>
      </c>
      <c r="K134" s="1"/>
      <c r="L134" s="1">
        <f t="shared" si="17"/>
        <v>1.3113464853234037E-2</v>
      </c>
      <c r="M134" s="1">
        <f t="shared" si="18"/>
        <v>1.6686535146765963E-2</v>
      </c>
      <c r="N134" s="1">
        <f t="shared" si="19"/>
        <v>-8.7121640059416944E-2</v>
      </c>
      <c r="O134" s="1">
        <f t="shared" si="20"/>
        <v>1.6721640059416943E-2</v>
      </c>
      <c r="P134" s="24">
        <f t="shared" si="21"/>
        <v>0</v>
      </c>
      <c r="Q134" s="1"/>
      <c r="R134" s="27">
        <f t="shared" si="22"/>
        <v>35.144085806667221</v>
      </c>
      <c r="S134" s="27">
        <f t="shared" si="23"/>
        <v>44.719914193332784</v>
      </c>
    </row>
    <row r="135" spans="1:19" x14ac:dyDescent="0.25">
      <c r="A135" s="29">
        <v>2710</v>
      </c>
      <c r="B135" s="29">
        <v>2.8899999999999999E-2</v>
      </c>
      <c r="C135" s="29">
        <v>-6.6600000000000006E-2</v>
      </c>
      <c r="D135" s="1"/>
      <c r="E135" s="1">
        <f t="shared" si="13"/>
        <v>-2.304498269896194</v>
      </c>
      <c r="F135" s="1">
        <f t="shared" si="14"/>
        <v>0</v>
      </c>
      <c r="G135" s="1">
        <f t="shared" si="24"/>
        <v>0</v>
      </c>
      <c r="H135" s="1"/>
      <c r="I135" s="24">
        <f t="shared" si="15"/>
        <v>0.4324740202264945</v>
      </c>
      <c r="J135" s="24">
        <f t="shared" si="16"/>
        <v>0.13505195954701099</v>
      </c>
      <c r="K135" s="1"/>
      <c r="L135" s="1">
        <f t="shared" si="17"/>
        <v>1.2498499184545691E-2</v>
      </c>
      <c r="M135" s="1">
        <f t="shared" si="18"/>
        <v>1.6401500815454308E-2</v>
      </c>
      <c r="N135" s="1">
        <f t="shared" si="19"/>
        <v>-8.3036006076636887E-2</v>
      </c>
      <c r="O135" s="1">
        <f t="shared" si="20"/>
        <v>1.6436006076636891E-2</v>
      </c>
      <c r="P135" s="24">
        <f t="shared" si="21"/>
        <v>1.3873625720098427E-17</v>
      </c>
      <c r="Q135" s="1"/>
      <c r="R135" s="27">
        <f t="shared" si="22"/>
        <v>33.870932790118822</v>
      </c>
      <c r="S135" s="27">
        <f t="shared" si="23"/>
        <v>44.448067209881174</v>
      </c>
    </row>
    <row r="136" spans="1:19" x14ac:dyDescent="0.25">
      <c r="A136" s="29">
        <v>2740</v>
      </c>
      <c r="B136" s="29">
        <v>2.7900000000000001E-2</v>
      </c>
      <c r="C136" s="29">
        <v>-6.2899999999999998E-2</v>
      </c>
      <c r="D136" s="1"/>
      <c r="E136" s="1">
        <f t="shared" si="13"/>
        <v>-2.2544802867383509</v>
      </c>
      <c r="F136" s="1">
        <f t="shared" si="14"/>
        <v>0</v>
      </c>
      <c r="G136" s="1">
        <f t="shared" si="24"/>
        <v>0</v>
      </c>
      <c r="H136" s="1"/>
      <c r="I136" s="24">
        <f t="shared" si="15"/>
        <v>0.42593211470267106</v>
      </c>
      <c r="J136" s="24">
        <f t="shared" si="16"/>
        <v>0.14813577059465788</v>
      </c>
      <c r="K136" s="1"/>
      <c r="L136" s="1">
        <f t="shared" si="17"/>
        <v>1.1883506000204522E-2</v>
      </c>
      <c r="M136" s="1">
        <f t="shared" si="18"/>
        <v>1.6016493999795475E-2</v>
      </c>
      <c r="N136" s="1">
        <f t="shared" si="19"/>
        <v>-7.8950189288715097E-2</v>
      </c>
      <c r="O136" s="1">
        <f t="shared" si="20"/>
        <v>1.60501892887151E-2</v>
      </c>
      <c r="P136" s="24">
        <f t="shared" si="21"/>
        <v>0</v>
      </c>
      <c r="Q136" s="1"/>
      <c r="R136" s="27">
        <f t="shared" si="22"/>
        <v>32.560806440560391</v>
      </c>
      <c r="S136" s="27">
        <f t="shared" si="23"/>
        <v>43.8851935594396</v>
      </c>
    </row>
    <row r="137" spans="1:19" x14ac:dyDescent="0.25">
      <c r="A137" s="29">
        <v>2770</v>
      </c>
      <c r="B137" s="29">
        <v>2.7E-2</v>
      </c>
      <c r="C137" s="29">
        <v>-5.9299999999999999E-2</v>
      </c>
      <c r="D137" s="1"/>
      <c r="E137" s="1">
        <f t="shared" si="13"/>
        <v>-2.1962962962962962</v>
      </c>
      <c r="F137" s="1">
        <f t="shared" si="14"/>
        <v>0</v>
      </c>
      <c r="G137" s="1">
        <f t="shared" si="24"/>
        <v>0</v>
      </c>
      <c r="H137" s="1"/>
      <c r="I137" s="24">
        <f t="shared" si="15"/>
        <v>0.41832216835058006</v>
      </c>
      <c r="J137" s="24">
        <f t="shared" si="16"/>
        <v>0.16335566329883988</v>
      </c>
      <c r="K137" s="1"/>
      <c r="L137" s="1">
        <f t="shared" si="17"/>
        <v>1.1294698545465661E-2</v>
      </c>
      <c r="M137" s="1">
        <f t="shared" si="18"/>
        <v>1.5705301454534339E-2</v>
      </c>
      <c r="N137" s="1">
        <f t="shared" si="19"/>
        <v>-7.5038342060679913E-2</v>
      </c>
      <c r="O137" s="1">
        <f t="shared" si="20"/>
        <v>1.5738342060679922E-2</v>
      </c>
      <c r="P137" s="24">
        <f t="shared" si="21"/>
        <v>6.9368128600492135E-18</v>
      </c>
      <c r="Q137" s="1"/>
      <c r="R137" s="27">
        <f t="shared" si="22"/>
        <v>31.28631497093988</v>
      </c>
      <c r="S137" s="27">
        <f t="shared" si="23"/>
        <v>43.503685029060115</v>
      </c>
    </row>
    <row r="138" spans="1:19" x14ac:dyDescent="0.25">
      <c r="A138" s="29">
        <v>2800</v>
      </c>
      <c r="B138" s="29">
        <v>2.6100000000000002E-2</v>
      </c>
      <c r="C138" s="29">
        <v>-5.6099999999999997E-2</v>
      </c>
      <c r="D138" s="1"/>
      <c r="E138" s="1">
        <f t="shared" si="13"/>
        <v>-2.1494252873563218</v>
      </c>
      <c r="F138" s="1">
        <f t="shared" si="14"/>
        <v>0</v>
      </c>
      <c r="G138" s="1">
        <f t="shared" si="24"/>
        <v>0</v>
      </c>
      <c r="H138" s="1"/>
      <c r="I138" s="24">
        <f t="shared" si="15"/>
        <v>0.41219185895117916</v>
      </c>
      <c r="J138" s="24">
        <f t="shared" si="16"/>
        <v>0.17561628209764168</v>
      </c>
      <c r="K138" s="1"/>
      <c r="L138" s="1">
        <f t="shared" si="17"/>
        <v>1.0758207518625777E-2</v>
      </c>
      <c r="M138" s="1">
        <f t="shared" si="18"/>
        <v>1.5341792481374225E-2</v>
      </c>
      <c r="N138" s="1">
        <f t="shared" si="19"/>
        <v>-7.1474068342134475E-2</v>
      </c>
      <c r="O138" s="1">
        <f t="shared" si="20"/>
        <v>1.5374068342134478E-2</v>
      </c>
      <c r="P138" s="24">
        <f t="shared" si="21"/>
        <v>0</v>
      </c>
      <c r="Q138" s="1"/>
      <c r="R138" s="27">
        <f t="shared" si="22"/>
        <v>30.122981052152173</v>
      </c>
      <c r="S138" s="27">
        <f t="shared" si="23"/>
        <v>42.957018947847828</v>
      </c>
    </row>
    <row r="139" spans="1:19" x14ac:dyDescent="0.25">
      <c r="A139" s="29">
        <v>2830</v>
      </c>
      <c r="B139" s="29">
        <v>2.5600000000000001E-2</v>
      </c>
      <c r="C139" s="29">
        <v>-5.3800000000000001E-2</v>
      </c>
      <c r="D139" s="1"/>
      <c r="E139" s="1">
        <f t="shared" si="13"/>
        <v>-2.1015625</v>
      </c>
      <c r="F139" s="1">
        <f t="shared" si="14"/>
        <v>0</v>
      </c>
      <c r="G139" s="1">
        <f t="shared" si="24"/>
        <v>0</v>
      </c>
      <c r="H139" s="1"/>
      <c r="I139" s="24">
        <f t="shared" si="15"/>
        <v>0.40593183379175179</v>
      </c>
      <c r="J139" s="24">
        <f t="shared" si="16"/>
        <v>0.18813633241649641</v>
      </c>
      <c r="K139" s="1"/>
      <c r="L139" s="1">
        <f t="shared" si="17"/>
        <v>1.0391854945068847E-2</v>
      </c>
      <c r="M139" s="1">
        <f t="shared" si="18"/>
        <v>1.5208145054931154E-2</v>
      </c>
      <c r="N139" s="1">
        <f t="shared" si="19"/>
        <v>-6.9040139749997634E-2</v>
      </c>
      <c r="O139" s="1">
        <f t="shared" si="20"/>
        <v>1.5240139749997628E-2</v>
      </c>
      <c r="P139" s="24">
        <f t="shared" si="21"/>
        <v>-6.9368128600492135E-18</v>
      </c>
      <c r="Q139" s="1"/>
      <c r="R139" s="27">
        <f t="shared" si="22"/>
        <v>29.408949494544835</v>
      </c>
      <c r="S139" s="27">
        <f t="shared" si="23"/>
        <v>43.039050505455165</v>
      </c>
    </row>
    <row r="140" spans="1:19" x14ac:dyDescent="0.25">
      <c r="A140" s="29">
        <v>2860</v>
      </c>
      <c r="B140" s="29">
        <v>2.5700000000000001E-2</v>
      </c>
      <c r="C140" s="29">
        <v>-5.2600000000000001E-2</v>
      </c>
      <c r="D140" s="1"/>
      <c r="E140" s="1">
        <f t="shared" si="13"/>
        <v>-2.0466926070038909</v>
      </c>
      <c r="F140" s="1">
        <f t="shared" si="14"/>
        <v>0</v>
      </c>
      <c r="G140" s="1">
        <f t="shared" si="24"/>
        <v>0</v>
      </c>
      <c r="H140" s="1"/>
      <c r="I140" s="24">
        <f t="shared" si="15"/>
        <v>0.39875534178986338</v>
      </c>
      <c r="J140" s="24">
        <f t="shared" si="16"/>
        <v>0.20248931642027324</v>
      </c>
      <c r="K140" s="1"/>
      <c r="L140" s="1">
        <f t="shared" si="17"/>
        <v>1.024801228399949E-2</v>
      </c>
      <c r="M140" s="1">
        <f t="shared" si="18"/>
        <v>1.5451987716000511E-2</v>
      </c>
      <c r="N140" s="1">
        <f t="shared" si="19"/>
        <v>-6.8084495404042586E-2</v>
      </c>
      <c r="O140" s="1">
        <f t="shared" si="20"/>
        <v>1.5484495404042587E-2</v>
      </c>
      <c r="P140" s="24">
        <f t="shared" si="21"/>
        <v>0</v>
      </c>
      <c r="Q140" s="1"/>
      <c r="R140" s="27">
        <f t="shared" si="22"/>
        <v>29.309315132238542</v>
      </c>
      <c r="S140" s="27">
        <f t="shared" si="23"/>
        <v>44.192684867761464</v>
      </c>
    </row>
    <row r="141" spans="1:19" x14ac:dyDescent="0.25">
      <c r="A141" s="29">
        <v>2890</v>
      </c>
      <c r="B141" s="29">
        <v>2.5999999999999999E-2</v>
      </c>
      <c r="C141" s="29">
        <v>-5.21E-2</v>
      </c>
      <c r="D141" s="1"/>
      <c r="E141" s="1">
        <f t="shared" si="13"/>
        <v>-2.0038461538461538</v>
      </c>
      <c r="F141" s="1">
        <f t="shared" si="14"/>
        <v>0</v>
      </c>
      <c r="G141" s="1">
        <f t="shared" si="24"/>
        <v>0</v>
      </c>
      <c r="H141" s="1"/>
      <c r="I141" s="24">
        <f t="shared" si="15"/>
        <v>0.39315140834647955</v>
      </c>
      <c r="J141" s="24">
        <f t="shared" si="16"/>
        <v>0.21369718330704091</v>
      </c>
      <c r="K141" s="1"/>
      <c r="L141" s="1">
        <f t="shared" si="17"/>
        <v>1.0221936617008468E-2</v>
      </c>
      <c r="M141" s="1">
        <f t="shared" si="18"/>
        <v>1.5778063382991533E-2</v>
      </c>
      <c r="N141" s="1">
        <f t="shared" si="19"/>
        <v>-6.7911257064722924E-2</v>
      </c>
      <c r="O141" s="1">
        <f t="shared" si="20"/>
        <v>1.5811257064722931E-2</v>
      </c>
      <c r="P141" s="24">
        <f t="shared" si="21"/>
        <v>6.9368128600492135E-18</v>
      </c>
      <c r="Q141" s="1"/>
      <c r="R141" s="27">
        <f t="shared" si="22"/>
        <v>29.541396823154471</v>
      </c>
      <c r="S141" s="27">
        <f t="shared" si="23"/>
        <v>45.598603176845529</v>
      </c>
    </row>
    <row r="142" spans="1:19" x14ac:dyDescent="0.25">
      <c r="A142" s="29">
        <v>2920</v>
      </c>
      <c r="B142" s="29">
        <v>2.64E-2</v>
      </c>
      <c r="C142" s="29">
        <v>-5.1900000000000002E-2</v>
      </c>
      <c r="D142" s="1"/>
      <c r="E142" s="1">
        <f t="shared" si="13"/>
        <v>-1.9659090909090911</v>
      </c>
      <c r="F142" s="1">
        <f t="shared" si="14"/>
        <v>0</v>
      </c>
      <c r="G142" s="1">
        <f t="shared" si="24"/>
        <v>0</v>
      </c>
      <c r="H142" s="1"/>
      <c r="I142" s="24">
        <f t="shared" si="15"/>
        <v>0.38818957930186532</v>
      </c>
      <c r="J142" s="24">
        <f t="shared" si="16"/>
        <v>0.22362084139626937</v>
      </c>
      <c r="K142" s="1"/>
      <c r="L142" s="1">
        <f t="shared" si="17"/>
        <v>1.0248204893569245E-2</v>
      </c>
      <c r="M142" s="1">
        <f t="shared" si="18"/>
        <v>1.6151795106430757E-2</v>
      </c>
      <c r="N142" s="1">
        <f t="shared" si="19"/>
        <v>-6.8085775040034754E-2</v>
      </c>
      <c r="O142" s="1">
        <f t="shared" si="20"/>
        <v>1.6185775040034746E-2</v>
      </c>
      <c r="P142" s="24">
        <f t="shared" si="21"/>
        <v>-6.9368128600492135E-18</v>
      </c>
      <c r="Q142" s="1"/>
      <c r="R142" s="27">
        <f t="shared" si="22"/>
        <v>29.924758289222197</v>
      </c>
      <c r="S142" s="27">
        <f t="shared" si="23"/>
        <v>47.163241710777811</v>
      </c>
    </row>
    <row r="143" spans="1:19" x14ac:dyDescent="0.25">
      <c r="A143" s="29">
        <v>2950</v>
      </c>
      <c r="B143" s="29">
        <v>2.6800000000000001E-2</v>
      </c>
      <c r="C143" s="29">
        <v>-5.1900000000000002E-2</v>
      </c>
      <c r="D143" s="1"/>
      <c r="E143" s="1">
        <f t="shared" si="13"/>
        <v>-1.9365671641791045</v>
      </c>
      <c r="F143" s="1">
        <f t="shared" si="14"/>
        <v>0</v>
      </c>
      <c r="G143" s="1">
        <f t="shared" si="24"/>
        <v>0</v>
      </c>
      <c r="H143" s="1"/>
      <c r="I143" s="24">
        <f t="shared" si="15"/>
        <v>0.38435191731639951</v>
      </c>
      <c r="J143" s="24">
        <f t="shared" si="16"/>
        <v>0.23129616536720099</v>
      </c>
      <c r="K143" s="1"/>
      <c r="L143" s="1">
        <f t="shared" si="17"/>
        <v>1.0300631384079507E-2</v>
      </c>
      <c r="M143" s="1">
        <f t="shared" si="18"/>
        <v>1.6499368615920496E-2</v>
      </c>
      <c r="N143" s="1">
        <f t="shared" si="19"/>
        <v>-6.8434079770091444E-2</v>
      </c>
      <c r="O143" s="1">
        <f t="shared" si="20"/>
        <v>1.6534079770091435E-2</v>
      </c>
      <c r="P143" s="24">
        <f t="shared" si="21"/>
        <v>-6.9368128600492135E-18</v>
      </c>
      <c r="Q143" s="1"/>
      <c r="R143" s="27">
        <f t="shared" si="22"/>
        <v>30.386862583034546</v>
      </c>
      <c r="S143" s="27">
        <f t="shared" si="23"/>
        <v>48.67313741696546</v>
      </c>
    </row>
    <row r="144" spans="1:19" x14ac:dyDescent="0.25">
      <c r="A144" s="29">
        <v>2980</v>
      </c>
      <c r="B144" s="29">
        <v>2.7199999999999998E-2</v>
      </c>
      <c r="C144" s="29">
        <v>-5.1799999999999999E-2</v>
      </c>
      <c r="D144" s="1"/>
      <c r="E144" s="1">
        <f t="shared" si="13"/>
        <v>-1.9044117647058825</v>
      </c>
      <c r="F144" s="1">
        <f t="shared" si="14"/>
        <v>0</v>
      </c>
      <c r="G144" s="1">
        <f t="shared" si="24"/>
        <v>0</v>
      </c>
      <c r="H144" s="1"/>
      <c r="I144" s="24">
        <f t="shared" si="15"/>
        <v>0.38014627822114067</v>
      </c>
      <c r="J144" s="24">
        <f t="shared" si="16"/>
        <v>0.23970744355771867</v>
      </c>
      <c r="K144" s="1"/>
      <c r="L144" s="1">
        <f t="shared" si="17"/>
        <v>1.0339978767615025E-2</v>
      </c>
      <c r="M144" s="1">
        <f t="shared" si="18"/>
        <v>1.6860021232384972E-2</v>
      </c>
      <c r="N144" s="1">
        <f t="shared" si="19"/>
        <v>-6.869549112277569E-2</v>
      </c>
      <c r="O144" s="1">
        <f t="shared" si="20"/>
        <v>1.6895491122775681E-2</v>
      </c>
      <c r="P144" s="24">
        <f t="shared" si="21"/>
        <v>-1.3873625720098427E-17</v>
      </c>
      <c r="Q144" s="1"/>
      <c r="R144" s="27">
        <f t="shared" si="22"/>
        <v>30.813136727492775</v>
      </c>
      <c r="S144" s="27">
        <f t="shared" si="23"/>
        <v>50.242863272507215</v>
      </c>
    </row>
    <row r="145" spans="1:19" x14ac:dyDescent="0.25">
      <c r="A145" s="29">
        <v>3010</v>
      </c>
      <c r="B145" s="29">
        <v>2.75E-2</v>
      </c>
      <c r="C145" s="29">
        <v>-5.1700000000000003E-2</v>
      </c>
      <c r="D145" s="1"/>
      <c r="E145" s="1">
        <f t="shared" si="13"/>
        <v>-1.8800000000000001</v>
      </c>
      <c r="F145" s="1">
        <f t="shared" si="14"/>
        <v>0</v>
      </c>
      <c r="G145" s="1">
        <f t="shared" si="24"/>
        <v>0</v>
      </c>
      <c r="H145" s="1"/>
      <c r="I145" s="24">
        <f t="shared" si="15"/>
        <v>0.37695343740083559</v>
      </c>
      <c r="J145" s="24">
        <f t="shared" si="16"/>
        <v>0.24609312519832882</v>
      </c>
      <c r="K145" s="1"/>
      <c r="L145" s="1">
        <f t="shared" si="17"/>
        <v>1.0366219528522978E-2</v>
      </c>
      <c r="M145" s="1">
        <f t="shared" si="18"/>
        <v>1.7133780471477018E-2</v>
      </c>
      <c r="N145" s="1">
        <f t="shared" si="19"/>
        <v>-6.886982629294576E-2</v>
      </c>
      <c r="O145" s="1">
        <f t="shared" si="20"/>
        <v>1.7169826292945764E-2</v>
      </c>
      <c r="P145" s="24">
        <f t="shared" si="21"/>
        <v>6.9368128600492135E-18</v>
      </c>
      <c r="Q145" s="1"/>
      <c r="R145" s="27">
        <f t="shared" si="22"/>
        <v>31.202320780854166</v>
      </c>
      <c r="S145" s="27">
        <f t="shared" si="23"/>
        <v>51.572679219145826</v>
      </c>
    </row>
    <row r="146" spans="1:19" x14ac:dyDescent="0.25">
      <c r="A146" s="29">
        <v>3040</v>
      </c>
      <c r="B146" s="29">
        <v>2.75E-2</v>
      </c>
      <c r="C146" s="29">
        <v>-5.16E-2</v>
      </c>
      <c r="D146" s="1"/>
      <c r="E146" s="1">
        <f t="shared" si="13"/>
        <v>-1.8763636363636365</v>
      </c>
      <c r="F146" s="1">
        <f t="shared" si="14"/>
        <v>0</v>
      </c>
      <c r="G146" s="1">
        <f t="shared" si="24"/>
        <v>0</v>
      </c>
      <c r="H146" s="1"/>
      <c r="I146" s="24">
        <f t="shared" si="15"/>
        <v>0.37647783351084496</v>
      </c>
      <c r="J146" s="24">
        <f t="shared" si="16"/>
        <v>0.24704433297831008</v>
      </c>
      <c r="K146" s="1"/>
      <c r="L146" s="1">
        <f t="shared" si="17"/>
        <v>1.0353140421548236E-2</v>
      </c>
      <c r="M146" s="1">
        <f t="shared" si="18"/>
        <v>1.7146859578451763E-2</v>
      </c>
      <c r="N146" s="1">
        <f t="shared" si="19"/>
        <v>-6.8782932915573344E-2</v>
      </c>
      <c r="O146" s="1">
        <f t="shared" si="20"/>
        <v>1.718293291557333E-2</v>
      </c>
      <c r="P146" s="24">
        <f t="shared" si="21"/>
        <v>-1.3873625720098427E-17</v>
      </c>
      <c r="Q146" s="1"/>
      <c r="R146" s="27">
        <f t="shared" si="22"/>
        <v>31.473546881506635</v>
      </c>
      <c r="S146" s="27">
        <f t="shared" si="23"/>
        <v>52.126453118493359</v>
      </c>
    </row>
    <row r="147" spans="1:19" x14ac:dyDescent="0.25">
      <c r="A147" s="29">
        <v>3070</v>
      </c>
      <c r="B147" s="29">
        <v>2.75E-2</v>
      </c>
      <c r="C147" s="29">
        <v>-5.16E-2</v>
      </c>
      <c r="D147" s="1"/>
      <c r="E147" s="1">
        <f t="shared" si="13"/>
        <v>-1.8763636363636365</v>
      </c>
      <c r="F147" s="1">
        <f t="shared" si="14"/>
        <v>0</v>
      </c>
      <c r="G147" s="1">
        <f t="shared" si="24"/>
        <v>0</v>
      </c>
      <c r="H147" s="1"/>
      <c r="I147" s="24">
        <f t="shared" si="15"/>
        <v>0.37647783351084496</v>
      </c>
      <c r="J147" s="24">
        <f t="shared" si="16"/>
        <v>0.24704433297831008</v>
      </c>
      <c r="K147" s="1"/>
      <c r="L147" s="1">
        <f t="shared" si="17"/>
        <v>1.0353140421548236E-2</v>
      </c>
      <c r="M147" s="1">
        <f t="shared" si="18"/>
        <v>1.7146859578451763E-2</v>
      </c>
      <c r="N147" s="1">
        <f t="shared" si="19"/>
        <v>-6.8782932915573344E-2</v>
      </c>
      <c r="O147" s="1">
        <f t="shared" si="20"/>
        <v>1.718293291557333E-2</v>
      </c>
      <c r="P147" s="24">
        <f t="shared" si="21"/>
        <v>-1.3873625720098427E-17</v>
      </c>
      <c r="Q147" s="1"/>
      <c r="R147" s="27">
        <f t="shared" si="22"/>
        <v>31.784141094153085</v>
      </c>
      <c r="S147" s="27">
        <f t="shared" si="23"/>
        <v>52.640858905846912</v>
      </c>
    </row>
    <row r="148" spans="1:19" x14ac:dyDescent="0.25">
      <c r="A148" s="29">
        <v>3100</v>
      </c>
      <c r="B148" s="29">
        <v>2.7400000000000001E-2</v>
      </c>
      <c r="C148" s="29">
        <v>-5.1499999999999997E-2</v>
      </c>
      <c r="D148" s="1"/>
      <c r="E148" s="1">
        <f t="shared" si="13"/>
        <v>-1.8795620437956202</v>
      </c>
      <c r="F148" s="1">
        <f t="shared" si="14"/>
        <v>0</v>
      </c>
      <c r="G148" s="1">
        <f t="shared" si="24"/>
        <v>0</v>
      </c>
      <c r="H148" s="1"/>
      <c r="I148" s="24">
        <f t="shared" si="15"/>
        <v>0.37689615664036225</v>
      </c>
      <c r="J148" s="24">
        <f t="shared" si="16"/>
        <v>0.24620768671927551</v>
      </c>
      <c r="K148" s="1"/>
      <c r="L148" s="1">
        <f t="shared" si="17"/>
        <v>1.0326954691945925E-2</v>
      </c>
      <c r="M148" s="1">
        <f t="shared" si="18"/>
        <v>1.7073045308054074E-2</v>
      </c>
      <c r="N148" s="1">
        <f t="shared" si="19"/>
        <v>-6.8608963355686725E-2</v>
      </c>
      <c r="O148" s="1">
        <f t="shared" si="20"/>
        <v>1.7108963355686724E-2</v>
      </c>
      <c r="P148" s="24">
        <f t="shared" si="21"/>
        <v>-6.9368128600492135E-18</v>
      </c>
      <c r="Q148" s="1"/>
      <c r="R148" s="27">
        <f t="shared" si="22"/>
        <v>32.013559545032365</v>
      </c>
      <c r="S148" s="27">
        <f t="shared" si="23"/>
        <v>52.926440454967626</v>
      </c>
    </row>
    <row r="149" spans="1:19" x14ac:dyDescent="0.25">
      <c r="A149" s="29">
        <v>3130</v>
      </c>
      <c r="B149" s="29">
        <v>2.7300000000000001E-2</v>
      </c>
      <c r="C149" s="29">
        <v>-5.1400000000000001E-2</v>
      </c>
      <c r="D149" s="1"/>
      <c r="E149" s="1">
        <f t="shared" ref="E149:E175" si="25">C149/B149</f>
        <v>-1.8827838827838828</v>
      </c>
      <c r="F149" s="1">
        <f t="shared" ref="F149:F175" si="26">IF(AND(B149/$B$13&gt;$O$12,OR(C149/$C$13&gt;$M$12,C149/$C$14&gt;$M$12)),1,0)</f>
        <v>0</v>
      </c>
      <c r="G149" s="1">
        <f t="shared" si="24"/>
        <v>0</v>
      </c>
      <c r="H149" s="1"/>
      <c r="I149" s="24">
        <f t="shared" ref="I149:I175" si="27">MIN(1,MAX(0,(E149-$J$15)/($L$14-$J$15)))</f>
        <v>0.3773175444081911</v>
      </c>
      <c r="J149" s="24">
        <f t="shared" ref="J149:J175" si="28">1-2*I149</f>
        <v>0.24536491118361781</v>
      </c>
      <c r="K149" s="1"/>
      <c r="L149" s="1">
        <f t="shared" ref="L149:L175" si="29">B149*I149</f>
        <v>1.0300768962343618E-2</v>
      </c>
      <c r="M149" s="1">
        <f t="shared" ref="M149:M175" si="30">B149*(1-I149)</f>
        <v>1.6999231037656385E-2</v>
      </c>
      <c r="N149" s="1">
        <f t="shared" ref="N149:N175" si="31">L149*$L$14</f>
        <v>-6.8434993795800134E-2</v>
      </c>
      <c r="O149" s="1">
        <f t="shared" ref="O149:O175" si="32">M149*$J$15</f>
        <v>1.7034993795800122E-2</v>
      </c>
      <c r="P149" s="24">
        <f t="shared" ref="P149:P175" si="33">(N149+O149-C149)/MAX($C$13,-$C$14)</f>
        <v>-1.3873625720098427E-17</v>
      </c>
      <c r="Q149" s="1"/>
      <c r="R149" s="27">
        <f t="shared" ref="R149:R175" si="34">A149*L149</f>
        <v>32.241406852135526</v>
      </c>
      <c r="S149" s="27">
        <f t="shared" ref="S149:S175" si="35">A149*M149</f>
        <v>53.207593147864486</v>
      </c>
    </row>
    <row r="150" spans="1:19" x14ac:dyDescent="0.25">
      <c r="A150" s="29">
        <v>3160</v>
      </c>
      <c r="B150" s="29">
        <v>2.7199999999999998E-2</v>
      </c>
      <c r="C150" s="29">
        <v>-5.1299999999999998E-2</v>
      </c>
      <c r="D150" s="1"/>
      <c r="E150" s="1">
        <f t="shared" si="25"/>
        <v>-1.8860294117647058</v>
      </c>
      <c r="F150" s="1">
        <f t="shared" si="26"/>
        <v>0</v>
      </c>
      <c r="G150" s="1">
        <f t="shared" si="24"/>
        <v>0</v>
      </c>
      <c r="H150" s="1"/>
      <c r="I150" s="24">
        <f t="shared" si="27"/>
        <v>0.37774203061548922</v>
      </c>
      <c r="J150" s="24">
        <f t="shared" si="28"/>
        <v>0.24451593876902156</v>
      </c>
      <c r="K150" s="1"/>
      <c r="L150" s="1">
        <f t="shared" si="29"/>
        <v>1.0274583232741306E-2</v>
      </c>
      <c r="M150" s="1">
        <f t="shared" si="30"/>
        <v>1.6925416767258689E-2</v>
      </c>
      <c r="N150" s="1">
        <f t="shared" si="31"/>
        <v>-6.8261024235913501E-2</v>
      </c>
      <c r="O150" s="1">
        <f t="shared" si="32"/>
        <v>1.6961024235913509E-2</v>
      </c>
      <c r="P150" s="24">
        <f t="shared" si="33"/>
        <v>6.9368128600492135E-18</v>
      </c>
      <c r="Q150" s="1"/>
      <c r="R150" s="27">
        <f t="shared" si="34"/>
        <v>32.467683015462526</v>
      </c>
      <c r="S150" s="27">
        <f t="shared" si="35"/>
        <v>53.484316984537458</v>
      </c>
    </row>
    <row r="151" spans="1:19" x14ac:dyDescent="0.25">
      <c r="A151" s="29">
        <v>3190</v>
      </c>
      <c r="B151" s="29">
        <v>2.7099999999999999E-2</v>
      </c>
      <c r="C151" s="29">
        <v>-5.11E-2</v>
      </c>
      <c r="D151" s="1"/>
      <c r="E151" s="1">
        <f t="shared" si="25"/>
        <v>-1.8856088560885609</v>
      </c>
      <c r="F151" s="1">
        <f t="shared" si="26"/>
        <v>0</v>
      </c>
      <c r="G151" s="1">
        <f t="shared" si="24"/>
        <v>0</v>
      </c>
      <c r="H151" s="1"/>
      <c r="I151" s="24">
        <f t="shared" si="27"/>
        <v>0.37768702568871793</v>
      </c>
      <c r="J151" s="24">
        <f t="shared" si="28"/>
        <v>0.24462594862256415</v>
      </c>
      <c r="K151" s="1"/>
      <c r="L151" s="1">
        <f t="shared" si="29"/>
        <v>1.0235318396164256E-2</v>
      </c>
      <c r="M151" s="1">
        <f t="shared" si="30"/>
        <v>1.6864681603835745E-2</v>
      </c>
      <c r="N151" s="1">
        <f t="shared" si="31"/>
        <v>-6.800016129865448E-2</v>
      </c>
      <c r="O151" s="1">
        <f t="shared" si="32"/>
        <v>1.6900161298654473E-2</v>
      </c>
      <c r="P151" s="24">
        <f t="shared" si="33"/>
        <v>-6.9368128600492135E-18</v>
      </c>
      <c r="Q151" s="1"/>
      <c r="R151" s="27">
        <f t="shared" si="34"/>
        <v>32.650665683763975</v>
      </c>
      <c r="S151" s="27">
        <f t="shared" si="35"/>
        <v>53.798334316236023</v>
      </c>
    </row>
    <row r="152" spans="1:19" x14ac:dyDescent="0.25">
      <c r="A152" s="29">
        <v>3220</v>
      </c>
      <c r="B152" s="29">
        <v>2.7E-2</v>
      </c>
      <c r="C152" s="29">
        <v>-5.0900000000000001E-2</v>
      </c>
      <c r="D152" s="1"/>
      <c r="E152" s="1">
        <f t="shared" si="25"/>
        <v>-1.8851851851851853</v>
      </c>
      <c r="F152" s="1">
        <f t="shared" si="26"/>
        <v>0</v>
      </c>
      <c r="G152" s="1">
        <f t="shared" si="24"/>
        <v>0</v>
      </c>
      <c r="H152" s="1"/>
      <c r="I152" s="24">
        <f t="shared" si="27"/>
        <v>0.37763161331804451</v>
      </c>
      <c r="J152" s="24">
        <f t="shared" si="28"/>
        <v>0.24473677336391098</v>
      </c>
      <c r="K152" s="1"/>
      <c r="L152" s="1">
        <f t="shared" si="29"/>
        <v>1.0196053559587201E-2</v>
      </c>
      <c r="M152" s="1">
        <f t="shared" si="30"/>
        <v>1.6803946440412797E-2</v>
      </c>
      <c r="N152" s="1">
        <f t="shared" si="31"/>
        <v>-6.7739298361395431E-2</v>
      </c>
      <c r="O152" s="1">
        <f t="shared" si="32"/>
        <v>1.683929836139543E-2</v>
      </c>
      <c r="P152" s="24">
        <f t="shared" si="33"/>
        <v>0</v>
      </c>
      <c r="Q152" s="1"/>
      <c r="R152" s="27">
        <f t="shared" si="34"/>
        <v>32.831292461870788</v>
      </c>
      <c r="S152" s="27">
        <f t="shared" si="35"/>
        <v>54.108707538129202</v>
      </c>
    </row>
    <row r="153" spans="1:19" x14ac:dyDescent="0.25">
      <c r="A153" s="29">
        <v>3250</v>
      </c>
      <c r="B153" s="29">
        <v>2.69E-2</v>
      </c>
      <c r="C153" s="29">
        <v>-4.9700000000000001E-2</v>
      </c>
      <c r="D153" s="1"/>
      <c r="E153" s="1">
        <f t="shared" si="25"/>
        <v>-1.8475836431226766</v>
      </c>
      <c r="F153" s="1">
        <f t="shared" si="26"/>
        <v>0</v>
      </c>
      <c r="G153" s="1">
        <f t="shared" si="24"/>
        <v>0</v>
      </c>
      <c r="H153" s="1"/>
      <c r="I153" s="24">
        <f t="shared" si="27"/>
        <v>0.37271366740753586</v>
      </c>
      <c r="J153" s="24">
        <f t="shared" si="28"/>
        <v>0.25457266518492827</v>
      </c>
      <c r="K153" s="1"/>
      <c r="L153" s="1">
        <f t="shared" si="29"/>
        <v>1.0025997653262715E-2</v>
      </c>
      <c r="M153" s="1">
        <f t="shared" si="30"/>
        <v>1.6874002346737284E-2</v>
      </c>
      <c r="N153" s="1">
        <f t="shared" si="31"/>
        <v>-6.6609501650412059E-2</v>
      </c>
      <c r="O153" s="1">
        <f t="shared" si="32"/>
        <v>1.6909501650412044E-2</v>
      </c>
      <c r="P153" s="24">
        <f t="shared" si="33"/>
        <v>-1.3873625720098427E-17</v>
      </c>
      <c r="Q153" s="1"/>
      <c r="R153" s="27">
        <f t="shared" si="34"/>
        <v>32.584492373103821</v>
      </c>
      <c r="S153" s="27">
        <f t="shared" si="35"/>
        <v>54.840507626896169</v>
      </c>
    </row>
    <row r="154" spans="1:19" x14ac:dyDescent="0.25">
      <c r="A154" s="29">
        <v>3280</v>
      </c>
      <c r="B154" s="29">
        <v>2.6599999999999999E-2</v>
      </c>
      <c r="C154" s="29">
        <v>-4.7199999999999999E-2</v>
      </c>
      <c r="D154" s="1"/>
      <c r="E154" s="1">
        <f t="shared" si="25"/>
        <v>-1.774436090225564</v>
      </c>
      <c r="F154" s="1">
        <f t="shared" si="26"/>
        <v>0</v>
      </c>
      <c r="G154" s="1">
        <f t="shared" si="24"/>
        <v>0</v>
      </c>
      <c r="H154" s="1"/>
      <c r="I154" s="24">
        <f t="shared" si="27"/>
        <v>0.36314662071471532</v>
      </c>
      <c r="J154" s="24">
        <f t="shared" si="28"/>
        <v>0.27370675857056936</v>
      </c>
      <c r="K154" s="1"/>
      <c r="L154" s="1">
        <f t="shared" si="29"/>
        <v>9.6597001110114277E-3</v>
      </c>
      <c r="M154" s="1">
        <f t="shared" si="30"/>
        <v>1.6940299888988569E-2</v>
      </c>
      <c r="N154" s="1">
        <f t="shared" si="31"/>
        <v>-6.4175938668558682E-2</v>
      </c>
      <c r="O154" s="1">
        <f t="shared" si="32"/>
        <v>1.697593866855867E-2</v>
      </c>
      <c r="P154" s="24">
        <f t="shared" si="33"/>
        <v>-1.3873625720098427E-17</v>
      </c>
      <c r="Q154" s="1"/>
      <c r="R154" s="27">
        <f t="shared" si="34"/>
        <v>31.683816364117483</v>
      </c>
      <c r="S154" s="27">
        <f t="shared" si="35"/>
        <v>55.564183635882507</v>
      </c>
    </row>
    <row r="155" spans="1:19" x14ac:dyDescent="0.25">
      <c r="A155" s="29">
        <v>3310</v>
      </c>
      <c r="B155" s="29">
        <v>2.63E-2</v>
      </c>
      <c r="C155" s="29">
        <v>-4.3400000000000001E-2</v>
      </c>
      <c r="D155" s="1"/>
      <c r="E155" s="1">
        <f t="shared" si="25"/>
        <v>-1.6501901140684412</v>
      </c>
      <c r="F155" s="1">
        <f t="shared" si="26"/>
        <v>0</v>
      </c>
      <c r="G155" s="1">
        <f t="shared" si="24"/>
        <v>0</v>
      </c>
      <c r="H155" s="1"/>
      <c r="I155" s="24">
        <f t="shared" si="27"/>
        <v>0.34689635658131079</v>
      </c>
      <c r="J155" s="24">
        <f t="shared" si="28"/>
        <v>0.30620728683737841</v>
      </c>
      <c r="K155" s="1"/>
      <c r="L155" s="1">
        <f t="shared" si="29"/>
        <v>9.1233741780884746E-3</v>
      </c>
      <c r="M155" s="1">
        <f t="shared" si="30"/>
        <v>1.7176625821911526E-2</v>
      </c>
      <c r="N155" s="1">
        <f t="shared" si="31"/>
        <v>-6.061276178086366E-2</v>
      </c>
      <c r="O155" s="1">
        <f t="shared" si="32"/>
        <v>1.7212761780863652E-2</v>
      </c>
      <c r="P155" s="24">
        <f t="shared" si="33"/>
        <v>-6.9368128600492135E-18</v>
      </c>
      <c r="Q155" s="1"/>
      <c r="R155" s="27">
        <f t="shared" si="34"/>
        <v>30.198368529472852</v>
      </c>
      <c r="S155" s="27">
        <f t="shared" si="35"/>
        <v>56.854631470527153</v>
      </c>
    </row>
    <row r="156" spans="1:19" x14ac:dyDescent="0.25">
      <c r="A156" s="29">
        <v>3340</v>
      </c>
      <c r="B156" s="29">
        <v>2.6100000000000002E-2</v>
      </c>
      <c r="C156" s="29">
        <v>-3.8699999999999998E-2</v>
      </c>
      <c r="D156" s="1"/>
      <c r="E156" s="1">
        <f t="shared" si="25"/>
        <v>-1.482758620689655</v>
      </c>
      <c r="F156" s="1">
        <f t="shared" si="26"/>
        <v>0</v>
      </c>
      <c r="G156" s="1">
        <f t="shared" si="24"/>
        <v>0</v>
      </c>
      <c r="H156" s="1"/>
      <c r="I156" s="24">
        <f t="shared" si="27"/>
        <v>0.32499781245288867</v>
      </c>
      <c r="J156" s="24">
        <f t="shared" si="28"/>
        <v>0.35000437509422266</v>
      </c>
      <c r="K156" s="1"/>
      <c r="L156" s="1">
        <f t="shared" si="29"/>
        <v>8.4824429050203952E-3</v>
      </c>
      <c r="M156" s="1">
        <f t="shared" si="30"/>
        <v>1.7617557094979606E-2</v>
      </c>
      <c r="N156" s="1">
        <f t="shared" si="31"/>
        <v>-5.6354620679330905E-2</v>
      </c>
      <c r="O156" s="1">
        <f t="shared" si="32"/>
        <v>1.7654620679330896E-2</v>
      </c>
      <c r="P156" s="24">
        <f t="shared" si="33"/>
        <v>-1.3873625720098427E-17</v>
      </c>
      <c r="Q156" s="1"/>
      <c r="R156" s="27">
        <f t="shared" si="34"/>
        <v>28.331359302768121</v>
      </c>
      <c r="S156" s="27">
        <f t="shared" si="35"/>
        <v>58.842640697231886</v>
      </c>
    </row>
    <row r="157" spans="1:19" x14ac:dyDescent="0.25">
      <c r="A157" s="29">
        <v>3370</v>
      </c>
      <c r="B157" s="29">
        <v>2.5899999999999999E-2</v>
      </c>
      <c r="C157" s="29">
        <v>-3.3799999999999997E-2</v>
      </c>
      <c r="D157" s="1"/>
      <c r="E157" s="1">
        <f t="shared" si="25"/>
        <v>-1.3050193050193049</v>
      </c>
      <c r="F157" s="1">
        <f t="shared" si="26"/>
        <v>0</v>
      </c>
      <c r="G157" s="1">
        <f t="shared" ref="G157:G175" si="36">E157*F157</f>
        <v>0</v>
      </c>
      <c r="H157" s="1"/>
      <c r="I157" s="24">
        <f t="shared" si="27"/>
        <v>0.30175109722018639</v>
      </c>
      <c r="J157" s="24">
        <f t="shared" si="28"/>
        <v>0.39649780555962721</v>
      </c>
      <c r="K157" s="1"/>
      <c r="L157" s="1">
        <f t="shared" si="29"/>
        <v>7.8153534180028274E-3</v>
      </c>
      <c r="M157" s="1">
        <f t="shared" si="30"/>
        <v>1.8084646581997172E-2</v>
      </c>
      <c r="N157" s="1">
        <f t="shared" si="31"/>
        <v>-5.1922692823053271E-2</v>
      </c>
      <c r="O157" s="1">
        <f t="shared" si="32"/>
        <v>1.8122692823053267E-2</v>
      </c>
      <c r="P157" s="24">
        <f t="shared" si="33"/>
        <v>-6.9368128600492135E-18</v>
      </c>
      <c r="Q157" s="1"/>
      <c r="R157" s="27">
        <f t="shared" si="34"/>
        <v>26.337741018669529</v>
      </c>
      <c r="S157" s="27">
        <f t="shared" si="35"/>
        <v>60.945258981330468</v>
      </c>
    </row>
    <row r="158" spans="1:19" x14ac:dyDescent="0.25">
      <c r="A158" s="29">
        <v>3400</v>
      </c>
      <c r="B158" s="29">
        <v>2.5700000000000001E-2</v>
      </c>
      <c r="C158" s="29">
        <v>-2.8799999999999999E-2</v>
      </c>
      <c r="D158" s="1"/>
      <c r="E158" s="1">
        <f t="shared" si="25"/>
        <v>-1.1206225680933852</v>
      </c>
      <c r="F158" s="1">
        <f t="shared" si="26"/>
        <v>0</v>
      </c>
      <c r="G158" s="1">
        <f t="shared" si="36"/>
        <v>0</v>
      </c>
      <c r="H158" s="1"/>
      <c r="I158" s="24">
        <f t="shared" si="27"/>
        <v>0.27763365073970886</v>
      </c>
      <c r="J158" s="24">
        <f t="shared" si="28"/>
        <v>0.44473269852058228</v>
      </c>
      <c r="K158" s="1"/>
      <c r="L158" s="1">
        <f t="shared" si="29"/>
        <v>7.1351848240105179E-3</v>
      </c>
      <c r="M158" s="1">
        <f t="shared" si="30"/>
        <v>1.8564815175989485E-2</v>
      </c>
      <c r="N158" s="1">
        <f t="shared" si="31"/>
        <v>-4.7403871589403214E-2</v>
      </c>
      <c r="O158" s="1">
        <f t="shared" si="32"/>
        <v>1.8603871589403208E-2</v>
      </c>
      <c r="P158" s="24">
        <f t="shared" si="33"/>
        <v>-6.9368128600492135E-18</v>
      </c>
      <c r="Q158" s="1"/>
      <c r="R158" s="27">
        <f t="shared" si="34"/>
        <v>24.259628401635762</v>
      </c>
      <c r="S158" s="27">
        <f t="shared" si="35"/>
        <v>63.120371598364251</v>
      </c>
    </row>
    <row r="159" spans="1:19" x14ac:dyDescent="0.25">
      <c r="A159" s="29">
        <v>3430</v>
      </c>
      <c r="B159" s="29">
        <v>2.5499999999999998E-2</v>
      </c>
      <c r="C159" s="29">
        <v>-2.4400000000000002E-2</v>
      </c>
      <c r="D159" s="1"/>
      <c r="E159" s="1">
        <f t="shared" si="25"/>
        <v>-0.95686274509803937</v>
      </c>
      <c r="F159" s="1">
        <f t="shared" si="26"/>
        <v>0</v>
      </c>
      <c r="G159" s="1">
        <f t="shared" si="36"/>
        <v>0</v>
      </c>
      <c r="H159" s="1"/>
      <c r="I159" s="24">
        <f t="shared" si="27"/>
        <v>0.2562153283084968</v>
      </c>
      <c r="J159" s="24">
        <f t="shared" si="28"/>
        <v>0.48756934338300639</v>
      </c>
      <c r="K159" s="1"/>
      <c r="L159" s="1">
        <f t="shared" si="29"/>
        <v>6.5334908718666677E-3</v>
      </c>
      <c r="M159" s="1">
        <f t="shared" si="30"/>
        <v>1.896650912813333E-2</v>
      </c>
      <c r="N159" s="1">
        <f t="shared" si="31"/>
        <v>-4.3406410619987748E-2</v>
      </c>
      <c r="O159" s="1">
        <f t="shared" si="32"/>
        <v>1.9006410619987747E-2</v>
      </c>
      <c r="P159" s="24">
        <f t="shared" si="33"/>
        <v>0</v>
      </c>
      <c r="Q159" s="1"/>
      <c r="R159" s="27">
        <f t="shared" si="34"/>
        <v>22.409873690502671</v>
      </c>
      <c r="S159" s="27">
        <f t="shared" si="35"/>
        <v>65.055126309497325</v>
      </c>
    </row>
    <row r="160" spans="1:19" x14ac:dyDescent="0.25">
      <c r="A160" s="29">
        <v>3460</v>
      </c>
      <c r="B160" s="29">
        <v>2.52E-2</v>
      </c>
      <c r="C160" s="29">
        <v>-2.07E-2</v>
      </c>
      <c r="D160" s="1"/>
      <c r="E160" s="1">
        <f t="shared" si="25"/>
        <v>-0.8214285714285714</v>
      </c>
      <c r="F160" s="1">
        <f t="shared" si="26"/>
        <v>0</v>
      </c>
      <c r="G160" s="1">
        <f t="shared" si="36"/>
        <v>0</v>
      </c>
      <c r="H160" s="1"/>
      <c r="I160" s="24">
        <f t="shared" si="27"/>
        <v>0.2385017478539071</v>
      </c>
      <c r="J160" s="24">
        <f t="shared" si="28"/>
        <v>0.5229965042921858</v>
      </c>
      <c r="K160" s="1"/>
      <c r="L160" s="1">
        <f t="shared" si="29"/>
        <v>6.0102440459184588E-3</v>
      </c>
      <c r="M160" s="1">
        <f t="shared" si="30"/>
        <v>1.9189755954081542E-2</v>
      </c>
      <c r="N160" s="1">
        <f t="shared" si="31"/>
        <v>-3.9930127109665162E-2</v>
      </c>
      <c r="O160" s="1">
        <f t="shared" si="32"/>
        <v>1.9230127109665162E-2</v>
      </c>
      <c r="P160" s="24">
        <f t="shared" si="33"/>
        <v>0</v>
      </c>
      <c r="Q160" s="1"/>
      <c r="R160" s="27">
        <f t="shared" si="34"/>
        <v>20.795444398877866</v>
      </c>
      <c r="S160" s="27">
        <f t="shared" si="35"/>
        <v>66.396555601122131</v>
      </c>
    </row>
    <row r="161" spans="1:19" x14ac:dyDescent="0.25">
      <c r="A161" s="29">
        <v>3490</v>
      </c>
      <c r="B161" s="29">
        <v>2.4899999999999999E-2</v>
      </c>
      <c r="C161" s="29">
        <v>-1.6799999999999999E-2</v>
      </c>
      <c r="D161" s="1"/>
      <c r="E161" s="1">
        <f t="shared" si="25"/>
        <v>-0.67469879518072284</v>
      </c>
      <c r="F161" s="1">
        <f t="shared" si="26"/>
        <v>0</v>
      </c>
      <c r="G161" s="1">
        <f t="shared" si="36"/>
        <v>0</v>
      </c>
      <c r="H161" s="1"/>
      <c r="I161" s="24">
        <f t="shared" si="27"/>
        <v>0.21931080345464907</v>
      </c>
      <c r="J161" s="24">
        <f t="shared" si="28"/>
        <v>0.56137839309070192</v>
      </c>
      <c r="K161" s="1"/>
      <c r="L161" s="1">
        <f t="shared" si="29"/>
        <v>5.4608390060207615E-3</v>
      </c>
      <c r="M161" s="1">
        <f t="shared" si="30"/>
        <v>1.9439160993979236E-2</v>
      </c>
      <c r="N161" s="1">
        <f t="shared" si="31"/>
        <v>-3.6280056844597702E-2</v>
      </c>
      <c r="O161" s="1">
        <f t="shared" si="32"/>
        <v>1.9480056844597703E-2</v>
      </c>
      <c r="P161" s="24">
        <f t="shared" si="33"/>
        <v>0</v>
      </c>
      <c r="Q161" s="1"/>
      <c r="R161" s="27">
        <f t="shared" si="34"/>
        <v>19.058328131012459</v>
      </c>
      <c r="S161" s="27">
        <f t="shared" si="35"/>
        <v>67.842671868987537</v>
      </c>
    </row>
    <row r="162" spans="1:19" x14ac:dyDescent="0.25">
      <c r="A162" s="29">
        <v>3520</v>
      </c>
      <c r="B162" s="29">
        <v>2.47E-2</v>
      </c>
      <c r="C162" s="29">
        <v>-1.3100000000000001E-2</v>
      </c>
      <c r="D162" s="1"/>
      <c r="E162" s="1">
        <f t="shared" si="25"/>
        <v>-0.53036437246963564</v>
      </c>
      <c r="F162" s="1">
        <f t="shared" si="26"/>
        <v>0</v>
      </c>
      <c r="G162" s="1">
        <f t="shared" si="36"/>
        <v>0</v>
      </c>
      <c r="H162" s="1"/>
      <c r="I162" s="24">
        <f t="shared" si="27"/>
        <v>0.20043314990688738</v>
      </c>
      <c r="J162" s="24">
        <f t="shared" si="28"/>
        <v>0.59913370018622525</v>
      </c>
      <c r="K162" s="1"/>
      <c r="L162" s="1">
        <f t="shared" si="29"/>
        <v>4.9506988027001181E-3</v>
      </c>
      <c r="M162" s="1">
        <f t="shared" si="30"/>
        <v>1.9749301197299882E-2</v>
      </c>
      <c r="N162" s="1">
        <f t="shared" si="31"/>
        <v>-3.2890849516789292E-2</v>
      </c>
      <c r="O162" s="1">
        <f t="shared" si="32"/>
        <v>1.9790849516789291E-2</v>
      </c>
      <c r="P162" s="24">
        <f t="shared" si="33"/>
        <v>0</v>
      </c>
      <c r="Q162" s="1"/>
      <c r="R162" s="27">
        <f t="shared" si="34"/>
        <v>17.426459785504417</v>
      </c>
      <c r="S162" s="27">
        <f t="shared" si="35"/>
        <v>69.517540214495583</v>
      </c>
    </row>
    <row r="163" spans="1:19" x14ac:dyDescent="0.25">
      <c r="A163" s="29">
        <v>3550</v>
      </c>
      <c r="B163" s="29">
        <v>2.4500000000000001E-2</v>
      </c>
      <c r="C163" s="29">
        <v>-1.09E-2</v>
      </c>
      <c r="D163" s="1"/>
      <c r="E163" s="1">
        <f t="shared" si="25"/>
        <v>-0.44489795918367347</v>
      </c>
      <c r="F163" s="1">
        <f t="shared" si="26"/>
        <v>0</v>
      </c>
      <c r="G163" s="1">
        <f t="shared" si="36"/>
        <v>0</v>
      </c>
      <c r="H163" s="1"/>
      <c r="I163" s="24">
        <f t="shared" si="27"/>
        <v>0.18925490628573993</v>
      </c>
      <c r="J163" s="24">
        <f t="shared" si="28"/>
        <v>0.62149018742852014</v>
      </c>
      <c r="K163" s="1"/>
      <c r="L163" s="1">
        <f t="shared" si="29"/>
        <v>4.6367452040006283E-3</v>
      </c>
      <c r="M163" s="1">
        <f t="shared" si="30"/>
        <v>1.9863254795999371E-2</v>
      </c>
      <c r="N163" s="1">
        <f t="shared" si="31"/>
        <v>-3.0805042849567393E-2</v>
      </c>
      <c r="O163" s="1">
        <f t="shared" si="32"/>
        <v>1.990504284956739E-2</v>
      </c>
      <c r="P163" s="24">
        <f t="shared" si="33"/>
        <v>-3.4684064300246067E-18</v>
      </c>
      <c r="Q163" s="1"/>
      <c r="R163" s="27">
        <f t="shared" si="34"/>
        <v>16.460445474202231</v>
      </c>
      <c r="S163" s="27">
        <f t="shared" si="35"/>
        <v>70.514554525797763</v>
      </c>
    </row>
    <row r="164" spans="1:19" x14ac:dyDescent="0.25">
      <c r="A164" s="29">
        <v>3580</v>
      </c>
      <c r="B164" s="29">
        <v>2.4199999999999999E-2</v>
      </c>
      <c r="C164" s="29">
        <v>-9.5999999999999992E-3</v>
      </c>
      <c r="D164" s="1"/>
      <c r="E164" s="1">
        <f t="shared" si="25"/>
        <v>-0.39669421487603301</v>
      </c>
      <c r="F164" s="1">
        <f t="shared" si="26"/>
        <v>0</v>
      </c>
      <c r="G164" s="1">
        <f t="shared" si="36"/>
        <v>0</v>
      </c>
      <c r="H164" s="1"/>
      <c r="I164" s="24">
        <f t="shared" si="27"/>
        <v>0.18295028700191177</v>
      </c>
      <c r="J164" s="24">
        <f t="shared" si="28"/>
        <v>0.63409942599617652</v>
      </c>
      <c r="K164" s="1"/>
      <c r="L164" s="1">
        <f t="shared" si="29"/>
        <v>4.4273969454462648E-3</v>
      </c>
      <c r="M164" s="1">
        <f t="shared" si="30"/>
        <v>1.9772603054553736E-2</v>
      </c>
      <c r="N164" s="1">
        <f t="shared" si="31"/>
        <v>-2.941420039618323E-2</v>
      </c>
      <c r="O164" s="1">
        <f t="shared" si="32"/>
        <v>1.9814200396183229E-2</v>
      </c>
      <c r="P164" s="24">
        <f t="shared" si="33"/>
        <v>-1.7342032150123034E-18</v>
      </c>
      <c r="Q164" s="1"/>
      <c r="R164" s="27">
        <f t="shared" si="34"/>
        <v>15.850081064697628</v>
      </c>
      <c r="S164" s="27">
        <f t="shared" si="35"/>
        <v>70.785918935302377</v>
      </c>
    </row>
    <row r="165" spans="1:19" x14ac:dyDescent="0.25">
      <c r="A165" s="29">
        <v>3610</v>
      </c>
      <c r="B165" s="29">
        <v>2.4E-2</v>
      </c>
      <c r="C165" s="29">
        <v>-8.3999999999999995E-3</v>
      </c>
      <c r="D165" s="1"/>
      <c r="E165" s="1">
        <f t="shared" si="25"/>
        <v>-0.35</v>
      </c>
      <c r="F165" s="1">
        <f t="shared" si="26"/>
        <v>0</v>
      </c>
      <c r="G165" s="1">
        <f t="shared" si="36"/>
        <v>0</v>
      </c>
      <c r="H165" s="1"/>
      <c r="I165" s="24">
        <f t="shared" si="27"/>
        <v>0.17684310068725875</v>
      </c>
      <c r="J165" s="24">
        <f t="shared" si="28"/>
        <v>0.64631379862548255</v>
      </c>
      <c r="K165" s="1"/>
      <c r="L165" s="1">
        <f t="shared" si="29"/>
        <v>4.2442344164942102E-3</v>
      </c>
      <c r="M165" s="1">
        <f t="shared" si="30"/>
        <v>1.975576558350579E-2</v>
      </c>
      <c r="N165" s="1">
        <f t="shared" si="31"/>
        <v>-2.8197327502685672E-2</v>
      </c>
      <c r="O165" s="1">
        <f t="shared" si="32"/>
        <v>1.9797327502685674E-2</v>
      </c>
      <c r="P165" s="24">
        <f t="shared" si="33"/>
        <v>1.7342032150123034E-18</v>
      </c>
      <c r="Q165" s="1"/>
      <c r="R165" s="27">
        <f t="shared" si="34"/>
        <v>15.321686243544098</v>
      </c>
      <c r="S165" s="27">
        <f t="shared" si="35"/>
        <v>71.318313756455908</v>
      </c>
    </row>
    <row r="166" spans="1:19" x14ac:dyDescent="0.25">
      <c r="A166" s="29">
        <v>3640</v>
      </c>
      <c r="B166" s="29">
        <v>2.3800000000000002E-2</v>
      </c>
      <c r="C166" s="29">
        <v>-7.3000000000000001E-3</v>
      </c>
      <c r="D166" s="1"/>
      <c r="E166" s="1">
        <f t="shared" si="25"/>
        <v>-0.30672268907563022</v>
      </c>
      <c r="F166" s="1">
        <f t="shared" si="26"/>
        <v>0</v>
      </c>
      <c r="G166" s="1">
        <f t="shared" si="36"/>
        <v>0</v>
      </c>
      <c r="H166" s="1"/>
      <c r="I166" s="24">
        <f t="shared" si="27"/>
        <v>0.17118281489566806</v>
      </c>
      <c r="J166" s="24">
        <f t="shared" si="28"/>
        <v>0.65763437020866389</v>
      </c>
      <c r="K166" s="1"/>
      <c r="L166" s="1">
        <f t="shared" si="29"/>
        <v>4.0741509945168997E-3</v>
      </c>
      <c r="M166" s="1">
        <f t="shared" si="30"/>
        <v>1.9725849005483104E-2</v>
      </c>
      <c r="N166" s="1">
        <f t="shared" si="31"/>
        <v>-2.7067347986560554E-2</v>
      </c>
      <c r="O166" s="1">
        <f t="shared" si="32"/>
        <v>1.9767347986560557E-2</v>
      </c>
      <c r="P166" s="24">
        <f t="shared" si="33"/>
        <v>2.6013048225184551E-18</v>
      </c>
      <c r="Q166" s="1"/>
      <c r="R166" s="27">
        <f t="shared" si="34"/>
        <v>14.829909620041516</v>
      </c>
      <c r="S166" s="27">
        <f t="shared" si="35"/>
        <v>71.8020903799585</v>
      </c>
    </row>
    <row r="167" spans="1:19" x14ac:dyDescent="0.25">
      <c r="A167" s="29">
        <v>3670</v>
      </c>
      <c r="B167" s="29">
        <v>2.3599999999999999E-2</v>
      </c>
      <c r="C167" s="29">
        <v>-6.0000000000000001E-3</v>
      </c>
      <c r="D167" s="1"/>
      <c r="E167" s="1">
        <f t="shared" si="25"/>
        <v>-0.25423728813559321</v>
      </c>
      <c r="F167" s="1">
        <f t="shared" si="26"/>
        <v>0</v>
      </c>
      <c r="G167" s="1">
        <f t="shared" si="36"/>
        <v>0</v>
      </c>
      <c r="H167" s="1"/>
      <c r="I167" s="24">
        <f t="shared" si="27"/>
        <v>0.16431819316059754</v>
      </c>
      <c r="J167" s="24">
        <f t="shared" si="28"/>
        <v>0.67136361367880493</v>
      </c>
      <c r="K167" s="1"/>
      <c r="L167" s="1">
        <f t="shared" si="29"/>
        <v>3.8779093585901018E-3</v>
      </c>
      <c r="M167" s="1">
        <f t="shared" si="30"/>
        <v>1.9722090641409899E-2</v>
      </c>
      <c r="N167" s="1">
        <f t="shared" si="31"/>
        <v>-2.5763581715690563E-2</v>
      </c>
      <c r="O167" s="1">
        <f t="shared" si="32"/>
        <v>1.9763581715690565E-2</v>
      </c>
      <c r="P167" s="24">
        <f t="shared" si="33"/>
        <v>1.7342032150123034E-18</v>
      </c>
      <c r="Q167" s="1"/>
      <c r="R167" s="27">
        <f t="shared" si="34"/>
        <v>14.231927346025673</v>
      </c>
      <c r="S167" s="27">
        <f t="shared" si="35"/>
        <v>72.380072653974324</v>
      </c>
    </row>
    <row r="168" spans="1:19" x14ac:dyDescent="0.25">
      <c r="A168" s="29">
        <v>3700</v>
      </c>
      <c r="B168" s="29">
        <v>2.3300000000000001E-2</v>
      </c>
      <c r="C168" s="29">
        <v>-4.8999999999999998E-3</v>
      </c>
      <c r="D168" s="1"/>
      <c r="E168" s="1">
        <f t="shared" si="25"/>
        <v>-0.21030042918454933</v>
      </c>
      <c r="F168" s="1">
        <f t="shared" si="26"/>
        <v>0</v>
      </c>
      <c r="G168" s="1">
        <f t="shared" si="36"/>
        <v>0</v>
      </c>
      <c r="H168" s="1"/>
      <c r="I168" s="24">
        <f t="shared" si="27"/>
        <v>0.15857164437704832</v>
      </c>
      <c r="J168" s="24">
        <f t="shared" si="28"/>
        <v>0.68285671124590341</v>
      </c>
      <c r="K168" s="1"/>
      <c r="L168" s="1">
        <f t="shared" si="29"/>
        <v>3.6947193139852262E-3</v>
      </c>
      <c r="M168" s="1">
        <f t="shared" si="30"/>
        <v>1.9605280686014775E-2</v>
      </c>
      <c r="N168" s="1">
        <f t="shared" si="31"/>
        <v>-2.4546526017051273E-2</v>
      </c>
      <c r="O168" s="1">
        <f t="shared" si="32"/>
        <v>1.9646526017051271E-2</v>
      </c>
      <c r="P168" s="24">
        <f t="shared" si="33"/>
        <v>-1.7342032150123034E-18</v>
      </c>
      <c r="Q168" s="1"/>
      <c r="R168" s="27">
        <f t="shared" si="34"/>
        <v>13.670461461745337</v>
      </c>
      <c r="S168" s="27">
        <f t="shared" si="35"/>
        <v>72.539538538254675</v>
      </c>
    </row>
    <row r="169" spans="1:19" x14ac:dyDescent="0.25">
      <c r="A169" s="29">
        <v>3730</v>
      </c>
      <c r="B169" s="29">
        <v>2.3E-2</v>
      </c>
      <c r="C169" s="29">
        <v>-4.0000000000000001E-3</v>
      </c>
      <c r="D169" s="1"/>
      <c r="E169" s="1">
        <f t="shared" si="25"/>
        <v>-0.17391304347826086</v>
      </c>
      <c r="F169" s="1">
        <f t="shared" si="26"/>
        <v>0</v>
      </c>
      <c r="G169" s="1">
        <f t="shared" si="36"/>
        <v>0</v>
      </c>
      <c r="H169" s="1"/>
      <c r="I169" s="24">
        <f t="shared" si="27"/>
        <v>0.15381249927521029</v>
      </c>
      <c r="J169" s="24">
        <f t="shared" si="28"/>
        <v>0.69237500144957942</v>
      </c>
      <c r="K169" s="1"/>
      <c r="L169" s="1">
        <f t="shared" si="29"/>
        <v>3.5376874833298365E-3</v>
      </c>
      <c r="M169" s="1">
        <f t="shared" si="30"/>
        <v>1.946231251667016E-2</v>
      </c>
      <c r="N169" s="1">
        <f t="shared" si="31"/>
        <v>-2.3503257073156845E-2</v>
      </c>
      <c r="O169" s="1">
        <f t="shared" si="32"/>
        <v>1.9503257073156841E-2</v>
      </c>
      <c r="P169" s="24">
        <f t="shared" si="33"/>
        <v>-3.4684064300246067E-18</v>
      </c>
      <c r="Q169" s="1"/>
      <c r="R169" s="27">
        <f t="shared" si="34"/>
        <v>13.195574312820289</v>
      </c>
      <c r="S169" s="27">
        <f t="shared" si="35"/>
        <v>72.594425687179694</v>
      </c>
    </row>
    <row r="170" spans="1:19" x14ac:dyDescent="0.25">
      <c r="A170" s="29">
        <v>3760</v>
      </c>
      <c r="B170" s="29">
        <v>2.2800000000000001E-2</v>
      </c>
      <c r="C170" s="29">
        <v>-3.3999999999999998E-3</v>
      </c>
      <c r="D170" s="1"/>
      <c r="E170" s="1">
        <f t="shared" si="25"/>
        <v>-0.14912280701754385</v>
      </c>
      <c r="F170" s="1">
        <f t="shared" si="26"/>
        <v>0</v>
      </c>
      <c r="G170" s="1">
        <f t="shared" si="36"/>
        <v>0</v>
      </c>
      <c r="H170" s="1"/>
      <c r="I170" s="24">
        <f t="shared" si="27"/>
        <v>0.15057015772922122</v>
      </c>
      <c r="J170" s="24">
        <f t="shared" si="28"/>
        <v>0.69885968454155756</v>
      </c>
      <c r="K170" s="1"/>
      <c r="L170" s="1">
        <f t="shared" si="29"/>
        <v>3.4329995962262441E-3</v>
      </c>
      <c r="M170" s="1">
        <f t="shared" si="30"/>
        <v>1.9367000403773756E-2</v>
      </c>
      <c r="N170" s="1">
        <f t="shared" si="31"/>
        <v>-2.2807744443893899E-2</v>
      </c>
      <c r="O170" s="1">
        <f t="shared" si="32"/>
        <v>1.9407744443893895E-2</v>
      </c>
      <c r="P170" s="24">
        <f t="shared" si="33"/>
        <v>-3.9019572337776827E-18</v>
      </c>
      <c r="Q170" s="1"/>
      <c r="R170" s="27">
        <f t="shared" si="34"/>
        <v>12.908078481810678</v>
      </c>
      <c r="S170" s="27">
        <f t="shared" si="35"/>
        <v>72.819921518189318</v>
      </c>
    </row>
    <row r="171" spans="1:19" x14ac:dyDescent="0.25">
      <c r="A171" s="29">
        <v>3790</v>
      </c>
      <c r="B171" s="29">
        <v>2.2599999999999999E-2</v>
      </c>
      <c r="C171" s="29">
        <v>-3.3E-3</v>
      </c>
      <c r="D171" s="1"/>
      <c r="E171" s="1">
        <f t="shared" si="25"/>
        <v>-0.14601769911504425</v>
      </c>
      <c r="F171" s="1">
        <f t="shared" si="26"/>
        <v>0</v>
      </c>
      <c r="G171" s="1">
        <f t="shared" si="36"/>
        <v>0</v>
      </c>
      <c r="H171" s="1"/>
      <c r="I171" s="24">
        <f t="shared" si="27"/>
        <v>0.15016403734497211</v>
      </c>
      <c r="J171" s="24">
        <f t="shared" si="28"/>
        <v>0.69967192531005584</v>
      </c>
      <c r="K171" s="1"/>
      <c r="L171" s="1">
        <f t="shared" si="29"/>
        <v>3.3937072439963693E-3</v>
      </c>
      <c r="M171" s="1">
        <f t="shared" si="30"/>
        <v>1.9206292756003631E-2</v>
      </c>
      <c r="N171" s="1">
        <f t="shared" si="31"/>
        <v>-2.2546698701493121E-2</v>
      </c>
      <c r="O171" s="1">
        <f t="shared" si="32"/>
        <v>1.924669870149312E-2</v>
      </c>
      <c r="P171" s="24">
        <f t="shared" si="33"/>
        <v>-8.6710160750615168E-19</v>
      </c>
      <c r="Q171" s="1"/>
      <c r="R171" s="27">
        <f t="shared" si="34"/>
        <v>12.862150454746239</v>
      </c>
      <c r="S171" s="27">
        <f t="shared" si="35"/>
        <v>72.791849545253768</v>
      </c>
    </row>
    <row r="172" spans="1:19" x14ac:dyDescent="0.25">
      <c r="A172" s="29">
        <v>3820</v>
      </c>
      <c r="B172" s="29">
        <v>2.23E-2</v>
      </c>
      <c r="C172" s="29">
        <v>-3.2000000000000002E-3</v>
      </c>
      <c r="D172" s="1"/>
      <c r="E172" s="1">
        <f t="shared" si="25"/>
        <v>-0.14349775784753363</v>
      </c>
      <c r="F172" s="1">
        <f t="shared" si="26"/>
        <v>0</v>
      </c>
      <c r="G172" s="1">
        <f t="shared" si="36"/>
        <v>0</v>
      </c>
      <c r="H172" s="1"/>
      <c r="I172" s="24">
        <f t="shared" si="27"/>
        <v>0.14983445153089367</v>
      </c>
      <c r="J172" s="24">
        <f t="shared" si="28"/>
        <v>0.7003310969382126</v>
      </c>
      <c r="K172" s="1"/>
      <c r="L172" s="1">
        <f t="shared" si="29"/>
        <v>3.3413082691389289E-3</v>
      </c>
      <c r="M172" s="1">
        <f t="shared" si="30"/>
        <v>1.8958691730861069E-2</v>
      </c>
      <c r="N172" s="1">
        <f t="shared" si="31"/>
        <v>-2.2198576776578171E-2</v>
      </c>
      <c r="O172" s="1">
        <f t="shared" si="32"/>
        <v>1.8998576776578166E-2</v>
      </c>
      <c r="P172" s="24">
        <f t="shared" si="33"/>
        <v>-4.7690588412838347E-18</v>
      </c>
      <c r="Q172" s="1"/>
      <c r="R172" s="27">
        <f t="shared" si="34"/>
        <v>12.763797588110709</v>
      </c>
      <c r="S172" s="27">
        <f t="shared" si="35"/>
        <v>72.422202411889288</v>
      </c>
    </row>
    <row r="173" spans="1:19" x14ac:dyDescent="0.25">
      <c r="A173" s="29">
        <v>3850</v>
      </c>
      <c r="B173" s="29">
        <v>2.2100000000000002E-2</v>
      </c>
      <c r="C173" s="29">
        <v>-3.0999999999999999E-3</v>
      </c>
      <c r="D173" s="1"/>
      <c r="E173" s="1">
        <f t="shared" si="25"/>
        <v>-0.14027149321266966</v>
      </c>
      <c r="F173" s="1">
        <f t="shared" si="26"/>
        <v>0</v>
      </c>
      <c r="G173" s="1">
        <f t="shared" si="36"/>
        <v>0</v>
      </c>
      <c r="H173" s="1"/>
      <c r="I173" s="24">
        <f t="shared" si="27"/>
        <v>0.14941248492801149</v>
      </c>
      <c r="J173" s="24">
        <f t="shared" si="28"/>
        <v>0.70117503014397697</v>
      </c>
      <c r="K173" s="1"/>
      <c r="L173" s="1">
        <f t="shared" si="29"/>
        <v>3.302015916909054E-3</v>
      </c>
      <c r="M173" s="1">
        <f t="shared" si="30"/>
        <v>1.8797984083090948E-2</v>
      </c>
      <c r="N173" s="1">
        <f t="shared" si="31"/>
        <v>-2.1937531034177393E-2</v>
      </c>
      <c r="O173" s="1">
        <f t="shared" si="32"/>
        <v>1.8837531034177391E-2</v>
      </c>
      <c r="P173" s="24">
        <f t="shared" si="33"/>
        <v>-2.1677540187653792E-18</v>
      </c>
      <c r="Q173" s="1"/>
      <c r="R173" s="27">
        <f t="shared" si="34"/>
        <v>12.712761280099858</v>
      </c>
      <c r="S173" s="27">
        <f t="shared" si="35"/>
        <v>72.372238719900153</v>
      </c>
    </row>
    <row r="174" spans="1:19" x14ac:dyDescent="0.25">
      <c r="A174" s="29">
        <v>3880</v>
      </c>
      <c r="B174" s="29">
        <v>2.1899999999999999E-2</v>
      </c>
      <c r="C174" s="29">
        <v>-3.0999999999999999E-3</v>
      </c>
      <c r="D174" s="1"/>
      <c r="E174" s="1">
        <f t="shared" si="25"/>
        <v>-0.14155251141552511</v>
      </c>
      <c r="F174" s="1">
        <f t="shared" si="26"/>
        <v>0</v>
      </c>
      <c r="G174" s="1">
        <f t="shared" si="36"/>
        <v>0</v>
      </c>
      <c r="H174" s="1"/>
      <c r="I174" s="24">
        <f t="shared" si="27"/>
        <v>0.14958003066912889</v>
      </c>
      <c r="J174" s="24">
        <f t="shared" si="28"/>
        <v>0.70083993866174221</v>
      </c>
      <c r="K174" s="1"/>
      <c r="L174" s="1">
        <f t="shared" si="29"/>
        <v>3.2758026716539226E-3</v>
      </c>
      <c r="M174" s="1">
        <f t="shared" si="30"/>
        <v>1.8624197328346078E-2</v>
      </c>
      <c r="N174" s="1">
        <f t="shared" si="31"/>
        <v>-2.1763378669149049E-2</v>
      </c>
      <c r="O174" s="1">
        <f t="shared" si="32"/>
        <v>1.866337866914905E-2</v>
      </c>
      <c r="P174" s="24">
        <f t="shared" si="33"/>
        <v>1.3006524112592276E-18</v>
      </c>
      <c r="Q174" s="1"/>
      <c r="R174" s="27">
        <f t="shared" si="34"/>
        <v>12.710114366017219</v>
      </c>
      <c r="S174" s="27">
        <f t="shared" si="35"/>
        <v>72.261885633982786</v>
      </c>
    </row>
    <row r="175" spans="1:19" x14ac:dyDescent="0.25">
      <c r="A175" s="29">
        <v>3910</v>
      </c>
      <c r="B175" s="29">
        <v>2.1700000000000001E-2</v>
      </c>
      <c r="C175" s="29">
        <v>-3.0000000000000001E-3</v>
      </c>
      <c r="D175" s="1"/>
      <c r="E175" s="1">
        <f t="shared" si="25"/>
        <v>-0.13824884792626729</v>
      </c>
      <c r="F175" s="1">
        <f t="shared" si="26"/>
        <v>0</v>
      </c>
      <c r="G175" s="1">
        <f t="shared" si="36"/>
        <v>0</v>
      </c>
      <c r="H175" s="1"/>
      <c r="I175" s="24">
        <f t="shared" si="27"/>
        <v>0.14914794098728332</v>
      </c>
      <c r="J175" s="24">
        <f t="shared" si="28"/>
        <v>0.70170411802543331</v>
      </c>
      <c r="K175" s="1"/>
      <c r="L175" s="1">
        <f t="shared" si="29"/>
        <v>3.2365103194240481E-3</v>
      </c>
      <c r="M175" s="1">
        <f t="shared" si="30"/>
        <v>1.8463489680575953E-2</v>
      </c>
      <c r="N175" s="1">
        <f t="shared" si="31"/>
        <v>-2.1502332926748274E-2</v>
      </c>
      <c r="O175" s="1">
        <f t="shared" si="32"/>
        <v>1.8502332926748272E-2</v>
      </c>
      <c r="P175" s="24">
        <f t="shared" si="33"/>
        <v>-2.6013048225184551E-18</v>
      </c>
      <c r="Q175" s="1"/>
      <c r="R175" s="27">
        <f t="shared" si="34"/>
        <v>12.654755348948028</v>
      </c>
      <c r="S175" s="27">
        <f t="shared" si="35"/>
        <v>72.192244651051979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5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SUM(B20:B135)</f>
        <v>19.623899999999995</v>
      </c>
      <c r="C12" s="2">
        <f>SUM(C20:C135)</f>
        <v>-6.1570999999999962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MAX(B20:B135)</f>
        <v>0.99970000000000003</v>
      </c>
      <c r="C13" s="2">
        <f>MAX(C20:C135)</f>
        <v>0.99380000000000002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1169.4199165985431</v>
      </c>
    </row>
    <row r="14" spans="1:21" s="3" customFormat="1" x14ac:dyDescent="0.25">
      <c r="A14" s="2" t="s">
        <v>30</v>
      </c>
      <c r="B14" s="2">
        <f>MIN(B20:B135)</f>
        <v>1.0800000000000001E-2</v>
      </c>
      <c r="C14" s="2">
        <f>MIN(C20:C135)</f>
        <v>-0.43459999999999999</v>
      </c>
      <c r="F14" s="5"/>
      <c r="G14" s="2" t="s">
        <v>7</v>
      </c>
      <c r="H14" s="2"/>
      <c r="I14" s="15"/>
      <c r="J14" s="15">
        <f>MIN(G20:G135)</f>
        <v>-4.1887287024901703</v>
      </c>
      <c r="K14" s="2" t="s">
        <v>19</v>
      </c>
      <c r="L14" s="15">
        <f>J14*M13</f>
        <v>-4.1887287024901703</v>
      </c>
      <c r="M14" s="2" t="s">
        <v>25</v>
      </c>
      <c r="N14" s="2">
        <f>L14*D17</f>
        <v>-4.7500183486238528E-3</v>
      </c>
      <c r="Q14" s="4" t="s">
        <v>34</v>
      </c>
      <c r="R14" s="18">
        <f>SUM(R20:R135)/SUM(L20:L135)</f>
        <v>1252.1601819659149</v>
      </c>
      <c r="S14" s="18">
        <f>SUM(S20:S135)/SUM(M20:M135)</f>
        <v>82.740265367371933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MAX(G20:G135)</f>
        <v>1.0359712230215827</v>
      </c>
      <c r="K15" s="2"/>
      <c r="L15" s="2"/>
      <c r="M15" s="2" t="s">
        <v>24</v>
      </c>
      <c r="N15" s="2">
        <f>J15*D17</f>
        <v>1.1747913669064749E-3</v>
      </c>
      <c r="P15" s="10"/>
      <c r="Q15"/>
      <c r="S15" s="17"/>
    </row>
    <row r="16" spans="1:21" x14ac:dyDescent="0.25">
      <c r="A16" s="32" t="s">
        <v>55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0.25833567633724486</v>
      </c>
      <c r="K16" s="2"/>
      <c r="L16" s="19" t="s">
        <v>61</v>
      </c>
      <c r="M16" s="2"/>
      <c r="N16" s="30">
        <f>-L14/J15*J16/(1-J16)</f>
        <v>1.4083530508861306</v>
      </c>
      <c r="P16" s="10"/>
      <c r="Q16"/>
    </row>
    <row r="17" spans="1:19" x14ac:dyDescent="0.25">
      <c r="A17" s="12" t="s">
        <v>18</v>
      </c>
      <c r="B17" s="11"/>
      <c r="C17" s="11"/>
      <c r="D17" s="11">
        <v>1.134E-3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-665</v>
      </c>
      <c r="B20" s="29">
        <v>1.0800000000000001E-2</v>
      </c>
      <c r="C20" s="29">
        <v>7.4000000000000003E-3</v>
      </c>
      <c r="D20" s="1"/>
      <c r="E20" s="1">
        <f>C20/B20</f>
        <v>0.68518518518518523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6.7139939678361238E-2</v>
      </c>
      <c r="J20" s="24">
        <f>1-2*I20</f>
        <v>0.86572012064327752</v>
      </c>
      <c r="K20" s="1"/>
      <c r="L20" s="1">
        <f>B20*I20</f>
        <v>7.2511134852630142E-4</v>
      </c>
      <c r="M20" s="1">
        <f>B20*(1-I20)</f>
        <v>1.00748886514737E-2</v>
      </c>
      <c r="N20" s="1">
        <f>L20*$L$14</f>
        <v>-3.0372947180734721E-3</v>
      </c>
      <c r="O20" s="1">
        <f>M20*$J$15</f>
        <v>1.0437294718073474E-2</v>
      </c>
      <c r="P20" s="24">
        <f>(N20+O20-C20)/MAX($C$13,-$C$14)</f>
        <v>1.7455458603107338E-18</v>
      </c>
      <c r="Q20" s="1"/>
      <c r="R20" s="27">
        <f>A20*L20</f>
        <v>-0.48219904676999042</v>
      </c>
      <c r="S20" s="27">
        <f>A20*M20</f>
        <v>-6.6998009532300102</v>
      </c>
    </row>
    <row r="21" spans="1:19" x14ac:dyDescent="0.25">
      <c r="A21" s="29">
        <v>-635</v>
      </c>
      <c r="B21" s="29">
        <v>1.3100000000000001E-2</v>
      </c>
      <c r="C21" s="29">
        <v>1.11E-2</v>
      </c>
      <c r="D21" s="1"/>
      <c r="E21" s="1">
        <f t="shared" ref="E21:E84" si="0">C21/B21</f>
        <v>0.84732824427480913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3.6105992963470772E-2</v>
      </c>
      <c r="J21" s="24">
        <f t="shared" ref="J21:J84" si="4">1-2*I21</f>
        <v>0.92778801407305844</v>
      </c>
      <c r="K21" s="1"/>
      <c r="L21" s="1">
        <f t="shared" ref="L21:L84" si="5">B21*I21</f>
        <v>4.7298850782146715E-4</v>
      </c>
      <c r="M21" s="1">
        <f t="shared" ref="M21:M84" si="6">B21*(1-I21)</f>
        <v>1.2627011492178535E-2</v>
      </c>
      <c r="N21" s="1">
        <f t="shared" ref="N21:N84" si="7">L21*$L$14</f>
        <v>-1.9812205386597758E-3</v>
      </c>
      <c r="O21" s="1">
        <f t="shared" ref="O21:O84" si="8">M21*$J$15</f>
        <v>1.3081220538659778E-2</v>
      </c>
      <c r="P21" s="24">
        <f t="shared" ref="P21:P84" si="9">(N21+O21-C21)/MAX($C$13,-$C$14)</f>
        <v>1.7455458603107338E-18</v>
      </c>
      <c r="Q21" s="1"/>
      <c r="R21" s="27">
        <f t="shared" ref="R21:R84" si="10">A21*L21</f>
        <v>-0.30034770246663162</v>
      </c>
      <c r="S21" s="27">
        <f t="shared" ref="S21:S84" si="11">A21*M21</f>
        <v>-8.0181522975333692</v>
      </c>
    </row>
    <row r="22" spans="1:19" x14ac:dyDescent="0.25">
      <c r="A22" s="29">
        <v>-605</v>
      </c>
      <c r="B22" s="29">
        <v>1.72E-2</v>
      </c>
      <c r="C22" s="29">
        <v>1.7000000000000001E-2</v>
      </c>
      <c r="D22" s="1"/>
      <c r="E22" s="1">
        <f t="shared" si="0"/>
        <v>0.9883720930232559</v>
      </c>
      <c r="F22" s="1">
        <f t="shared" si="1"/>
        <v>0</v>
      </c>
      <c r="G22" s="1">
        <f t="shared" si="2"/>
        <v>0</v>
      </c>
      <c r="H22" s="1"/>
      <c r="I22" s="24">
        <f t="shared" si="3"/>
        <v>9.1104045547007288E-3</v>
      </c>
      <c r="J22" s="24">
        <f t="shared" si="4"/>
        <v>0.98177919089059851</v>
      </c>
      <c r="K22" s="1"/>
      <c r="L22" s="1">
        <f t="shared" si="5"/>
        <v>1.5669895834085254E-4</v>
      </c>
      <c r="M22" s="1">
        <f t="shared" si="6"/>
        <v>1.7043301041659149E-2</v>
      </c>
      <c r="N22" s="1">
        <f t="shared" si="7"/>
        <v>-6.5636942445264053E-4</v>
      </c>
      <c r="O22" s="1">
        <f t="shared" si="8"/>
        <v>1.7656369424452645E-2</v>
      </c>
      <c r="P22" s="24">
        <f t="shared" si="9"/>
        <v>3.4910917206214675E-18</v>
      </c>
      <c r="Q22" s="1"/>
      <c r="R22" s="27">
        <f t="shared" si="10"/>
        <v>-9.4802869796215786E-2</v>
      </c>
      <c r="S22" s="27">
        <f t="shared" si="11"/>
        <v>-10.311197130203785</v>
      </c>
    </row>
    <row r="23" spans="1:19" x14ac:dyDescent="0.25">
      <c r="A23" s="29">
        <v>-575</v>
      </c>
      <c r="B23" s="29">
        <v>2.35E-2</v>
      </c>
      <c r="C23" s="29">
        <v>2.41E-2</v>
      </c>
      <c r="D23" s="1"/>
      <c r="E23" s="1">
        <f t="shared" si="0"/>
        <v>1.0255319148936171</v>
      </c>
      <c r="F23" s="1">
        <f t="shared" si="1"/>
        <v>0</v>
      </c>
      <c r="G23" s="1">
        <f t="shared" si="2"/>
        <v>0</v>
      </c>
      <c r="H23" s="1"/>
      <c r="I23" s="24">
        <f t="shared" si="3"/>
        <v>1.9980684588202752E-3</v>
      </c>
      <c r="J23" s="24">
        <f t="shared" si="4"/>
        <v>0.99600386308235944</v>
      </c>
      <c r="K23" s="1"/>
      <c r="L23" s="1">
        <f t="shared" si="5"/>
        <v>4.6954608782276467E-5</v>
      </c>
      <c r="M23" s="1">
        <f t="shared" si="6"/>
        <v>2.3453045391217724E-2</v>
      </c>
      <c r="N23" s="1">
        <f t="shared" si="7"/>
        <v>-1.9668011752051846E-4</v>
      </c>
      <c r="O23" s="1">
        <f t="shared" si="8"/>
        <v>2.4296680117520519E-2</v>
      </c>
      <c r="P23" s="24">
        <f t="shared" si="9"/>
        <v>0</v>
      </c>
      <c r="Q23" s="1"/>
      <c r="R23" s="27">
        <f t="shared" si="10"/>
        <v>-2.6998900049808969E-2</v>
      </c>
      <c r="S23" s="27">
        <f t="shared" si="11"/>
        <v>-13.485501099950191</v>
      </c>
    </row>
    <row r="24" spans="1:19" x14ac:dyDescent="0.25">
      <c r="A24" s="29">
        <v>-545</v>
      </c>
      <c r="B24" s="29">
        <v>3.1600000000000003E-2</v>
      </c>
      <c r="C24" s="29">
        <v>3.1399999999999997E-2</v>
      </c>
      <c r="D24" s="1"/>
      <c r="E24" s="1">
        <f t="shared" si="0"/>
        <v>0.99367088607594922</v>
      </c>
      <c r="F24" s="1">
        <f t="shared" si="1"/>
        <v>0</v>
      </c>
      <c r="G24" s="1">
        <f t="shared" si="2"/>
        <v>0</v>
      </c>
      <c r="H24" s="1"/>
      <c r="I24" s="24">
        <f t="shared" si="3"/>
        <v>8.0962232374503784E-3</v>
      </c>
      <c r="J24" s="24">
        <f t="shared" si="4"/>
        <v>0.98380755352509919</v>
      </c>
      <c r="K24" s="1"/>
      <c r="L24" s="1">
        <f t="shared" si="5"/>
        <v>2.5584065430343198E-4</v>
      </c>
      <c r="M24" s="1">
        <f t="shared" si="6"/>
        <v>3.1344159345696572E-2</v>
      </c>
      <c r="N24" s="1">
        <f t="shared" si="7"/>
        <v>-1.0716470919446509E-3</v>
      </c>
      <c r="O24" s="1">
        <f t="shared" si="8"/>
        <v>3.2471647091944653E-2</v>
      </c>
      <c r="P24" s="24">
        <f t="shared" si="9"/>
        <v>6.9821834412429351E-18</v>
      </c>
      <c r="Q24" s="1"/>
      <c r="R24" s="27">
        <f t="shared" si="10"/>
        <v>-0.13943315659537042</v>
      </c>
      <c r="S24" s="27">
        <f t="shared" si="11"/>
        <v>-17.082566843404631</v>
      </c>
    </row>
    <row r="25" spans="1:19" x14ac:dyDescent="0.25">
      <c r="A25" s="29">
        <v>-515</v>
      </c>
      <c r="B25" s="29">
        <v>4.4499999999999998E-2</v>
      </c>
      <c r="C25" s="29">
        <v>3.9699999999999999E-2</v>
      </c>
      <c r="D25" s="1"/>
      <c r="E25" s="1">
        <f t="shared" si="0"/>
        <v>0.89213483146067418</v>
      </c>
      <c r="F25" s="1">
        <f t="shared" si="1"/>
        <v>0</v>
      </c>
      <c r="G25" s="1">
        <f t="shared" si="2"/>
        <v>0</v>
      </c>
      <c r="H25" s="1"/>
      <c r="I25" s="24">
        <f t="shared" si="3"/>
        <v>2.7530077059271487E-2</v>
      </c>
      <c r="J25" s="24">
        <f t="shared" si="4"/>
        <v>0.94493984588145707</v>
      </c>
      <c r="K25" s="1"/>
      <c r="L25" s="1">
        <f t="shared" si="5"/>
        <v>1.2250884291375812E-3</v>
      </c>
      <c r="M25" s="1">
        <f t="shared" si="6"/>
        <v>4.3274911570862419E-2</v>
      </c>
      <c r="N25" s="1">
        <f t="shared" si="7"/>
        <v>-5.1315630662171815E-3</v>
      </c>
      <c r="O25" s="1">
        <f t="shared" si="8"/>
        <v>4.4831563066217182E-2</v>
      </c>
      <c r="P25" s="24">
        <f t="shared" si="9"/>
        <v>0</v>
      </c>
      <c r="Q25" s="1"/>
      <c r="R25" s="27">
        <f t="shared" si="10"/>
        <v>-0.63092054100585437</v>
      </c>
      <c r="S25" s="27">
        <f t="shared" si="11"/>
        <v>-22.286579458994147</v>
      </c>
    </row>
    <row r="26" spans="1:19" x14ac:dyDescent="0.25">
      <c r="A26" s="29">
        <v>-485</v>
      </c>
      <c r="B26" s="29">
        <v>6.1899999999999997E-2</v>
      </c>
      <c r="C26" s="29">
        <v>5.1200000000000002E-2</v>
      </c>
      <c r="D26" s="1"/>
      <c r="E26" s="1">
        <f t="shared" si="0"/>
        <v>0.82714054927302105</v>
      </c>
      <c r="F26" s="1">
        <f t="shared" si="1"/>
        <v>0</v>
      </c>
      <c r="G26" s="1">
        <f t="shared" si="2"/>
        <v>0</v>
      </c>
      <c r="H26" s="1"/>
      <c r="I26" s="24">
        <f t="shared" si="3"/>
        <v>3.996988855357219E-2</v>
      </c>
      <c r="J26" s="24">
        <f t="shared" si="4"/>
        <v>0.92006022289285561</v>
      </c>
      <c r="K26" s="1"/>
      <c r="L26" s="1">
        <f t="shared" si="5"/>
        <v>2.4741361014661185E-3</v>
      </c>
      <c r="M26" s="1">
        <f t="shared" si="6"/>
        <v>5.9425863898533875E-2</v>
      </c>
      <c r="N26" s="1">
        <f t="shared" si="7"/>
        <v>-1.0363484902078264E-2</v>
      </c>
      <c r="O26" s="1">
        <f t="shared" si="8"/>
        <v>6.1563484902078261E-2</v>
      </c>
      <c r="P26" s="24">
        <f t="shared" si="9"/>
        <v>-6.9821834412429351E-18</v>
      </c>
      <c r="Q26" s="1"/>
      <c r="R26" s="27">
        <f t="shared" si="10"/>
        <v>-1.1999560092110675</v>
      </c>
      <c r="S26" s="27">
        <f t="shared" si="11"/>
        <v>-28.821543990788928</v>
      </c>
    </row>
    <row r="27" spans="1:19" x14ac:dyDescent="0.25">
      <c r="A27" s="29">
        <v>-455</v>
      </c>
      <c r="B27" s="29">
        <v>8.3699999999999997E-2</v>
      </c>
      <c r="C27" s="29">
        <v>6.7299999999999999E-2</v>
      </c>
      <c r="D27" s="1"/>
      <c r="E27" s="1">
        <f t="shared" si="0"/>
        <v>0.80406212664277177</v>
      </c>
      <c r="F27" s="1">
        <f t="shared" si="1"/>
        <v>0</v>
      </c>
      <c r="G27" s="1">
        <f t="shared" si="2"/>
        <v>0</v>
      </c>
      <c r="H27" s="1"/>
      <c r="I27" s="24">
        <f t="shared" si="3"/>
        <v>4.4387065225778635E-2</v>
      </c>
      <c r="J27" s="24">
        <f t="shared" si="4"/>
        <v>0.91122586954844276</v>
      </c>
      <c r="K27" s="1"/>
      <c r="L27" s="1">
        <f t="shared" si="5"/>
        <v>3.7151973593976717E-3</v>
      </c>
      <c r="M27" s="1">
        <f t="shared" si="6"/>
        <v>7.9984802640602329E-2</v>
      </c>
      <c r="N27" s="1">
        <f t="shared" si="7"/>
        <v>-1.5561953814724716E-2</v>
      </c>
      <c r="O27" s="1">
        <f t="shared" si="8"/>
        <v>8.286195381472472E-2</v>
      </c>
      <c r="P27" s="24">
        <f t="shared" si="9"/>
        <v>0</v>
      </c>
      <c r="Q27" s="1"/>
      <c r="R27" s="27">
        <f t="shared" si="10"/>
        <v>-1.6904147985259406</v>
      </c>
      <c r="S27" s="27">
        <f t="shared" si="11"/>
        <v>-36.393085201474058</v>
      </c>
    </row>
    <row r="28" spans="1:19" x14ac:dyDescent="0.25">
      <c r="A28" s="29">
        <v>-425</v>
      </c>
      <c r="B28" s="29">
        <v>0.11210000000000001</v>
      </c>
      <c r="C28" s="29">
        <v>8.8400000000000006E-2</v>
      </c>
      <c r="D28" s="1"/>
      <c r="E28" s="1">
        <f t="shared" si="0"/>
        <v>0.7885816235504014</v>
      </c>
      <c r="F28" s="1">
        <f t="shared" si="1"/>
        <v>0</v>
      </c>
      <c r="G28" s="1">
        <f>E28*F28</f>
        <v>0</v>
      </c>
      <c r="H28" s="1"/>
      <c r="I28" s="24">
        <f t="shared" si="3"/>
        <v>4.7350011100771465E-2</v>
      </c>
      <c r="J28" s="24">
        <f t="shared" si="4"/>
        <v>0.90529997779845706</v>
      </c>
      <c r="K28" s="1"/>
      <c r="L28" s="1">
        <f t="shared" si="5"/>
        <v>5.3079362443964814E-3</v>
      </c>
      <c r="M28" s="1">
        <f t="shared" si="6"/>
        <v>0.10679206375560353</v>
      </c>
      <c r="N28" s="1">
        <f t="shared" si="7"/>
        <v>-2.2233504897891422E-2</v>
      </c>
      <c r="O28" s="1">
        <f t="shared" si="8"/>
        <v>0.11063350489789142</v>
      </c>
      <c r="P28" s="24">
        <f t="shared" si="9"/>
        <v>0</v>
      </c>
      <c r="Q28" s="1"/>
      <c r="R28" s="27">
        <f t="shared" si="10"/>
        <v>-2.2558729038685046</v>
      </c>
      <c r="S28" s="27">
        <f t="shared" si="11"/>
        <v>-45.386627096131498</v>
      </c>
    </row>
    <row r="29" spans="1:19" x14ac:dyDescent="0.25">
      <c r="A29" s="29">
        <v>-395</v>
      </c>
      <c r="B29" s="29">
        <v>0.154</v>
      </c>
      <c r="C29" s="29">
        <v>0.11559999999999999</v>
      </c>
      <c r="D29" s="1"/>
      <c r="E29" s="1">
        <f t="shared" si="0"/>
        <v>0.75064935064935068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5.4610193205361E-2</v>
      </c>
      <c r="J29" s="24">
        <f t="shared" si="4"/>
        <v>0.89077961358927804</v>
      </c>
      <c r="K29" s="1"/>
      <c r="L29" s="1">
        <f t="shared" si="5"/>
        <v>8.409969753625594E-3</v>
      </c>
      <c r="M29" s="1">
        <f t="shared" si="6"/>
        <v>0.1455900302463744</v>
      </c>
      <c r="N29" s="1">
        <f t="shared" si="7"/>
        <v>-3.5227081694085713E-2</v>
      </c>
      <c r="O29" s="1">
        <f t="shared" si="8"/>
        <v>0.15082708169408571</v>
      </c>
      <c r="P29" s="24">
        <f t="shared" si="9"/>
        <v>0</v>
      </c>
      <c r="Q29" s="1"/>
      <c r="R29" s="27">
        <f t="shared" si="10"/>
        <v>-3.3219380526821096</v>
      </c>
      <c r="S29" s="27">
        <f t="shared" si="11"/>
        <v>-57.508061947317891</v>
      </c>
    </row>
    <row r="30" spans="1:19" x14ac:dyDescent="0.25">
      <c r="A30" s="29">
        <v>-365</v>
      </c>
      <c r="B30" s="29">
        <v>0.21659999999999999</v>
      </c>
      <c r="C30" s="29">
        <v>0.15329999999999999</v>
      </c>
      <c r="D30" s="1"/>
      <c r="E30" s="1">
        <f t="shared" si="0"/>
        <v>0.70775623268698062</v>
      </c>
      <c r="F30" s="1">
        <f t="shared" si="1"/>
        <v>0</v>
      </c>
      <c r="G30" s="1">
        <f t="shared" si="12"/>
        <v>0</v>
      </c>
      <c r="H30" s="1"/>
      <c r="I30" s="24">
        <f t="shared" si="3"/>
        <v>6.2819873871025014E-2</v>
      </c>
      <c r="J30" s="24">
        <f t="shared" si="4"/>
        <v>0.87436025225795</v>
      </c>
      <c r="K30" s="1"/>
      <c r="L30" s="1">
        <f t="shared" si="5"/>
        <v>1.3606784680464017E-2</v>
      </c>
      <c r="M30" s="1">
        <f t="shared" si="6"/>
        <v>0.20299321531953596</v>
      </c>
      <c r="N30" s="1">
        <f t="shared" si="7"/>
        <v>-5.6995129539663167E-2</v>
      </c>
      <c r="O30" s="1">
        <f t="shared" si="8"/>
        <v>0.21029512953966314</v>
      </c>
      <c r="P30" s="24">
        <f t="shared" si="9"/>
        <v>0</v>
      </c>
      <c r="Q30" s="1"/>
      <c r="R30" s="27">
        <f t="shared" si="10"/>
        <v>-4.966476408369366</v>
      </c>
      <c r="S30" s="27">
        <f t="shared" si="11"/>
        <v>-74.092523591630624</v>
      </c>
    </row>
    <row r="31" spans="1:19" x14ac:dyDescent="0.25">
      <c r="A31" s="29">
        <v>-335</v>
      </c>
      <c r="B31" s="29">
        <v>0.29170000000000001</v>
      </c>
      <c r="C31" s="29">
        <v>0.20619999999999999</v>
      </c>
      <c r="D31" s="1"/>
      <c r="E31" s="1">
        <f t="shared" si="0"/>
        <v>0.70689064106959199</v>
      </c>
      <c r="F31" s="1">
        <f t="shared" si="1"/>
        <v>0</v>
      </c>
      <c r="G31" s="1">
        <f t="shared" si="12"/>
        <v>0</v>
      </c>
      <c r="H31" s="1"/>
      <c r="I31" s="24">
        <f t="shared" si="3"/>
        <v>6.2985546853154009E-2</v>
      </c>
      <c r="J31" s="24">
        <f t="shared" si="4"/>
        <v>0.87402890629369201</v>
      </c>
      <c r="K31" s="1"/>
      <c r="L31" s="1">
        <f t="shared" si="5"/>
        <v>1.8372884017065026E-2</v>
      </c>
      <c r="M31" s="1">
        <f t="shared" si="6"/>
        <v>0.27332711598293497</v>
      </c>
      <c r="N31" s="1">
        <f t="shared" si="7"/>
        <v>-7.6959026629803168E-2</v>
      </c>
      <c r="O31" s="1">
        <f t="shared" si="8"/>
        <v>0.28315902662980313</v>
      </c>
      <c r="P31" s="24">
        <f t="shared" si="9"/>
        <v>-2.792873376497174E-17</v>
      </c>
      <c r="Q31" s="1"/>
      <c r="R31" s="27">
        <f t="shared" si="10"/>
        <v>-6.1549161457167836</v>
      </c>
      <c r="S31" s="27">
        <f t="shared" si="11"/>
        <v>-91.564583854283214</v>
      </c>
    </row>
    <row r="32" spans="1:19" x14ac:dyDescent="0.25">
      <c r="A32" s="29">
        <v>-305</v>
      </c>
      <c r="B32" s="29">
        <v>0.37540000000000001</v>
      </c>
      <c r="C32" s="29">
        <v>0.27839999999999998</v>
      </c>
      <c r="D32" s="1"/>
      <c r="E32" s="1">
        <f t="shared" si="0"/>
        <v>0.74160895045285025</v>
      </c>
      <c r="F32" s="1">
        <f t="shared" si="1"/>
        <v>0</v>
      </c>
      <c r="G32" s="1">
        <f t="shared" si="12"/>
        <v>0</v>
      </c>
      <c r="H32" s="1"/>
      <c r="I32" s="24">
        <f t="shared" si="3"/>
        <v>5.6340512711818579E-2</v>
      </c>
      <c r="J32" s="24">
        <f t="shared" si="4"/>
        <v>0.88731897457636288</v>
      </c>
      <c r="K32" s="1"/>
      <c r="L32" s="1">
        <f t="shared" si="5"/>
        <v>2.1150228472016697E-2</v>
      </c>
      <c r="M32" s="1">
        <f t="shared" si="6"/>
        <v>0.35424977152798331</v>
      </c>
      <c r="N32" s="1">
        <f t="shared" si="7"/>
        <v>-8.8592569064961157E-2</v>
      </c>
      <c r="O32" s="1">
        <f t="shared" si="8"/>
        <v>0.36699256906496114</v>
      </c>
      <c r="P32" s="24">
        <f t="shared" si="9"/>
        <v>0</v>
      </c>
      <c r="Q32" s="1"/>
      <c r="R32" s="27">
        <f t="shared" si="10"/>
        <v>-6.4508196839650926</v>
      </c>
      <c r="S32" s="27">
        <f t="shared" si="11"/>
        <v>-108.04618031603491</v>
      </c>
    </row>
    <row r="33" spans="1:19" x14ac:dyDescent="0.25">
      <c r="A33" s="29">
        <v>-275</v>
      </c>
      <c r="B33" s="29">
        <v>0.4768</v>
      </c>
      <c r="C33" s="29">
        <v>0.3705</v>
      </c>
      <c r="D33" s="1"/>
      <c r="E33" s="1">
        <f t="shared" si="0"/>
        <v>0.77705536912751672</v>
      </c>
      <c r="F33" s="1">
        <f t="shared" si="1"/>
        <v>0</v>
      </c>
      <c r="G33" s="1">
        <f t="shared" si="12"/>
        <v>0</v>
      </c>
      <c r="H33" s="1"/>
      <c r="I33" s="24">
        <f t="shared" si="3"/>
        <v>4.9556119506462479E-2</v>
      </c>
      <c r="J33" s="24">
        <f t="shared" si="4"/>
        <v>0.90088776098707501</v>
      </c>
      <c r="K33" s="1"/>
      <c r="L33" s="1">
        <f t="shared" si="5"/>
        <v>2.362835778068131E-2</v>
      </c>
      <c r="M33" s="1">
        <f t="shared" si="6"/>
        <v>0.45317164221931872</v>
      </c>
      <c r="N33" s="1">
        <f t="shared" si="7"/>
        <v>-9.8972780428646739E-2</v>
      </c>
      <c r="O33" s="1">
        <f t="shared" si="8"/>
        <v>0.46947278042864671</v>
      </c>
      <c r="P33" s="24">
        <f t="shared" si="9"/>
        <v>-5.5857467529943481E-17</v>
      </c>
      <c r="Q33" s="1"/>
      <c r="R33" s="27">
        <f t="shared" si="10"/>
        <v>-6.4977983896873601</v>
      </c>
      <c r="S33" s="27">
        <f t="shared" si="11"/>
        <v>-124.62220161031264</v>
      </c>
    </row>
    <row r="34" spans="1:19" x14ac:dyDescent="0.25">
      <c r="A34" s="29">
        <v>-245</v>
      </c>
      <c r="B34" s="29">
        <v>0.59850000000000003</v>
      </c>
      <c r="C34" s="29">
        <v>0.48159999999999997</v>
      </c>
      <c r="D34" s="1"/>
      <c r="E34" s="1">
        <f t="shared" si="0"/>
        <v>0.80467836257309933</v>
      </c>
      <c r="F34" s="1">
        <f t="shared" si="1"/>
        <v>0</v>
      </c>
      <c r="G34" s="1">
        <f t="shared" si="12"/>
        <v>0</v>
      </c>
      <c r="H34" s="1"/>
      <c r="I34" s="24">
        <f t="shared" si="3"/>
        <v>4.4269118561068091E-2</v>
      </c>
      <c r="J34" s="24">
        <f t="shared" si="4"/>
        <v>0.91146176287786385</v>
      </c>
      <c r="K34" s="1"/>
      <c r="L34" s="1">
        <f t="shared" si="5"/>
        <v>2.6495067458799253E-2</v>
      </c>
      <c r="M34" s="1">
        <f t="shared" si="6"/>
        <v>0.57200493254120077</v>
      </c>
      <c r="N34" s="1">
        <f t="shared" si="7"/>
        <v>-0.11098064953908572</v>
      </c>
      <c r="O34" s="1">
        <f t="shared" si="8"/>
        <v>0.59258064953908574</v>
      </c>
      <c r="P34" s="24">
        <f t="shared" si="9"/>
        <v>5.5857467529943481E-17</v>
      </c>
      <c r="Q34" s="1"/>
      <c r="R34" s="27">
        <f t="shared" si="10"/>
        <v>-6.4912915274058172</v>
      </c>
      <c r="S34" s="27">
        <f t="shared" si="11"/>
        <v>-140.1412084725942</v>
      </c>
    </row>
    <row r="35" spans="1:19" x14ac:dyDescent="0.25">
      <c r="A35" s="29">
        <v>-215</v>
      </c>
      <c r="B35" s="29">
        <v>0.72099999999999997</v>
      </c>
      <c r="C35" s="29">
        <v>0.61119999999999997</v>
      </c>
      <c r="D35" s="1"/>
      <c r="E35" s="1">
        <f t="shared" si="0"/>
        <v>0.84771151178918169</v>
      </c>
      <c r="F35" s="1">
        <f t="shared" si="1"/>
        <v>1</v>
      </c>
      <c r="G35" s="1">
        <f t="shared" si="12"/>
        <v>0.84771151178918169</v>
      </c>
      <c r="H35" s="1"/>
      <c r="I35" s="24">
        <f t="shared" si="3"/>
        <v>3.6032636116218909E-2</v>
      </c>
      <c r="J35" s="24">
        <f t="shared" si="4"/>
        <v>0.92793472776756214</v>
      </c>
      <c r="K35" s="1"/>
      <c r="L35" s="1">
        <f t="shared" si="5"/>
        <v>2.5979530639793833E-2</v>
      </c>
      <c r="M35" s="1">
        <f t="shared" si="6"/>
        <v>0.69502046936020612</v>
      </c>
      <c r="N35" s="1">
        <f t="shared" si="7"/>
        <v>-0.10882120566812725</v>
      </c>
      <c r="O35" s="1">
        <f t="shared" si="8"/>
        <v>0.72002120566812722</v>
      </c>
      <c r="P35" s="24">
        <f t="shared" si="9"/>
        <v>0</v>
      </c>
      <c r="Q35" s="1"/>
      <c r="R35" s="27">
        <f t="shared" si="10"/>
        <v>-5.585599087555674</v>
      </c>
      <c r="S35" s="27">
        <f t="shared" si="11"/>
        <v>-149.42940091244432</v>
      </c>
    </row>
    <row r="36" spans="1:19" x14ac:dyDescent="0.25">
      <c r="A36" s="29">
        <v>-185</v>
      </c>
      <c r="B36" s="29">
        <v>0.83320000000000005</v>
      </c>
      <c r="C36" s="29">
        <v>0.74729999999999996</v>
      </c>
      <c r="D36" s="1"/>
      <c r="E36" s="1">
        <f t="shared" si="0"/>
        <v>0.89690350456072965</v>
      </c>
      <c r="F36" s="1">
        <f t="shared" si="1"/>
        <v>1</v>
      </c>
      <c r="G36" s="1">
        <f t="shared" si="12"/>
        <v>0.89690350456072965</v>
      </c>
      <c r="H36" s="1"/>
      <c r="I36" s="24">
        <f t="shared" si="3"/>
        <v>2.6617359933304031E-2</v>
      </c>
      <c r="J36" s="24">
        <f t="shared" si="4"/>
        <v>0.9467652801333919</v>
      </c>
      <c r="K36" s="1"/>
      <c r="L36" s="1">
        <f t="shared" si="5"/>
        <v>2.217758429642892E-2</v>
      </c>
      <c r="M36" s="1">
        <f t="shared" si="6"/>
        <v>0.81102241570357114</v>
      </c>
      <c r="N36" s="1">
        <f t="shared" si="7"/>
        <v>-9.2895883894347081E-2</v>
      </c>
      <c r="O36" s="1">
        <f t="shared" si="8"/>
        <v>0.84019588389434707</v>
      </c>
      <c r="P36" s="24">
        <f t="shared" si="9"/>
        <v>0</v>
      </c>
      <c r="Q36" s="1"/>
      <c r="R36" s="27">
        <f t="shared" si="10"/>
        <v>-4.1028530948393502</v>
      </c>
      <c r="S36" s="27">
        <f t="shared" si="11"/>
        <v>-150.03914690516066</v>
      </c>
    </row>
    <row r="37" spans="1:19" x14ac:dyDescent="0.25">
      <c r="A37" s="29">
        <v>-155</v>
      </c>
      <c r="B37" s="29">
        <v>0.92689999999999995</v>
      </c>
      <c r="C37" s="29">
        <v>0.86899999999999999</v>
      </c>
      <c r="D37" s="1"/>
      <c r="E37" s="1">
        <f t="shared" si="0"/>
        <v>0.93753371453231205</v>
      </c>
      <c r="F37" s="1">
        <f t="shared" si="1"/>
        <v>1</v>
      </c>
      <c r="G37" s="1">
        <f t="shared" si="12"/>
        <v>0.93753371453231205</v>
      </c>
      <c r="H37" s="1"/>
      <c r="I37" s="24">
        <f t="shared" si="3"/>
        <v>1.8840796580222519E-2</v>
      </c>
      <c r="J37" s="24">
        <f t="shared" si="4"/>
        <v>0.96231840683955494</v>
      </c>
      <c r="K37" s="1"/>
      <c r="L37" s="1">
        <f t="shared" si="5"/>
        <v>1.7463534350208251E-2</v>
      </c>
      <c r="M37" s="1">
        <f t="shared" si="6"/>
        <v>0.90943646564979164</v>
      </c>
      <c r="N37" s="1">
        <f t="shared" si="7"/>
        <v>-7.3150007579640325E-2</v>
      </c>
      <c r="O37" s="1">
        <f t="shared" si="8"/>
        <v>0.94215000757964029</v>
      </c>
      <c r="P37" s="24">
        <f t="shared" si="9"/>
        <v>0</v>
      </c>
      <c r="Q37" s="1"/>
      <c r="R37" s="27">
        <f t="shared" si="10"/>
        <v>-2.7068478242822787</v>
      </c>
      <c r="S37" s="27">
        <f t="shared" si="11"/>
        <v>-140.96265217571769</v>
      </c>
    </row>
    <row r="38" spans="1:19" x14ac:dyDescent="0.25">
      <c r="A38" s="29">
        <v>-125</v>
      </c>
      <c r="B38" s="29">
        <v>0.9859</v>
      </c>
      <c r="C38" s="29">
        <v>0.95699999999999996</v>
      </c>
      <c r="D38" s="1"/>
      <c r="E38" s="1">
        <f t="shared" si="0"/>
        <v>0.970686682219292</v>
      </c>
      <c r="F38" s="1">
        <f t="shared" si="1"/>
        <v>1</v>
      </c>
      <c r="G38" s="1">
        <f t="shared" si="12"/>
        <v>0.970686682219292</v>
      </c>
      <c r="H38" s="1"/>
      <c r="I38" s="24">
        <f t="shared" si="3"/>
        <v>1.2495366572826898E-2</v>
      </c>
      <c r="J38" s="24">
        <f t="shared" si="4"/>
        <v>0.97500926685434619</v>
      </c>
      <c r="K38" s="1"/>
      <c r="L38" s="1">
        <f t="shared" si="5"/>
        <v>1.2319181904150038E-2</v>
      </c>
      <c r="M38" s="1">
        <f t="shared" si="6"/>
        <v>0.97358081809584995</v>
      </c>
      <c r="N38" s="1">
        <f t="shared" si="7"/>
        <v>-5.1601710833110777E-2</v>
      </c>
      <c r="O38" s="1">
        <f t="shared" si="8"/>
        <v>1.0086017108331107</v>
      </c>
      <c r="P38" s="24">
        <f t="shared" si="9"/>
        <v>-1.1171493505988696E-16</v>
      </c>
      <c r="Q38" s="1"/>
      <c r="R38" s="27">
        <f t="shared" si="10"/>
        <v>-1.5398977380187548</v>
      </c>
      <c r="S38" s="27">
        <f t="shared" si="11"/>
        <v>-121.69760226198125</v>
      </c>
    </row>
    <row r="39" spans="1:19" x14ac:dyDescent="0.25">
      <c r="A39" s="29">
        <v>-95</v>
      </c>
      <c r="B39" s="29">
        <v>0.99970000000000003</v>
      </c>
      <c r="C39" s="29">
        <v>0.99380000000000002</v>
      </c>
      <c r="D39" s="1"/>
      <c r="E39" s="1">
        <f t="shared" si="0"/>
        <v>0.99409822946884063</v>
      </c>
      <c r="F39" s="1">
        <f t="shared" si="1"/>
        <v>1</v>
      </c>
      <c r="G39" s="1">
        <f t="shared" si="12"/>
        <v>0.99409822946884063</v>
      </c>
      <c r="H39" s="1"/>
      <c r="I39" s="24">
        <f t="shared" si="3"/>
        <v>8.0144303308750681E-3</v>
      </c>
      <c r="J39" s="24">
        <f t="shared" si="4"/>
        <v>0.98397113933824987</v>
      </c>
      <c r="K39" s="1"/>
      <c r="L39" s="1">
        <f t="shared" si="5"/>
        <v>8.0120260017758054E-3</v>
      </c>
      <c r="M39" s="1">
        <f t="shared" si="6"/>
        <v>0.99168797399822417</v>
      </c>
      <c r="N39" s="1">
        <f t="shared" si="7"/>
        <v>-3.3560203278735878E-2</v>
      </c>
      <c r="O39" s="1">
        <f t="shared" si="8"/>
        <v>1.0273602032787359</v>
      </c>
      <c r="P39" s="24">
        <f t="shared" si="9"/>
        <v>0</v>
      </c>
      <c r="Q39" s="1"/>
      <c r="R39" s="27">
        <f t="shared" si="10"/>
        <v>-0.76114247016870151</v>
      </c>
      <c r="S39" s="27">
        <f t="shared" si="11"/>
        <v>-94.210357529831299</v>
      </c>
    </row>
    <row r="40" spans="1:19" x14ac:dyDescent="0.25">
      <c r="A40" s="29">
        <v>-65</v>
      </c>
      <c r="B40" s="29">
        <v>0.96160000000000001</v>
      </c>
      <c r="C40" s="29">
        <v>0.96850000000000003</v>
      </c>
      <c r="D40" s="1"/>
      <c r="E40" s="1">
        <f t="shared" si="0"/>
        <v>1.0071755407653911</v>
      </c>
      <c r="F40" s="1">
        <f t="shared" si="1"/>
        <v>1</v>
      </c>
      <c r="G40" s="1">
        <f t="shared" si="12"/>
        <v>1.0071755407653911</v>
      </c>
      <c r="H40" s="1"/>
      <c r="I40" s="24">
        <f t="shared" si="3"/>
        <v>5.5114518856068401E-3</v>
      </c>
      <c r="J40" s="24">
        <f t="shared" si="4"/>
        <v>0.98897709622878627</v>
      </c>
      <c r="K40" s="1"/>
      <c r="L40" s="1">
        <f t="shared" si="5"/>
        <v>5.2998121331995374E-3</v>
      </c>
      <c r="M40" s="1">
        <f t="shared" si="6"/>
        <v>0.95630018786680049</v>
      </c>
      <c r="N40" s="1">
        <f t="shared" si="7"/>
        <v>-2.2199475200138558E-2</v>
      </c>
      <c r="O40" s="1">
        <f t="shared" si="8"/>
        <v>0.99069947520013868</v>
      </c>
      <c r="P40" s="24">
        <f t="shared" si="9"/>
        <v>1.1171493505988696E-16</v>
      </c>
      <c r="Q40" s="1"/>
      <c r="R40" s="27">
        <f t="shared" si="10"/>
        <v>-0.34448778865796992</v>
      </c>
      <c r="S40" s="27">
        <f t="shared" si="11"/>
        <v>-62.159512211342033</v>
      </c>
    </row>
    <row r="41" spans="1:19" x14ac:dyDescent="0.25">
      <c r="A41" s="29">
        <v>-35</v>
      </c>
      <c r="B41" s="29">
        <v>0.87360000000000004</v>
      </c>
      <c r="C41" s="29">
        <v>0.8871</v>
      </c>
      <c r="D41" s="1"/>
      <c r="E41" s="1">
        <f t="shared" si="0"/>
        <v>1.0154532967032968</v>
      </c>
      <c r="F41" s="1">
        <f t="shared" si="1"/>
        <v>1</v>
      </c>
      <c r="G41" s="1">
        <f t="shared" si="12"/>
        <v>1.0154532967032968</v>
      </c>
      <c r="H41" s="1"/>
      <c r="I41" s="24">
        <f t="shared" si="3"/>
        <v>3.9271013858803135E-3</v>
      </c>
      <c r="J41" s="24">
        <f t="shared" si="4"/>
        <v>0.99214579722823937</v>
      </c>
      <c r="K41" s="1"/>
      <c r="L41" s="1">
        <f t="shared" si="5"/>
        <v>3.4307157707050419E-3</v>
      </c>
      <c r="M41" s="1">
        <f t="shared" si="6"/>
        <v>0.87016928422929507</v>
      </c>
      <c r="N41" s="1">
        <f t="shared" si="7"/>
        <v>-1.4370337618837895E-2</v>
      </c>
      <c r="O41" s="1">
        <f t="shared" si="8"/>
        <v>0.9014703376188381</v>
      </c>
      <c r="P41" s="24">
        <f t="shared" si="9"/>
        <v>2.2342987011977392E-16</v>
      </c>
      <c r="Q41" s="1"/>
      <c r="R41" s="27">
        <f t="shared" si="10"/>
        <v>-0.12007505197467647</v>
      </c>
      <c r="S41" s="27">
        <f t="shared" si="11"/>
        <v>-30.455924948025327</v>
      </c>
    </row>
    <row r="42" spans="1:19" x14ac:dyDescent="0.25">
      <c r="A42" s="29">
        <v>-5</v>
      </c>
      <c r="B42" s="29">
        <v>0.74750000000000005</v>
      </c>
      <c r="C42" s="29">
        <v>0.76780000000000004</v>
      </c>
      <c r="D42" s="1"/>
      <c r="E42" s="1">
        <f t="shared" si="0"/>
        <v>1.0271571906354515</v>
      </c>
      <c r="F42" s="1">
        <f t="shared" si="1"/>
        <v>1</v>
      </c>
      <c r="G42" s="1">
        <f t="shared" si="12"/>
        <v>1.0271571906354515</v>
      </c>
      <c r="H42" s="1"/>
      <c r="I42" s="24">
        <f t="shared" si="3"/>
        <v>1.6869930353498506E-3</v>
      </c>
      <c r="J42" s="24">
        <f t="shared" si="4"/>
        <v>0.99662601392930028</v>
      </c>
      <c r="K42" s="1"/>
      <c r="L42" s="1">
        <f t="shared" si="5"/>
        <v>1.2610272939240135E-3</v>
      </c>
      <c r="M42" s="1">
        <f t="shared" si="6"/>
        <v>0.74623897270607609</v>
      </c>
      <c r="N42" s="1">
        <f t="shared" si="7"/>
        <v>-5.2821012206830231E-3</v>
      </c>
      <c r="O42" s="1">
        <f t="shared" si="8"/>
        <v>0.7730821012206831</v>
      </c>
      <c r="P42" s="24">
        <f t="shared" si="9"/>
        <v>0</v>
      </c>
      <c r="Q42" s="1"/>
      <c r="R42" s="27">
        <f t="shared" si="10"/>
        <v>-6.305136469620067E-3</v>
      </c>
      <c r="S42" s="27">
        <f t="shared" si="11"/>
        <v>-3.7311948635303804</v>
      </c>
    </row>
    <row r="43" spans="1:19" x14ac:dyDescent="0.25">
      <c r="A43" s="29">
        <v>25</v>
      </c>
      <c r="B43" s="29">
        <v>0.61160000000000003</v>
      </c>
      <c r="C43" s="29">
        <v>0.63360000000000005</v>
      </c>
      <c r="D43" s="1"/>
      <c r="E43" s="1">
        <f t="shared" si="0"/>
        <v>1.0359712230215827</v>
      </c>
      <c r="F43" s="1">
        <f t="shared" si="1"/>
        <v>1</v>
      </c>
      <c r="G43" s="1">
        <f t="shared" si="12"/>
        <v>1.0359712230215827</v>
      </c>
      <c r="H43" s="1"/>
      <c r="I43" s="24">
        <f t="shared" si="3"/>
        <v>0</v>
      </c>
      <c r="J43" s="24">
        <f t="shared" si="4"/>
        <v>1</v>
      </c>
      <c r="K43" s="1"/>
      <c r="L43" s="1">
        <f t="shared" si="5"/>
        <v>0</v>
      </c>
      <c r="M43" s="1">
        <f t="shared" si="6"/>
        <v>0.61160000000000003</v>
      </c>
      <c r="N43" s="1">
        <f t="shared" si="7"/>
        <v>0</v>
      </c>
      <c r="O43" s="1">
        <f t="shared" si="8"/>
        <v>0.63360000000000005</v>
      </c>
      <c r="P43" s="24">
        <f t="shared" si="9"/>
        <v>0</v>
      </c>
      <c r="Q43" s="1"/>
      <c r="R43" s="27">
        <f t="shared" si="10"/>
        <v>0</v>
      </c>
      <c r="S43" s="27">
        <f t="shared" si="11"/>
        <v>15.290000000000001</v>
      </c>
    </row>
    <row r="44" spans="1:19" x14ac:dyDescent="0.25">
      <c r="A44" s="29">
        <v>55</v>
      </c>
      <c r="B44" s="29">
        <v>0.49940000000000001</v>
      </c>
      <c r="C44" s="29">
        <v>0.50680000000000003</v>
      </c>
      <c r="D44" s="1"/>
      <c r="E44" s="1">
        <f t="shared" si="0"/>
        <v>1.0148177813376051</v>
      </c>
      <c r="F44" s="1">
        <f t="shared" si="1"/>
        <v>0</v>
      </c>
      <c r="G44" s="1">
        <f t="shared" si="12"/>
        <v>0</v>
      </c>
      <c r="H44" s="1"/>
      <c r="I44" s="24">
        <f t="shared" si="3"/>
        <v>4.0487381066015267E-3</v>
      </c>
      <c r="J44" s="24">
        <f t="shared" si="4"/>
        <v>0.991902523786797</v>
      </c>
      <c r="K44" s="1"/>
      <c r="L44" s="1">
        <f t="shared" si="5"/>
        <v>2.0219398104368027E-3</v>
      </c>
      <c r="M44" s="1">
        <f t="shared" si="6"/>
        <v>0.49737806018956321</v>
      </c>
      <c r="N44" s="1">
        <f t="shared" si="7"/>
        <v>-8.4693573186841696E-3</v>
      </c>
      <c r="O44" s="1">
        <f t="shared" si="8"/>
        <v>0.51526935731868417</v>
      </c>
      <c r="P44" s="24">
        <f t="shared" si="9"/>
        <v>0</v>
      </c>
      <c r="Q44" s="1"/>
      <c r="R44" s="27">
        <f t="shared" si="10"/>
        <v>0.11120668957402415</v>
      </c>
      <c r="S44" s="27">
        <f t="shared" si="11"/>
        <v>27.355793310425977</v>
      </c>
    </row>
    <row r="45" spans="1:19" x14ac:dyDescent="0.25">
      <c r="A45" s="29">
        <v>85</v>
      </c>
      <c r="B45" s="29">
        <v>0.41499999999999998</v>
      </c>
      <c r="C45" s="29">
        <v>0.3972</v>
      </c>
      <c r="D45" s="1"/>
      <c r="E45" s="1">
        <f t="shared" si="0"/>
        <v>0.95710843373493981</v>
      </c>
      <c r="F45" s="1">
        <f t="shared" si="1"/>
        <v>0</v>
      </c>
      <c r="G45" s="1">
        <f t="shared" si="12"/>
        <v>0</v>
      </c>
      <c r="H45" s="1"/>
      <c r="I45" s="24">
        <f t="shared" si="3"/>
        <v>1.5094223670447143E-2</v>
      </c>
      <c r="J45" s="24">
        <f t="shared" si="4"/>
        <v>0.96981155265910568</v>
      </c>
      <c r="K45" s="1"/>
      <c r="L45" s="1">
        <f t="shared" si="5"/>
        <v>6.2641028232355636E-3</v>
      </c>
      <c r="M45" s="1">
        <f t="shared" si="6"/>
        <v>0.40873589717676445</v>
      </c>
      <c r="N45" s="1">
        <f t="shared" si="7"/>
        <v>-2.6238627291036515E-2</v>
      </c>
      <c r="O45" s="1">
        <f t="shared" si="8"/>
        <v>0.42343862729103654</v>
      </c>
      <c r="P45" s="24">
        <f t="shared" si="9"/>
        <v>0</v>
      </c>
      <c r="Q45" s="1"/>
      <c r="R45" s="27">
        <f t="shared" si="10"/>
        <v>0.53244873997502296</v>
      </c>
      <c r="S45" s="27">
        <f t="shared" si="11"/>
        <v>34.742551260024982</v>
      </c>
    </row>
    <row r="46" spans="1:19" x14ac:dyDescent="0.25">
      <c r="A46" s="29">
        <v>115</v>
      </c>
      <c r="B46" s="29">
        <v>0.34379999999999999</v>
      </c>
      <c r="C46" s="29">
        <v>0.30420000000000003</v>
      </c>
      <c r="D46" s="1"/>
      <c r="E46" s="1">
        <f t="shared" si="0"/>
        <v>0.88481675392670167</v>
      </c>
      <c r="F46" s="1">
        <f t="shared" si="1"/>
        <v>0</v>
      </c>
      <c r="G46" s="1">
        <f t="shared" si="12"/>
        <v>0</v>
      </c>
      <c r="H46" s="1"/>
      <c r="I46" s="24">
        <f t="shared" si="3"/>
        <v>2.8930746502168862E-2</v>
      </c>
      <c r="J46" s="24">
        <f t="shared" si="4"/>
        <v>0.94213850699566226</v>
      </c>
      <c r="K46" s="1"/>
      <c r="L46" s="1">
        <f t="shared" si="5"/>
        <v>9.9463906474456555E-3</v>
      </c>
      <c r="M46" s="1">
        <f t="shared" si="6"/>
        <v>0.33385360935255431</v>
      </c>
      <c r="N46" s="1">
        <f t="shared" si="7"/>
        <v>-4.1662731991135404E-2</v>
      </c>
      <c r="O46" s="1">
        <f t="shared" si="8"/>
        <v>0.34586273199113543</v>
      </c>
      <c r="P46" s="24">
        <f t="shared" si="9"/>
        <v>0</v>
      </c>
      <c r="Q46" s="1"/>
      <c r="R46" s="27">
        <f t="shared" si="10"/>
        <v>1.1438349244562505</v>
      </c>
      <c r="S46" s="27">
        <f t="shared" si="11"/>
        <v>38.393165075543749</v>
      </c>
    </row>
    <row r="47" spans="1:19" x14ac:dyDescent="0.25">
      <c r="A47" s="29">
        <v>145</v>
      </c>
      <c r="B47" s="29">
        <v>0.27879999999999999</v>
      </c>
      <c r="C47" s="29">
        <v>0.2283</v>
      </c>
      <c r="D47" s="1"/>
      <c r="E47" s="1">
        <f t="shared" si="0"/>
        <v>0.81886657101865135</v>
      </c>
      <c r="F47" s="1">
        <f t="shared" si="1"/>
        <v>0</v>
      </c>
      <c r="G47" s="1">
        <f t="shared" si="12"/>
        <v>0</v>
      </c>
      <c r="H47" s="1"/>
      <c r="I47" s="24">
        <f t="shared" si="3"/>
        <v>4.155351601014029E-2</v>
      </c>
      <c r="J47" s="24">
        <f t="shared" si="4"/>
        <v>0.91689296797971942</v>
      </c>
      <c r="K47" s="1"/>
      <c r="L47" s="1">
        <f t="shared" si="5"/>
        <v>1.1585120263627112E-2</v>
      </c>
      <c r="M47" s="1">
        <f t="shared" si="6"/>
        <v>0.26721487973637287</v>
      </c>
      <c r="N47" s="1">
        <f t="shared" si="7"/>
        <v>-4.8526925770055372E-2</v>
      </c>
      <c r="O47" s="1">
        <f t="shared" si="8"/>
        <v>0.27682692577005535</v>
      </c>
      <c r="P47" s="24">
        <f t="shared" si="9"/>
        <v>-2.792873376497174E-17</v>
      </c>
      <c r="Q47" s="1"/>
      <c r="R47" s="27">
        <f t="shared" si="10"/>
        <v>1.6798424382259314</v>
      </c>
      <c r="S47" s="27">
        <f t="shared" si="11"/>
        <v>38.746157561774069</v>
      </c>
    </row>
    <row r="48" spans="1:19" x14ac:dyDescent="0.25">
      <c r="A48" s="29">
        <v>175</v>
      </c>
      <c r="B48" s="29">
        <v>0.22459999999999999</v>
      </c>
      <c r="C48" s="29">
        <v>0.17019999999999999</v>
      </c>
      <c r="D48" s="1"/>
      <c r="E48" s="1">
        <f t="shared" si="0"/>
        <v>0.75779162956366874</v>
      </c>
      <c r="F48" s="1">
        <f t="shared" si="1"/>
        <v>0</v>
      </c>
      <c r="G48" s="1">
        <f t="shared" si="12"/>
        <v>0</v>
      </c>
      <c r="H48" s="1"/>
      <c r="I48" s="24">
        <f t="shared" si="3"/>
        <v>5.3243171363696384E-2</v>
      </c>
      <c r="J48" s="24">
        <f t="shared" si="4"/>
        <v>0.89351365727260723</v>
      </c>
      <c r="K48" s="1"/>
      <c r="L48" s="1">
        <f t="shared" si="5"/>
        <v>1.1958416288286207E-2</v>
      </c>
      <c r="M48" s="1">
        <f t="shared" si="6"/>
        <v>0.21264158371171379</v>
      </c>
      <c r="N48" s="1">
        <f t="shared" si="7"/>
        <v>-5.00905615430704E-2</v>
      </c>
      <c r="O48" s="1">
        <f t="shared" si="8"/>
        <v>0.22029056154307042</v>
      </c>
      <c r="P48" s="24">
        <f t="shared" si="9"/>
        <v>2.792873376497174E-17</v>
      </c>
      <c r="Q48" s="1"/>
      <c r="R48" s="27">
        <f t="shared" si="10"/>
        <v>2.0927228504500861</v>
      </c>
      <c r="S48" s="27">
        <f t="shared" si="11"/>
        <v>37.212277149549912</v>
      </c>
    </row>
    <row r="49" spans="1:19" x14ac:dyDescent="0.25">
      <c r="A49" s="29">
        <v>205</v>
      </c>
      <c r="B49" s="29">
        <v>0.1842</v>
      </c>
      <c r="C49" s="29">
        <v>0.12509999999999999</v>
      </c>
      <c r="D49" s="1"/>
      <c r="E49" s="1">
        <f t="shared" si="0"/>
        <v>0.67915309446254069</v>
      </c>
      <c r="F49" s="1">
        <f t="shared" si="1"/>
        <v>0</v>
      </c>
      <c r="G49" s="1">
        <f t="shared" si="12"/>
        <v>0</v>
      </c>
      <c r="H49" s="1"/>
      <c r="I49" s="24">
        <f t="shared" si="3"/>
        <v>6.8294473107772244E-2</v>
      </c>
      <c r="J49" s="24">
        <f t="shared" si="4"/>
        <v>0.86341105378445548</v>
      </c>
      <c r="K49" s="1"/>
      <c r="L49" s="1">
        <f t="shared" si="5"/>
        <v>1.2579841946451648E-2</v>
      </c>
      <c r="M49" s="1">
        <f t="shared" si="6"/>
        <v>0.17162015805354836</v>
      </c>
      <c r="N49" s="1">
        <f t="shared" si="7"/>
        <v>-5.2693545033891828E-2</v>
      </c>
      <c r="O49" s="1">
        <f t="shared" si="8"/>
        <v>0.17779354503389183</v>
      </c>
      <c r="P49" s="24">
        <f t="shared" si="9"/>
        <v>0</v>
      </c>
      <c r="Q49" s="1"/>
      <c r="R49" s="27">
        <f t="shared" si="10"/>
        <v>2.5788675990225878</v>
      </c>
      <c r="S49" s="27">
        <f t="shared" si="11"/>
        <v>35.182132400977416</v>
      </c>
    </row>
    <row r="50" spans="1:19" x14ac:dyDescent="0.25">
      <c r="A50" s="29">
        <v>235</v>
      </c>
      <c r="B50" s="29">
        <v>0.155</v>
      </c>
      <c r="C50" s="29">
        <v>8.8099999999999998E-2</v>
      </c>
      <c r="D50" s="1"/>
      <c r="E50" s="1">
        <f t="shared" si="0"/>
        <v>0.56838709677419352</v>
      </c>
      <c r="F50" s="1">
        <f t="shared" si="1"/>
        <v>0</v>
      </c>
      <c r="G50" s="1">
        <f t="shared" si="12"/>
        <v>0</v>
      </c>
      <c r="H50" s="1"/>
      <c r="I50" s="24">
        <f t="shared" si="3"/>
        <v>8.9494924668154965E-2</v>
      </c>
      <c r="J50" s="24">
        <f t="shared" si="4"/>
        <v>0.8210101506636901</v>
      </c>
      <c r="K50" s="1"/>
      <c r="L50" s="1">
        <f t="shared" si="5"/>
        <v>1.387171332356402E-2</v>
      </c>
      <c r="M50" s="1">
        <f t="shared" si="6"/>
        <v>0.14112828667643598</v>
      </c>
      <c r="N50" s="1">
        <f t="shared" si="7"/>
        <v>-5.8104843751127927E-2</v>
      </c>
      <c r="O50" s="1">
        <f t="shared" si="8"/>
        <v>0.14620484375112791</v>
      </c>
      <c r="P50" s="24">
        <f t="shared" si="9"/>
        <v>-1.396436688248587E-17</v>
      </c>
      <c r="Q50" s="1"/>
      <c r="R50" s="27">
        <f t="shared" si="10"/>
        <v>3.2598526310375449</v>
      </c>
      <c r="S50" s="27">
        <f t="shared" si="11"/>
        <v>33.165147368962458</v>
      </c>
    </row>
    <row r="51" spans="1:19" x14ac:dyDescent="0.25">
      <c r="A51" s="29">
        <v>265</v>
      </c>
      <c r="B51" s="29">
        <v>0.13619999999999999</v>
      </c>
      <c r="C51" s="29">
        <v>5.5599999999999997E-2</v>
      </c>
      <c r="D51" s="1"/>
      <c r="E51" s="1">
        <f t="shared" si="0"/>
        <v>0.40822320117474303</v>
      </c>
      <c r="F51" s="1">
        <f t="shared" si="1"/>
        <v>0</v>
      </c>
      <c r="G51" s="1">
        <f t="shared" si="12"/>
        <v>0</v>
      </c>
      <c r="H51" s="1"/>
      <c r="I51" s="24">
        <f t="shared" si="3"/>
        <v>0.12015006235699795</v>
      </c>
      <c r="J51" s="24">
        <f t="shared" si="4"/>
        <v>0.75969987528600413</v>
      </c>
      <c r="K51" s="1"/>
      <c r="L51" s="1">
        <f t="shared" si="5"/>
        <v>1.6364438493023117E-2</v>
      </c>
      <c r="M51" s="1">
        <f t="shared" si="6"/>
        <v>0.11983556150697686</v>
      </c>
      <c r="N51" s="1">
        <f t="shared" si="7"/>
        <v>-6.8546193215860918E-2</v>
      </c>
      <c r="O51" s="1">
        <f t="shared" si="8"/>
        <v>0.12414619321586091</v>
      </c>
      <c r="P51" s="24">
        <f t="shared" si="9"/>
        <v>0</v>
      </c>
      <c r="Q51" s="1"/>
      <c r="R51" s="27">
        <f t="shared" si="10"/>
        <v>4.3365762006511259</v>
      </c>
      <c r="S51" s="27">
        <f t="shared" si="11"/>
        <v>31.756423799348866</v>
      </c>
    </row>
    <row r="52" spans="1:19" x14ac:dyDescent="0.25">
      <c r="A52" s="29">
        <v>295</v>
      </c>
      <c r="B52" s="29">
        <v>0.124</v>
      </c>
      <c r="C52" s="29">
        <v>2.3800000000000002E-2</v>
      </c>
      <c r="D52" s="1"/>
      <c r="E52" s="1">
        <f t="shared" si="0"/>
        <v>0.19193548387096776</v>
      </c>
      <c r="F52" s="1">
        <f t="shared" si="1"/>
        <v>0</v>
      </c>
      <c r="G52" s="1">
        <f t="shared" si="12"/>
        <v>0</v>
      </c>
      <c r="H52" s="1"/>
      <c r="I52" s="24">
        <f t="shared" si="3"/>
        <v>0.16154721824870025</v>
      </c>
      <c r="J52" s="24">
        <f t="shared" si="4"/>
        <v>0.67690556350259956</v>
      </c>
      <c r="K52" s="1"/>
      <c r="L52" s="1">
        <f t="shared" si="5"/>
        <v>2.0031855062838829E-2</v>
      </c>
      <c r="M52" s="1">
        <f t="shared" si="6"/>
        <v>0.10396814493716117</v>
      </c>
      <c r="N52" s="1">
        <f t="shared" si="7"/>
        <v>-8.3908006265836041E-2</v>
      </c>
      <c r="O52" s="1">
        <f t="shared" si="8"/>
        <v>0.10770800626583603</v>
      </c>
      <c r="P52" s="24">
        <f t="shared" si="9"/>
        <v>-1.396436688248587E-17</v>
      </c>
      <c r="Q52" s="1"/>
      <c r="R52" s="27">
        <f t="shared" si="10"/>
        <v>5.9093972435374544</v>
      </c>
      <c r="S52" s="27">
        <f t="shared" si="11"/>
        <v>30.670602756462543</v>
      </c>
    </row>
    <row r="53" spans="1:19" x14ac:dyDescent="0.25">
      <c r="A53" s="29">
        <v>325</v>
      </c>
      <c r="B53" s="29">
        <v>0.1153</v>
      </c>
      <c r="C53" s="29">
        <v>-5.7000000000000002E-3</v>
      </c>
      <c r="D53" s="1"/>
      <c r="E53" s="1">
        <f t="shared" si="0"/>
        <v>-4.9436253252385085E-2</v>
      </c>
      <c r="F53" s="1">
        <f t="shared" si="1"/>
        <v>0</v>
      </c>
      <c r="G53" s="1">
        <f t="shared" si="12"/>
        <v>0</v>
      </c>
      <c r="H53" s="1"/>
      <c r="I53" s="24">
        <f t="shared" si="3"/>
        <v>0.20774541921039677</v>
      </c>
      <c r="J53" s="24">
        <f t="shared" si="4"/>
        <v>0.5845091615792064</v>
      </c>
      <c r="K53" s="1"/>
      <c r="L53" s="1">
        <f t="shared" si="5"/>
        <v>2.3953046834958747E-2</v>
      </c>
      <c r="M53" s="1">
        <f t="shared" si="6"/>
        <v>9.1346953165041253E-2</v>
      </c>
      <c r="N53" s="1">
        <f t="shared" si="7"/>
        <v>-0.10033281478968303</v>
      </c>
      <c r="O53" s="1">
        <f t="shared" si="8"/>
        <v>9.4632814789683023E-2</v>
      </c>
      <c r="P53" s="24">
        <f t="shared" si="9"/>
        <v>-1.0473275161864401E-17</v>
      </c>
      <c r="Q53" s="1"/>
      <c r="R53" s="27">
        <f t="shared" si="10"/>
        <v>7.7847402213615924</v>
      </c>
      <c r="S53" s="27">
        <f t="shared" si="11"/>
        <v>29.687759778638409</v>
      </c>
    </row>
    <row r="54" spans="1:19" x14ac:dyDescent="0.25">
      <c r="A54" s="29">
        <v>355</v>
      </c>
      <c r="B54" s="29">
        <v>0.1091</v>
      </c>
      <c r="C54" s="29">
        <v>-3.1800000000000002E-2</v>
      </c>
      <c r="D54" s="1"/>
      <c r="E54" s="1">
        <f t="shared" si="0"/>
        <v>-0.29147571035747022</v>
      </c>
      <c r="F54" s="1">
        <f t="shared" si="1"/>
        <v>0</v>
      </c>
      <c r="G54" s="1">
        <f t="shared" si="12"/>
        <v>0</v>
      </c>
      <c r="H54" s="1"/>
      <c r="I54" s="24">
        <f t="shared" si="3"/>
        <v>0.25407142080969009</v>
      </c>
      <c r="J54" s="24">
        <f t="shared" si="4"/>
        <v>0.49185715838061983</v>
      </c>
      <c r="K54" s="1"/>
      <c r="L54" s="1">
        <f t="shared" si="5"/>
        <v>2.771919201033719E-2</v>
      </c>
      <c r="M54" s="1">
        <f t="shared" si="6"/>
        <v>8.1380807989662809E-2</v>
      </c>
      <c r="N54" s="1">
        <f t="shared" si="7"/>
        <v>-0.11610817518353558</v>
      </c>
      <c r="O54" s="1">
        <f t="shared" si="8"/>
        <v>8.4308175183535575E-2</v>
      </c>
      <c r="P54" s="24">
        <f t="shared" si="9"/>
        <v>-6.9821834412429351E-18</v>
      </c>
      <c r="Q54" s="1"/>
      <c r="R54" s="27">
        <f t="shared" si="10"/>
        <v>9.8403131636697019</v>
      </c>
      <c r="S54" s="27">
        <f t="shared" si="11"/>
        <v>28.890186836330297</v>
      </c>
    </row>
    <row r="55" spans="1:19" x14ac:dyDescent="0.25">
      <c r="A55" s="29">
        <v>385</v>
      </c>
      <c r="B55" s="29">
        <v>0.105</v>
      </c>
      <c r="C55" s="29">
        <v>-5.8799999999999998E-2</v>
      </c>
      <c r="D55" s="1"/>
      <c r="E55" s="1">
        <f t="shared" si="0"/>
        <v>-0.56000000000000005</v>
      </c>
      <c r="F55" s="1">
        <f t="shared" si="1"/>
        <v>0</v>
      </c>
      <c r="G55" s="1">
        <f t="shared" si="12"/>
        <v>0</v>
      </c>
      <c r="H55" s="1"/>
      <c r="I55" s="24">
        <f t="shared" si="3"/>
        <v>0.30546658100469942</v>
      </c>
      <c r="J55" s="24">
        <f t="shared" si="4"/>
        <v>0.38906683799060116</v>
      </c>
      <c r="K55" s="1"/>
      <c r="L55" s="1">
        <f t="shared" si="5"/>
        <v>3.2073991005493435E-2</v>
      </c>
      <c r="M55" s="1">
        <f t="shared" si="6"/>
        <v>7.2926008994506547E-2</v>
      </c>
      <c r="N55" s="1">
        <f t="shared" si="7"/>
        <v>-0.1343492467281219</v>
      </c>
      <c r="O55" s="1">
        <f t="shared" si="8"/>
        <v>7.5549246728121897E-2</v>
      </c>
      <c r="P55" s="24">
        <f t="shared" si="9"/>
        <v>-6.9821834412429351E-18</v>
      </c>
      <c r="Q55" s="1"/>
      <c r="R55" s="27">
        <f t="shared" si="10"/>
        <v>12.348486537114972</v>
      </c>
      <c r="S55" s="27">
        <f t="shared" si="11"/>
        <v>28.076513462885021</v>
      </c>
    </row>
    <row r="56" spans="1:19" x14ac:dyDescent="0.25">
      <c r="A56" s="29">
        <v>415</v>
      </c>
      <c r="B56" s="29">
        <v>0.1028</v>
      </c>
      <c r="C56" s="29">
        <v>-8.6999999999999994E-2</v>
      </c>
      <c r="D56" s="1"/>
      <c r="E56" s="1">
        <f t="shared" si="0"/>
        <v>-0.84630350194552517</v>
      </c>
      <c r="F56" s="1">
        <f t="shared" si="1"/>
        <v>0</v>
      </c>
      <c r="G56" s="1">
        <f t="shared" si="12"/>
        <v>0</v>
      </c>
      <c r="H56" s="1"/>
      <c r="I56" s="24">
        <f t="shared" si="3"/>
        <v>0.36026465668891816</v>
      </c>
      <c r="J56" s="24">
        <f t="shared" si="4"/>
        <v>0.27947068662216368</v>
      </c>
      <c r="K56" s="1"/>
      <c r="L56" s="1">
        <f t="shared" si="5"/>
        <v>3.7035206707620789E-2</v>
      </c>
      <c r="M56" s="1">
        <f t="shared" si="6"/>
        <v>6.576479329237922E-2</v>
      </c>
      <c r="N56" s="1">
        <f t="shared" si="7"/>
        <v>-0.15513043333886767</v>
      </c>
      <c r="O56" s="1">
        <f t="shared" si="8"/>
        <v>6.8130433338867674E-2</v>
      </c>
      <c r="P56" s="24">
        <f t="shared" si="9"/>
        <v>0</v>
      </c>
      <c r="Q56" s="1"/>
      <c r="R56" s="27">
        <f t="shared" si="10"/>
        <v>15.369610783662628</v>
      </c>
      <c r="S56" s="27">
        <f t="shared" si="11"/>
        <v>27.292389216337376</v>
      </c>
    </row>
    <row r="57" spans="1:19" x14ac:dyDescent="0.25">
      <c r="A57" s="29">
        <v>445</v>
      </c>
      <c r="B57" s="29">
        <v>0.10199999999999999</v>
      </c>
      <c r="C57" s="29">
        <v>-0.11219999999999999</v>
      </c>
      <c r="D57" s="1"/>
      <c r="E57" s="1">
        <f t="shared" si="0"/>
        <v>-1.1000000000000001</v>
      </c>
      <c r="F57" s="1">
        <f t="shared" si="1"/>
        <v>0</v>
      </c>
      <c r="G57" s="1">
        <f t="shared" si="12"/>
        <v>0</v>
      </c>
      <c r="H57" s="1"/>
      <c r="I57" s="24">
        <f t="shared" si="3"/>
        <v>0.40882179904568727</v>
      </c>
      <c r="J57" s="24">
        <f t="shared" si="4"/>
        <v>0.18235640190862545</v>
      </c>
      <c r="K57" s="1"/>
      <c r="L57" s="1">
        <f t="shared" si="5"/>
        <v>4.1699823502660098E-2</v>
      </c>
      <c r="M57" s="1">
        <f t="shared" si="6"/>
        <v>6.0300176497339895E-2</v>
      </c>
      <c r="N57" s="1">
        <f t="shared" si="7"/>
        <v>-0.17466924759436653</v>
      </c>
      <c r="O57" s="1">
        <f t="shared" si="8"/>
        <v>6.2469247594366513E-2</v>
      </c>
      <c r="P57" s="24">
        <f t="shared" si="9"/>
        <v>-2.792873376497174E-17</v>
      </c>
      <c r="Q57" s="1"/>
      <c r="R57" s="27">
        <f t="shared" si="10"/>
        <v>18.556421458683744</v>
      </c>
      <c r="S57" s="27">
        <f t="shared" si="11"/>
        <v>26.833578541316253</v>
      </c>
    </row>
    <row r="58" spans="1:19" x14ac:dyDescent="0.25">
      <c r="A58" s="29">
        <v>475</v>
      </c>
      <c r="B58" s="29">
        <v>0.1031</v>
      </c>
      <c r="C58" s="29">
        <v>-0.13969999999999999</v>
      </c>
      <c r="D58" s="1"/>
      <c r="E58" s="1">
        <f t="shared" si="0"/>
        <v>-1.3549951503394762</v>
      </c>
      <c r="F58" s="1">
        <f t="shared" si="1"/>
        <v>0</v>
      </c>
      <c r="G58" s="1">
        <f t="shared" si="12"/>
        <v>0</v>
      </c>
      <c r="H58" s="1"/>
      <c r="I58" s="24">
        <f t="shared" si="3"/>
        <v>0.45762750156926324</v>
      </c>
      <c r="J58" s="24">
        <f t="shared" si="4"/>
        <v>8.4744996861473521E-2</v>
      </c>
      <c r="K58" s="1"/>
      <c r="L58" s="1">
        <f t="shared" si="5"/>
        <v>4.718139541179104E-2</v>
      </c>
      <c r="M58" s="1">
        <f t="shared" si="6"/>
        <v>5.5918604588208957E-2</v>
      </c>
      <c r="N58" s="1">
        <f t="shared" si="7"/>
        <v>-0.19763006518490717</v>
      </c>
      <c r="O58" s="1">
        <f t="shared" si="8"/>
        <v>5.793006518490712E-2</v>
      </c>
      <c r="P58" s="24">
        <f t="shared" si="9"/>
        <v>-5.5857467529943481E-17</v>
      </c>
      <c r="Q58" s="1"/>
      <c r="R58" s="27">
        <f t="shared" si="10"/>
        <v>22.411162820600744</v>
      </c>
      <c r="S58" s="27">
        <f t="shared" si="11"/>
        <v>26.561337179399256</v>
      </c>
    </row>
    <row r="59" spans="1:19" x14ac:dyDescent="0.25">
      <c r="A59" s="29">
        <v>505</v>
      </c>
      <c r="B59" s="29">
        <v>0.1061</v>
      </c>
      <c r="C59" s="29">
        <v>-0.17469999999999999</v>
      </c>
      <c r="D59" s="1"/>
      <c r="E59" s="1">
        <f t="shared" si="0"/>
        <v>-1.6465598491988689</v>
      </c>
      <c r="F59" s="1">
        <f t="shared" si="1"/>
        <v>0</v>
      </c>
      <c r="G59" s="1">
        <f t="shared" si="12"/>
        <v>0</v>
      </c>
      <c r="H59" s="1"/>
      <c r="I59" s="24">
        <f t="shared" si="3"/>
        <v>0.51343256272420301</v>
      </c>
      <c r="J59" s="24">
        <f t="shared" si="4"/>
        <v>-2.6865125448406024E-2</v>
      </c>
      <c r="K59" s="1"/>
      <c r="L59" s="1">
        <f t="shared" si="5"/>
        <v>5.4475194905037938E-2</v>
      </c>
      <c r="M59" s="1">
        <f t="shared" si="6"/>
        <v>5.1624805094962062E-2</v>
      </c>
      <c r="N59" s="1">
        <f t="shared" si="7"/>
        <v>-0.22818181247247871</v>
      </c>
      <c r="O59" s="1">
        <f t="shared" si="8"/>
        <v>5.3481812472478685E-2</v>
      </c>
      <c r="P59" s="24">
        <f t="shared" si="9"/>
        <v>-2.792873376497174E-17</v>
      </c>
      <c r="Q59" s="1"/>
      <c r="R59" s="27">
        <f t="shared" si="10"/>
        <v>27.509973427044159</v>
      </c>
      <c r="S59" s="27">
        <f t="shared" si="11"/>
        <v>26.070526572955842</v>
      </c>
    </row>
    <row r="60" spans="1:19" x14ac:dyDescent="0.25">
      <c r="A60" s="29">
        <v>535</v>
      </c>
      <c r="B60" s="29">
        <v>0.1111</v>
      </c>
      <c r="C60" s="29">
        <v>-0.20949999999999999</v>
      </c>
      <c r="D60" s="1"/>
      <c r="E60" s="1">
        <f t="shared" si="0"/>
        <v>-1.8856885688568856</v>
      </c>
      <c r="F60" s="1">
        <f t="shared" si="1"/>
        <v>0</v>
      </c>
      <c r="G60" s="1">
        <f t="shared" si="12"/>
        <v>0</v>
      </c>
      <c r="H60" s="1"/>
      <c r="I60" s="24">
        <f t="shared" si="3"/>
        <v>0.55920145339108551</v>
      </c>
      <c r="J60" s="24">
        <f t="shared" si="4"/>
        <v>-0.11840290678217102</v>
      </c>
      <c r="K60" s="1"/>
      <c r="L60" s="1">
        <f t="shared" si="5"/>
        <v>6.2127281471749604E-2</v>
      </c>
      <c r="M60" s="1">
        <f t="shared" si="6"/>
        <v>4.89727185282504E-2</v>
      </c>
      <c r="N60" s="1">
        <f t="shared" si="7"/>
        <v>-0.26023432710840333</v>
      </c>
      <c r="O60" s="1">
        <f t="shared" si="8"/>
        <v>5.0734327108403289E-2</v>
      </c>
      <c r="P60" s="24">
        <f t="shared" si="9"/>
        <v>-5.5857467529943481E-17</v>
      </c>
      <c r="Q60" s="1"/>
      <c r="R60" s="27">
        <f t="shared" si="10"/>
        <v>33.238095587386042</v>
      </c>
      <c r="S60" s="27">
        <f t="shared" si="11"/>
        <v>26.200404412613963</v>
      </c>
    </row>
    <row r="61" spans="1:19" x14ac:dyDescent="0.25">
      <c r="A61" s="29">
        <v>565</v>
      </c>
      <c r="B61" s="29">
        <v>0.1176</v>
      </c>
      <c r="C61" s="29">
        <v>-0.2465</v>
      </c>
      <c r="D61" s="1"/>
      <c r="E61" s="1">
        <f t="shared" si="0"/>
        <v>-2.0960884353741496</v>
      </c>
      <c r="F61" s="1">
        <f t="shared" si="1"/>
        <v>0</v>
      </c>
      <c r="G61" s="1">
        <f t="shared" si="12"/>
        <v>0</v>
      </c>
      <c r="H61" s="1"/>
      <c r="I61" s="24">
        <f t="shared" si="3"/>
        <v>0.59947168316828281</v>
      </c>
      <c r="J61" s="24">
        <f t="shared" si="4"/>
        <v>-0.19894336633656562</v>
      </c>
      <c r="K61" s="1"/>
      <c r="L61" s="1">
        <f t="shared" si="5"/>
        <v>7.0497869940590055E-2</v>
      </c>
      <c r="M61" s="1">
        <f t="shared" si="6"/>
        <v>4.7102130059409941E-2</v>
      </c>
      <c r="N61" s="1">
        <f t="shared" si="7"/>
        <v>-0.29529645128456855</v>
      </c>
      <c r="O61" s="1">
        <f t="shared" si="8"/>
        <v>4.8796451284568575E-2</v>
      </c>
      <c r="P61" s="24">
        <f t="shared" si="9"/>
        <v>2.792873376497174E-17</v>
      </c>
      <c r="Q61" s="1"/>
      <c r="R61" s="27">
        <f t="shared" si="10"/>
        <v>39.831296516433383</v>
      </c>
      <c r="S61" s="27">
        <f t="shared" si="11"/>
        <v>26.612703483566616</v>
      </c>
    </row>
    <row r="62" spans="1:19" x14ac:dyDescent="0.25">
      <c r="A62" s="29">
        <v>595</v>
      </c>
      <c r="B62" s="29">
        <v>0.12520000000000001</v>
      </c>
      <c r="C62" s="29">
        <v>-0.28920000000000001</v>
      </c>
      <c r="D62" s="1"/>
      <c r="E62" s="1">
        <f t="shared" si="0"/>
        <v>-2.3099041533546325</v>
      </c>
      <c r="F62" s="1">
        <f t="shared" si="1"/>
        <v>1</v>
      </c>
      <c r="G62" s="1">
        <f t="shared" si="12"/>
        <v>-2.3099041533546325</v>
      </c>
      <c r="H62" s="1"/>
      <c r="I62" s="24">
        <f t="shared" si="3"/>
        <v>0.64039570196914053</v>
      </c>
      <c r="J62" s="24">
        <f t="shared" si="4"/>
        <v>-0.28079140393828106</v>
      </c>
      <c r="K62" s="1"/>
      <c r="L62" s="1">
        <f t="shared" si="5"/>
        <v>8.0177541886536405E-2</v>
      </c>
      <c r="M62" s="1">
        <f t="shared" si="6"/>
        <v>4.5022458113463608E-2</v>
      </c>
      <c r="N62" s="1">
        <f t="shared" si="7"/>
        <v>-0.33584197099524293</v>
      </c>
      <c r="O62" s="1">
        <f t="shared" si="8"/>
        <v>4.6641970995242872E-2</v>
      </c>
      <c r="P62" s="24">
        <f t="shared" si="9"/>
        <v>-5.5857467529943481E-17</v>
      </c>
      <c r="Q62" s="1"/>
      <c r="R62" s="27">
        <f t="shared" si="10"/>
        <v>47.705637422489161</v>
      </c>
      <c r="S62" s="27">
        <f t="shared" si="11"/>
        <v>26.788362577510846</v>
      </c>
    </row>
    <row r="63" spans="1:19" x14ac:dyDescent="0.25">
      <c r="A63" s="29">
        <v>625</v>
      </c>
      <c r="B63" s="29">
        <v>0.13420000000000001</v>
      </c>
      <c r="C63" s="29">
        <v>-0.33100000000000002</v>
      </c>
      <c r="D63" s="1"/>
      <c r="E63" s="1">
        <f t="shared" si="0"/>
        <v>-2.4664679582712368</v>
      </c>
      <c r="F63" s="1">
        <f t="shared" si="1"/>
        <v>1</v>
      </c>
      <c r="G63" s="1">
        <f t="shared" si="12"/>
        <v>-2.4664679582712368</v>
      </c>
      <c r="H63" s="1"/>
      <c r="I63" s="24">
        <f t="shared" si="3"/>
        <v>0.67036178751447817</v>
      </c>
      <c r="J63" s="24">
        <f t="shared" si="4"/>
        <v>-0.34072357502895634</v>
      </c>
      <c r="K63" s="1"/>
      <c r="L63" s="1">
        <f t="shared" si="5"/>
        <v>8.9962551884442979E-2</v>
      </c>
      <c r="M63" s="1">
        <f t="shared" si="6"/>
        <v>4.4237448115557035E-2</v>
      </c>
      <c r="N63" s="1">
        <f t="shared" si="7"/>
        <v>-0.37682872322762745</v>
      </c>
      <c r="O63" s="1">
        <f t="shared" si="8"/>
        <v>4.5828723227627433E-2</v>
      </c>
      <c r="P63" s="24">
        <f t="shared" si="9"/>
        <v>0</v>
      </c>
      <c r="Q63" s="1"/>
      <c r="R63" s="27">
        <f t="shared" si="10"/>
        <v>56.226594927776858</v>
      </c>
      <c r="S63" s="27">
        <f t="shared" si="11"/>
        <v>27.648405072223145</v>
      </c>
    </row>
    <row r="64" spans="1:19" x14ac:dyDescent="0.25">
      <c r="A64" s="29">
        <v>655</v>
      </c>
      <c r="B64" s="29">
        <v>0.14230000000000001</v>
      </c>
      <c r="C64" s="29">
        <v>-0.3669</v>
      </c>
      <c r="D64" s="1"/>
      <c r="E64" s="1">
        <f t="shared" si="0"/>
        <v>-2.5783555867884749</v>
      </c>
      <c r="F64" s="1">
        <f t="shared" si="1"/>
        <v>1</v>
      </c>
      <c r="G64" s="1">
        <f t="shared" si="12"/>
        <v>-2.5783555867884749</v>
      </c>
      <c r="H64" s="1"/>
      <c r="I64" s="24">
        <f t="shared" si="3"/>
        <v>0.6917769175913081</v>
      </c>
      <c r="J64" s="24">
        <f t="shared" si="4"/>
        <v>-0.38355383518261621</v>
      </c>
      <c r="K64" s="1"/>
      <c r="L64" s="1">
        <f t="shared" si="5"/>
        <v>9.8439855373243151E-2</v>
      </c>
      <c r="M64" s="1">
        <f t="shared" si="6"/>
        <v>4.3860144626756858E-2</v>
      </c>
      <c r="N64" s="1">
        <f t="shared" si="7"/>
        <v>-0.41233784767088483</v>
      </c>
      <c r="O64" s="1">
        <f t="shared" si="8"/>
        <v>4.5437847670884803E-2</v>
      </c>
      <c r="P64" s="24">
        <f t="shared" si="9"/>
        <v>0</v>
      </c>
      <c r="Q64" s="1"/>
      <c r="R64" s="27">
        <f t="shared" si="10"/>
        <v>64.47810526947427</v>
      </c>
      <c r="S64" s="27">
        <f t="shared" si="11"/>
        <v>28.728394730525743</v>
      </c>
    </row>
    <row r="65" spans="1:19" x14ac:dyDescent="0.25">
      <c r="A65" s="29">
        <v>685</v>
      </c>
      <c r="B65" s="29">
        <v>0.14829999999999999</v>
      </c>
      <c r="C65" s="29">
        <v>-0.39600000000000002</v>
      </c>
      <c r="D65" s="1"/>
      <c r="E65" s="1">
        <f t="shared" si="0"/>
        <v>-2.6702629804450444</v>
      </c>
      <c r="F65" s="1">
        <f t="shared" si="1"/>
        <v>1</v>
      </c>
      <c r="G65" s="1">
        <f t="shared" si="12"/>
        <v>-2.6702629804450444</v>
      </c>
      <c r="H65" s="1"/>
      <c r="I65" s="24">
        <f t="shared" si="3"/>
        <v>0.7093678596486297</v>
      </c>
      <c r="J65" s="24">
        <f t="shared" si="4"/>
        <v>-0.41873571929725939</v>
      </c>
      <c r="K65" s="1"/>
      <c r="L65" s="1">
        <f t="shared" si="5"/>
        <v>0.10519925358589177</v>
      </c>
      <c r="M65" s="1">
        <f t="shared" si="6"/>
        <v>4.3100746414108215E-2</v>
      </c>
      <c r="N65" s="1">
        <f t="shared" si="7"/>
        <v>-0.44065113297576686</v>
      </c>
      <c r="O65" s="1">
        <f t="shared" si="8"/>
        <v>4.4651132975766783E-2</v>
      </c>
      <c r="P65" s="24">
        <f t="shared" si="9"/>
        <v>-5.5857467529943481E-17</v>
      </c>
      <c r="Q65" s="1"/>
      <c r="R65" s="27">
        <f t="shared" si="10"/>
        <v>72.061488706335865</v>
      </c>
      <c r="S65" s="27">
        <f t="shared" si="11"/>
        <v>29.524011293664127</v>
      </c>
    </row>
    <row r="66" spans="1:19" x14ac:dyDescent="0.25">
      <c r="A66" s="29">
        <v>715</v>
      </c>
      <c r="B66" s="29">
        <v>0.15340000000000001</v>
      </c>
      <c r="C66" s="29">
        <v>-0.41720000000000002</v>
      </c>
      <c r="D66" s="1"/>
      <c r="E66" s="1">
        <f t="shared" si="0"/>
        <v>-2.7196870925684484</v>
      </c>
      <c r="F66" s="1">
        <f t="shared" si="1"/>
        <v>1</v>
      </c>
      <c r="G66" s="1">
        <f t="shared" si="12"/>
        <v>-2.7196870925684484</v>
      </c>
      <c r="H66" s="1"/>
      <c r="I66" s="24">
        <f t="shared" si="3"/>
        <v>0.71882756313936425</v>
      </c>
      <c r="J66" s="24">
        <f t="shared" si="4"/>
        <v>-0.43765512627872849</v>
      </c>
      <c r="K66" s="1"/>
      <c r="L66" s="1">
        <f t="shared" si="5"/>
        <v>0.11026814818557848</v>
      </c>
      <c r="M66" s="1">
        <f t="shared" si="6"/>
        <v>4.3131851814421529E-2</v>
      </c>
      <c r="N66" s="1">
        <f t="shared" si="7"/>
        <v>-0.46188335727537194</v>
      </c>
      <c r="O66" s="1">
        <f t="shared" si="8"/>
        <v>4.468335727537194E-2</v>
      </c>
      <c r="P66" s="24">
        <f t="shared" si="9"/>
        <v>0</v>
      </c>
      <c r="Q66" s="1"/>
      <c r="R66" s="27">
        <f t="shared" si="10"/>
        <v>78.84172595268862</v>
      </c>
      <c r="S66" s="27">
        <f t="shared" si="11"/>
        <v>30.839274047311392</v>
      </c>
    </row>
    <row r="67" spans="1:19" x14ac:dyDescent="0.25">
      <c r="A67" s="29">
        <v>745</v>
      </c>
      <c r="B67" s="29">
        <v>0.15709999999999999</v>
      </c>
      <c r="C67" s="29">
        <v>-0.42980000000000002</v>
      </c>
      <c r="D67" s="1"/>
      <c r="E67" s="1">
        <f t="shared" si="0"/>
        <v>-2.7358370464672186</v>
      </c>
      <c r="F67" s="1">
        <f t="shared" si="1"/>
        <v>1</v>
      </c>
      <c r="G67" s="1">
        <f t="shared" si="12"/>
        <v>-2.7358370464672186</v>
      </c>
      <c r="H67" s="1"/>
      <c r="I67" s="24">
        <f t="shared" si="3"/>
        <v>0.72191864092928881</v>
      </c>
      <c r="J67" s="24">
        <f t="shared" si="4"/>
        <v>-0.44383728185857763</v>
      </c>
      <c r="K67" s="1"/>
      <c r="L67" s="1">
        <f t="shared" si="5"/>
        <v>0.11341341848999127</v>
      </c>
      <c r="M67" s="1">
        <f t="shared" si="6"/>
        <v>4.3686581510008725E-2</v>
      </c>
      <c r="N67" s="1">
        <f t="shared" si="7"/>
        <v>-0.47505804127655582</v>
      </c>
      <c r="O67" s="1">
        <f t="shared" si="8"/>
        <v>4.5258041276555798E-2</v>
      </c>
      <c r="P67" s="24">
        <f t="shared" si="9"/>
        <v>0</v>
      </c>
      <c r="Q67" s="1"/>
      <c r="R67" s="27">
        <f t="shared" si="10"/>
        <v>84.492996775043494</v>
      </c>
      <c r="S67" s="27">
        <f t="shared" si="11"/>
        <v>32.546503224956503</v>
      </c>
    </row>
    <row r="68" spans="1:19" x14ac:dyDescent="0.25">
      <c r="A68" s="29">
        <v>775</v>
      </c>
      <c r="B68" s="29">
        <v>0.1588</v>
      </c>
      <c r="C68" s="29">
        <v>-0.43459999999999999</v>
      </c>
      <c r="D68" s="1"/>
      <c r="E68" s="1">
        <f t="shared" si="0"/>
        <v>-2.7367758186397984</v>
      </c>
      <c r="F68" s="1">
        <f t="shared" si="1"/>
        <v>1</v>
      </c>
      <c r="G68" s="1">
        <f t="shared" si="12"/>
        <v>-2.7367758186397984</v>
      </c>
      <c r="H68" s="1"/>
      <c r="I68" s="24">
        <f t="shared" si="3"/>
        <v>0.7220983205637107</v>
      </c>
      <c r="J68" s="24">
        <f t="shared" si="4"/>
        <v>-0.44419664112742141</v>
      </c>
      <c r="K68" s="1"/>
      <c r="L68" s="1">
        <f t="shared" si="5"/>
        <v>0.11466921330551726</v>
      </c>
      <c r="M68" s="1">
        <f t="shared" si="6"/>
        <v>4.413078669448274E-2</v>
      </c>
      <c r="N68" s="1">
        <f t="shared" si="7"/>
        <v>-0.48031822506478788</v>
      </c>
      <c r="O68" s="1">
        <f t="shared" si="8"/>
        <v>4.5718225064787878E-2</v>
      </c>
      <c r="P68" s="24">
        <f t="shared" si="9"/>
        <v>0</v>
      </c>
      <c r="Q68" s="1"/>
      <c r="R68" s="27">
        <f t="shared" si="10"/>
        <v>88.868640311775877</v>
      </c>
      <c r="S68" s="27">
        <f t="shared" si="11"/>
        <v>34.201359688224123</v>
      </c>
    </row>
    <row r="69" spans="1:19" x14ac:dyDescent="0.25">
      <c r="A69" s="29">
        <v>805</v>
      </c>
      <c r="B69" s="29">
        <v>0.1588</v>
      </c>
      <c r="C69" s="29">
        <v>-0.43209999999999998</v>
      </c>
      <c r="D69" s="1"/>
      <c r="E69" s="1">
        <f t="shared" si="0"/>
        <v>-2.7210327455919394</v>
      </c>
      <c r="F69" s="1">
        <f t="shared" si="1"/>
        <v>1</v>
      </c>
      <c r="G69" s="1">
        <f t="shared" si="12"/>
        <v>-2.7210327455919394</v>
      </c>
      <c r="H69" s="1"/>
      <c r="I69" s="24">
        <f t="shared" si="3"/>
        <v>0.71908511917945761</v>
      </c>
      <c r="J69" s="24">
        <f t="shared" si="4"/>
        <v>-0.43817023835891522</v>
      </c>
      <c r="K69" s="1"/>
      <c r="L69" s="1">
        <f t="shared" si="5"/>
        <v>0.11419071692569786</v>
      </c>
      <c r="M69" s="1">
        <f t="shared" si="6"/>
        <v>4.4609283074302133E-2</v>
      </c>
      <c r="N69" s="1">
        <f t="shared" si="7"/>
        <v>-0.47831393354460072</v>
      </c>
      <c r="O69" s="1">
        <f t="shared" si="8"/>
        <v>4.6213933544600773E-2</v>
      </c>
      <c r="P69" s="24">
        <f t="shared" si="9"/>
        <v>5.5857467529943481E-17</v>
      </c>
      <c r="Q69" s="1"/>
      <c r="R69" s="27">
        <f t="shared" si="10"/>
        <v>91.92352712518678</v>
      </c>
      <c r="S69" s="27">
        <f t="shared" si="11"/>
        <v>35.910472874813216</v>
      </c>
    </row>
    <row r="70" spans="1:19" x14ac:dyDescent="0.25">
      <c r="A70" s="29">
        <v>835</v>
      </c>
      <c r="B70" s="29">
        <v>0.15640000000000001</v>
      </c>
      <c r="C70" s="29">
        <v>-0.42220000000000002</v>
      </c>
      <c r="D70" s="1"/>
      <c r="E70" s="1">
        <f t="shared" si="0"/>
        <v>-2.6994884910485935</v>
      </c>
      <c r="F70" s="1">
        <f t="shared" si="1"/>
        <v>1</v>
      </c>
      <c r="G70" s="1">
        <f t="shared" si="12"/>
        <v>-2.6994884910485935</v>
      </c>
      <c r="H70" s="1"/>
      <c r="I70" s="24">
        <f t="shared" si="3"/>
        <v>0.71496158005749821</v>
      </c>
      <c r="J70" s="24">
        <f t="shared" si="4"/>
        <v>-0.42992316011499643</v>
      </c>
      <c r="K70" s="1"/>
      <c r="L70" s="1">
        <f t="shared" si="5"/>
        <v>0.11181999112099272</v>
      </c>
      <c r="M70" s="1">
        <f t="shared" si="6"/>
        <v>4.4580008879007281E-2</v>
      </c>
      <c r="N70" s="1">
        <f t="shared" si="7"/>
        <v>-0.4683836063206982</v>
      </c>
      <c r="O70" s="1">
        <f t="shared" si="8"/>
        <v>4.6183606320698192E-2</v>
      </c>
      <c r="P70" s="24">
        <f t="shared" si="9"/>
        <v>0</v>
      </c>
      <c r="Q70" s="1"/>
      <c r="R70" s="27">
        <f t="shared" si="10"/>
        <v>93.369692586028918</v>
      </c>
      <c r="S70" s="27">
        <f t="shared" si="11"/>
        <v>37.224307413971083</v>
      </c>
    </row>
    <row r="71" spans="1:19" x14ac:dyDescent="0.25">
      <c r="A71" s="29">
        <v>865</v>
      </c>
      <c r="B71" s="29">
        <v>0.15260000000000001</v>
      </c>
      <c r="C71" s="29">
        <v>-0.40479999999999999</v>
      </c>
      <c r="D71" s="1"/>
      <c r="E71" s="1">
        <f t="shared" si="0"/>
        <v>-2.6526867627785058</v>
      </c>
      <c r="F71" s="1">
        <f t="shared" si="1"/>
        <v>1</v>
      </c>
      <c r="G71" s="1">
        <f t="shared" si="12"/>
        <v>-2.6526867627785058</v>
      </c>
      <c r="H71" s="1"/>
      <c r="I71" s="24">
        <f t="shared" si="3"/>
        <v>0.70600379703888727</v>
      </c>
      <c r="J71" s="24">
        <f t="shared" si="4"/>
        <v>-0.41200759407777454</v>
      </c>
      <c r="K71" s="1"/>
      <c r="L71" s="1">
        <f t="shared" si="5"/>
        <v>0.10773617942813421</v>
      </c>
      <c r="M71" s="1">
        <f t="shared" si="6"/>
        <v>4.4863820571865803E-2</v>
      </c>
      <c r="N71" s="1">
        <f t="shared" si="7"/>
        <v>-0.45127762706725677</v>
      </c>
      <c r="O71" s="1">
        <f t="shared" si="8"/>
        <v>4.6477627067256659E-2</v>
      </c>
      <c r="P71" s="24">
        <f t="shared" si="9"/>
        <v>-1.1171493505988696E-16</v>
      </c>
      <c r="Q71" s="1"/>
      <c r="R71" s="27">
        <f t="shared" si="10"/>
        <v>93.191795205336092</v>
      </c>
      <c r="S71" s="27">
        <f t="shared" si="11"/>
        <v>38.807204794663917</v>
      </c>
    </row>
    <row r="72" spans="1:19" x14ac:dyDescent="0.25">
      <c r="A72" s="29">
        <v>895</v>
      </c>
      <c r="B72" s="29">
        <v>0.14829999999999999</v>
      </c>
      <c r="C72" s="29">
        <v>-0.37880000000000003</v>
      </c>
      <c r="D72" s="1"/>
      <c r="E72" s="1">
        <f t="shared" si="0"/>
        <v>-2.5542818610923805</v>
      </c>
      <c r="F72" s="1">
        <f t="shared" si="1"/>
        <v>1</v>
      </c>
      <c r="G72" s="1">
        <f t="shared" si="12"/>
        <v>-2.5542818610923805</v>
      </c>
      <c r="H72" s="1"/>
      <c r="I72" s="24">
        <f t="shared" si="3"/>
        <v>0.68716924135356972</v>
      </c>
      <c r="J72" s="24">
        <f t="shared" si="4"/>
        <v>-0.37433848270713943</v>
      </c>
      <c r="K72" s="1"/>
      <c r="L72" s="1">
        <f t="shared" si="5"/>
        <v>0.10190719849273439</v>
      </c>
      <c r="M72" s="1">
        <f t="shared" si="6"/>
        <v>4.6392801507265609E-2</v>
      </c>
      <c r="N72" s="1">
        <f t="shared" si="7"/>
        <v>-0.42686160731687955</v>
      </c>
      <c r="O72" s="1">
        <f t="shared" si="8"/>
        <v>4.806160731687948E-2</v>
      </c>
      <c r="P72" s="24">
        <f t="shared" si="9"/>
        <v>-5.5857467529943481E-17</v>
      </c>
      <c r="Q72" s="1"/>
      <c r="R72" s="27">
        <f t="shared" si="10"/>
        <v>91.206942650997277</v>
      </c>
      <c r="S72" s="27">
        <f t="shared" si="11"/>
        <v>41.52155734900272</v>
      </c>
    </row>
    <row r="73" spans="1:19" x14ac:dyDescent="0.25">
      <c r="A73" s="29">
        <v>925</v>
      </c>
      <c r="B73" s="29">
        <v>0.14399999999999999</v>
      </c>
      <c r="C73" s="29">
        <v>-0.34639999999999999</v>
      </c>
      <c r="D73" s="1"/>
      <c r="E73" s="1">
        <f t="shared" si="0"/>
        <v>-2.4055555555555554</v>
      </c>
      <c r="F73" s="1">
        <f t="shared" si="1"/>
        <v>1</v>
      </c>
      <c r="G73" s="1">
        <f t="shared" si="12"/>
        <v>-2.4055555555555554</v>
      </c>
      <c r="H73" s="1"/>
      <c r="I73" s="24">
        <f t="shared" si="3"/>
        <v>0.65870324184025653</v>
      </c>
      <c r="J73" s="24">
        <f t="shared" si="4"/>
        <v>-0.31740648368051305</v>
      </c>
      <c r="K73" s="1"/>
      <c r="L73" s="1">
        <f t="shared" si="5"/>
        <v>9.4853266824996937E-2</v>
      </c>
      <c r="M73" s="1">
        <f t="shared" si="6"/>
        <v>4.9146733175003059E-2</v>
      </c>
      <c r="N73" s="1">
        <f t="shared" si="7"/>
        <v>-0.39731460127482332</v>
      </c>
      <c r="O73" s="1">
        <f t="shared" si="8"/>
        <v>5.0914601274823314E-2</v>
      </c>
      <c r="P73" s="24">
        <f t="shared" si="9"/>
        <v>0</v>
      </c>
      <c r="Q73" s="1"/>
      <c r="R73" s="27">
        <f t="shared" si="10"/>
        <v>87.739271813122173</v>
      </c>
      <c r="S73" s="27">
        <f t="shared" si="11"/>
        <v>45.46072818687783</v>
      </c>
    </row>
    <row r="74" spans="1:19" x14ac:dyDescent="0.25">
      <c r="A74" s="29">
        <v>955</v>
      </c>
      <c r="B74" s="29">
        <v>0.13969999999999999</v>
      </c>
      <c r="C74" s="29">
        <v>-0.31330000000000002</v>
      </c>
      <c r="D74" s="1"/>
      <c r="E74" s="1">
        <f t="shared" si="0"/>
        <v>-2.2426628489620617</v>
      </c>
      <c r="F74" s="1">
        <f t="shared" si="1"/>
        <v>1</v>
      </c>
      <c r="G74" s="1">
        <f t="shared" si="12"/>
        <v>-2.2426628489620617</v>
      </c>
      <c r="H74" s="1"/>
      <c r="I74" s="24">
        <f t="shared" si="3"/>
        <v>0.627525813678669</v>
      </c>
      <c r="J74" s="24">
        <f t="shared" si="4"/>
        <v>-0.255051627357338</v>
      </c>
      <c r="K74" s="1"/>
      <c r="L74" s="1">
        <f t="shared" si="5"/>
        <v>8.766535617091005E-2</v>
      </c>
      <c r="M74" s="1">
        <f t="shared" si="6"/>
        <v>5.2034643829089941E-2</v>
      </c>
      <c r="N74" s="1">
        <f t="shared" si="7"/>
        <v>-0.36720639360711471</v>
      </c>
      <c r="O74" s="1">
        <f t="shared" si="8"/>
        <v>5.3906393607114758E-2</v>
      </c>
      <c r="P74" s="24">
        <f t="shared" si="9"/>
        <v>5.5857467529943481E-17</v>
      </c>
      <c r="Q74" s="1"/>
      <c r="R74" s="27">
        <f t="shared" si="10"/>
        <v>83.7204151432191</v>
      </c>
      <c r="S74" s="27">
        <f t="shared" si="11"/>
        <v>49.693084856780892</v>
      </c>
    </row>
    <row r="75" spans="1:19" x14ac:dyDescent="0.25">
      <c r="A75" s="29">
        <v>985</v>
      </c>
      <c r="B75" s="29">
        <v>0.1356</v>
      </c>
      <c r="C75" s="29">
        <v>-0.28139999999999998</v>
      </c>
      <c r="D75" s="1"/>
      <c r="E75" s="1">
        <f t="shared" si="0"/>
        <v>-2.0752212389380529</v>
      </c>
      <c r="F75" s="1">
        <f t="shared" si="1"/>
        <v>1</v>
      </c>
      <c r="G75" s="1">
        <f t="shared" si="12"/>
        <v>-2.0752212389380529</v>
      </c>
      <c r="H75" s="1"/>
      <c r="I75" s="24">
        <f t="shared" si="3"/>
        <v>0.59547773198762199</v>
      </c>
      <c r="J75" s="24">
        <f t="shared" si="4"/>
        <v>-0.19095546397524399</v>
      </c>
      <c r="K75" s="1"/>
      <c r="L75" s="1">
        <f t="shared" si="5"/>
        <v>8.0746780457521539E-2</v>
      </c>
      <c r="M75" s="1">
        <f t="shared" si="6"/>
        <v>5.485321954247846E-2</v>
      </c>
      <c r="N75" s="1">
        <f t="shared" si="7"/>
        <v>-0.33822635693609282</v>
      </c>
      <c r="O75" s="1">
        <f t="shared" si="8"/>
        <v>5.6826356936092795E-2</v>
      </c>
      <c r="P75" s="24">
        <f t="shared" si="9"/>
        <v>-5.5857467529943481E-17</v>
      </c>
      <c r="Q75" s="1"/>
      <c r="R75" s="27">
        <f t="shared" si="10"/>
        <v>79.535578750658715</v>
      </c>
      <c r="S75" s="27">
        <f t="shared" si="11"/>
        <v>54.030421249341281</v>
      </c>
    </row>
    <row r="76" spans="1:19" x14ac:dyDescent="0.25">
      <c r="A76" s="29">
        <v>1015</v>
      </c>
      <c r="B76" s="29">
        <v>0.1321</v>
      </c>
      <c r="C76" s="29">
        <v>-0.25169999999999998</v>
      </c>
      <c r="D76" s="1"/>
      <c r="E76" s="1">
        <f t="shared" si="0"/>
        <v>-1.9053747161241483</v>
      </c>
      <c r="F76" s="1">
        <f t="shared" si="1"/>
        <v>0</v>
      </c>
      <c r="G76" s="1">
        <f t="shared" si="12"/>
        <v>0</v>
      </c>
      <c r="H76" s="1"/>
      <c r="I76" s="24">
        <f t="shared" si="3"/>
        <v>0.56296935347107613</v>
      </c>
      <c r="J76" s="24">
        <f t="shared" si="4"/>
        <v>-0.12593870694215226</v>
      </c>
      <c r="K76" s="1"/>
      <c r="L76" s="1">
        <f t="shared" si="5"/>
        <v>7.4368251593529153E-2</v>
      </c>
      <c r="M76" s="1">
        <f t="shared" si="6"/>
        <v>5.7731748406470842E-2</v>
      </c>
      <c r="N76" s="1">
        <f t="shared" si="7"/>
        <v>-0.31150843000382589</v>
      </c>
      <c r="O76" s="1">
        <f t="shared" si="8"/>
        <v>5.9808430003825908E-2</v>
      </c>
      <c r="P76" s="24">
        <f t="shared" si="9"/>
        <v>0</v>
      </c>
      <c r="Q76" s="1"/>
      <c r="R76" s="27">
        <f t="shared" si="10"/>
        <v>75.483775367432088</v>
      </c>
      <c r="S76" s="27">
        <f t="shared" si="11"/>
        <v>58.597724632567903</v>
      </c>
    </row>
    <row r="77" spans="1:19" x14ac:dyDescent="0.25">
      <c r="A77" s="29">
        <v>1045</v>
      </c>
      <c r="B77" s="29">
        <v>0.12889999999999999</v>
      </c>
      <c r="C77" s="29">
        <v>-0.22520000000000001</v>
      </c>
      <c r="D77" s="1"/>
      <c r="E77" s="1">
        <f t="shared" si="0"/>
        <v>-1.7470907680372385</v>
      </c>
      <c r="F77" s="1">
        <f t="shared" si="1"/>
        <v>0</v>
      </c>
      <c r="G77" s="1">
        <f t="shared" si="12"/>
        <v>0</v>
      </c>
      <c r="H77" s="1"/>
      <c r="I77" s="24">
        <f t="shared" si="3"/>
        <v>0.53267403501383359</v>
      </c>
      <c r="J77" s="24">
        <f t="shared" si="4"/>
        <v>-6.5348070027667182E-2</v>
      </c>
      <c r="K77" s="1"/>
      <c r="L77" s="1">
        <f t="shared" si="5"/>
        <v>6.8661683113283148E-2</v>
      </c>
      <c r="M77" s="1">
        <f t="shared" si="6"/>
        <v>6.0238316886716846E-2</v>
      </c>
      <c r="N77" s="1">
        <f t="shared" si="7"/>
        <v>-0.28760516281789378</v>
      </c>
      <c r="O77" s="1">
        <f t="shared" si="8"/>
        <v>6.2405162817893711E-2</v>
      </c>
      <c r="P77" s="24">
        <f t="shared" si="9"/>
        <v>-5.5857467529943481E-17</v>
      </c>
      <c r="Q77" s="1"/>
      <c r="R77" s="27">
        <f t="shared" si="10"/>
        <v>71.751458853380896</v>
      </c>
      <c r="S77" s="27">
        <f t="shared" si="11"/>
        <v>62.949041146619102</v>
      </c>
    </row>
    <row r="78" spans="1:19" x14ac:dyDescent="0.25">
      <c r="A78" s="29">
        <v>1075</v>
      </c>
      <c r="B78" s="29">
        <v>0.126</v>
      </c>
      <c r="C78" s="29">
        <v>-0.20219999999999999</v>
      </c>
      <c r="D78" s="1"/>
      <c r="E78" s="1">
        <f t="shared" si="0"/>
        <v>-1.6047619047619046</v>
      </c>
      <c r="F78" s="1">
        <f t="shared" si="1"/>
        <v>0</v>
      </c>
      <c r="G78" s="1">
        <f t="shared" si="12"/>
        <v>0</v>
      </c>
      <c r="H78" s="1"/>
      <c r="I78" s="24">
        <f t="shared" si="3"/>
        <v>0.50543249668541124</v>
      </c>
      <c r="J78" s="24">
        <f t="shared" si="4"/>
        <v>-1.0864993370822473E-2</v>
      </c>
      <c r="K78" s="1"/>
      <c r="L78" s="1">
        <f t="shared" si="5"/>
        <v>6.368449458236182E-2</v>
      </c>
      <c r="M78" s="1">
        <f t="shared" si="6"/>
        <v>6.2315505417638181E-2</v>
      </c>
      <c r="N78" s="1">
        <f t="shared" si="7"/>
        <v>-0.26675707036071872</v>
      </c>
      <c r="O78" s="1">
        <f t="shared" si="8"/>
        <v>6.4557070360718685E-2</v>
      </c>
      <c r="P78" s="24">
        <f t="shared" si="9"/>
        <v>-5.5857467529943481E-17</v>
      </c>
      <c r="Q78" s="1"/>
      <c r="R78" s="27">
        <f t="shared" si="10"/>
        <v>68.46083167603895</v>
      </c>
      <c r="S78" s="27">
        <f t="shared" si="11"/>
        <v>66.989168323961039</v>
      </c>
    </row>
    <row r="79" spans="1:19" x14ac:dyDescent="0.25">
      <c r="A79" s="29">
        <v>1105</v>
      </c>
      <c r="B79" s="29">
        <v>0.1231</v>
      </c>
      <c r="C79" s="29">
        <v>-0.1862</v>
      </c>
      <c r="D79" s="1"/>
      <c r="E79" s="1">
        <f t="shared" si="0"/>
        <v>-1.5125913891145411</v>
      </c>
      <c r="F79" s="1">
        <f t="shared" si="1"/>
        <v>0</v>
      </c>
      <c r="G79" s="1">
        <f t="shared" si="12"/>
        <v>0</v>
      </c>
      <c r="H79" s="1"/>
      <c r="I79" s="24">
        <f t="shared" si="3"/>
        <v>0.48779119346007133</v>
      </c>
      <c r="J79" s="24">
        <f t="shared" si="4"/>
        <v>2.4417613079857348E-2</v>
      </c>
      <c r="K79" s="1"/>
      <c r="L79" s="1">
        <f t="shared" si="5"/>
        <v>6.0047095914934782E-2</v>
      </c>
      <c r="M79" s="1">
        <f t="shared" si="6"/>
        <v>6.3052904085065212E-2</v>
      </c>
      <c r="N79" s="1">
        <f t="shared" si="7"/>
        <v>-0.25152099416006757</v>
      </c>
      <c r="O79" s="1">
        <f t="shared" si="8"/>
        <v>6.5320994160067564E-2</v>
      </c>
      <c r="P79" s="24">
        <f t="shared" si="9"/>
        <v>0</v>
      </c>
      <c r="Q79" s="1"/>
      <c r="R79" s="27">
        <f t="shared" si="10"/>
        <v>66.352040986002933</v>
      </c>
      <c r="S79" s="27">
        <f t="shared" si="11"/>
        <v>69.673459013997061</v>
      </c>
    </row>
    <row r="80" spans="1:19" x14ac:dyDescent="0.25">
      <c r="A80" s="29">
        <v>1135</v>
      </c>
      <c r="B80" s="29">
        <v>0.12039999999999999</v>
      </c>
      <c r="C80" s="29">
        <v>-0.1784</v>
      </c>
      <c r="D80" s="1"/>
      <c r="E80" s="1">
        <f t="shared" si="0"/>
        <v>-1.4817275747508307</v>
      </c>
      <c r="F80" s="1">
        <f t="shared" si="1"/>
        <v>0</v>
      </c>
      <c r="G80" s="1">
        <f t="shared" si="12"/>
        <v>0</v>
      </c>
      <c r="H80" s="1"/>
      <c r="I80" s="24">
        <f t="shared" si="3"/>
        <v>0.4818839040838902</v>
      </c>
      <c r="J80" s="24">
        <f t="shared" si="4"/>
        <v>3.6232191832219596E-2</v>
      </c>
      <c r="K80" s="1"/>
      <c r="L80" s="1">
        <f t="shared" si="5"/>
        <v>5.8018822051700378E-2</v>
      </c>
      <c r="M80" s="1">
        <f t="shared" si="6"/>
        <v>6.2381177948299608E-2</v>
      </c>
      <c r="N80" s="1">
        <f t="shared" si="7"/>
        <v>-0.24302510521262699</v>
      </c>
      <c r="O80" s="1">
        <f t="shared" si="8"/>
        <v>6.4625105212626932E-2</v>
      </c>
      <c r="P80" s="24">
        <f t="shared" si="9"/>
        <v>-5.5857467529943481E-17</v>
      </c>
      <c r="Q80" s="1"/>
      <c r="R80" s="27">
        <f t="shared" si="10"/>
        <v>65.851363028679927</v>
      </c>
      <c r="S80" s="27">
        <f t="shared" si="11"/>
        <v>70.802636971320055</v>
      </c>
    </row>
    <row r="81" spans="1:19" x14ac:dyDescent="0.25">
      <c r="A81" s="29">
        <v>1165</v>
      </c>
      <c r="B81" s="29">
        <v>0.11799999999999999</v>
      </c>
      <c r="C81" s="29">
        <v>-0.1757</v>
      </c>
      <c r="D81" s="1"/>
      <c r="E81" s="1">
        <f t="shared" si="0"/>
        <v>-1.4889830508474577</v>
      </c>
      <c r="F81" s="1">
        <f t="shared" si="1"/>
        <v>0</v>
      </c>
      <c r="G81" s="1">
        <f t="shared" si="12"/>
        <v>0</v>
      </c>
      <c r="H81" s="1"/>
      <c r="I81" s="24">
        <f t="shared" si="3"/>
        <v>0.483272591702331</v>
      </c>
      <c r="J81" s="24">
        <f t="shared" si="4"/>
        <v>3.3454816595337999E-2</v>
      </c>
      <c r="K81" s="1"/>
      <c r="L81" s="1">
        <f t="shared" si="5"/>
        <v>5.7026165820875052E-2</v>
      </c>
      <c r="M81" s="1">
        <f t="shared" si="6"/>
        <v>6.0973834179124935E-2</v>
      </c>
      <c r="N81" s="1">
        <f t="shared" si="7"/>
        <v>-0.23886713756686326</v>
      </c>
      <c r="O81" s="1">
        <f t="shared" si="8"/>
        <v>6.3167137566863235E-2</v>
      </c>
      <c r="P81" s="24">
        <f t="shared" si="9"/>
        <v>-2.792873376497174E-17</v>
      </c>
      <c r="Q81" s="1"/>
      <c r="R81" s="27">
        <f t="shared" si="10"/>
        <v>66.435483181319441</v>
      </c>
      <c r="S81" s="27">
        <f t="shared" si="11"/>
        <v>71.034516818680544</v>
      </c>
    </row>
    <row r="82" spans="1:19" x14ac:dyDescent="0.25">
      <c r="A82" s="29">
        <v>1195</v>
      </c>
      <c r="B82" s="29">
        <v>0.1159</v>
      </c>
      <c r="C82" s="29">
        <v>-0.17580000000000001</v>
      </c>
      <c r="D82" s="1"/>
      <c r="E82" s="1">
        <f t="shared" si="0"/>
        <v>-1.5168248490077654</v>
      </c>
      <c r="F82" s="1">
        <f t="shared" si="1"/>
        <v>0</v>
      </c>
      <c r="G82" s="1">
        <f t="shared" si="12"/>
        <v>0</v>
      </c>
      <c r="H82" s="1"/>
      <c r="I82" s="24">
        <f t="shared" si="3"/>
        <v>0.48860147155327871</v>
      </c>
      <c r="J82" s="24">
        <f t="shared" si="4"/>
        <v>2.279705689344258E-2</v>
      </c>
      <c r="K82" s="1"/>
      <c r="L82" s="1">
        <f t="shared" si="5"/>
        <v>5.6628910553025005E-2</v>
      </c>
      <c r="M82" s="1">
        <f t="shared" si="6"/>
        <v>5.9271089446974998E-2</v>
      </c>
      <c r="N82" s="1">
        <f t="shared" si="7"/>
        <v>-0.23720314302420434</v>
      </c>
      <c r="O82" s="1">
        <f t="shared" si="8"/>
        <v>6.1403143024204312E-2</v>
      </c>
      <c r="P82" s="24">
        <f t="shared" si="9"/>
        <v>0</v>
      </c>
      <c r="Q82" s="1"/>
      <c r="R82" s="27">
        <f t="shared" si="10"/>
        <v>67.671548110864876</v>
      </c>
      <c r="S82" s="27">
        <f t="shared" si="11"/>
        <v>70.828951889135126</v>
      </c>
    </row>
    <row r="83" spans="1:19" x14ac:dyDescent="0.25">
      <c r="A83" s="29">
        <v>1225</v>
      </c>
      <c r="B83" s="29">
        <v>0.1139</v>
      </c>
      <c r="C83" s="29">
        <v>-0.17799999999999999</v>
      </c>
      <c r="D83" s="1"/>
      <c r="E83" s="1">
        <f t="shared" si="0"/>
        <v>-1.5627743634767339</v>
      </c>
      <c r="F83" s="1">
        <f t="shared" si="1"/>
        <v>0</v>
      </c>
      <c r="G83" s="1">
        <f t="shared" si="12"/>
        <v>0</v>
      </c>
      <c r="H83" s="1"/>
      <c r="I83" s="24">
        <f t="shared" si="3"/>
        <v>0.49739614208442273</v>
      </c>
      <c r="J83" s="24">
        <f t="shared" si="4"/>
        <v>5.2077158311545357E-3</v>
      </c>
      <c r="K83" s="1"/>
      <c r="L83" s="1">
        <f t="shared" si="5"/>
        <v>5.6653420583415749E-2</v>
      </c>
      <c r="M83" s="1">
        <f t="shared" si="6"/>
        <v>5.7246579416584252E-2</v>
      </c>
      <c r="N83" s="1">
        <f t="shared" si="7"/>
        <v>-0.23730580889200095</v>
      </c>
      <c r="O83" s="1">
        <f t="shared" si="8"/>
        <v>5.9305808892000954E-2</v>
      </c>
      <c r="P83" s="24">
        <f t="shared" si="9"/>
        <v>0</v>
      </c>
      <c r="Q83" s="1"/>
      <c r="R83" s="27">
        <f t="shared" si="10"/>
        <v>69.400440214684295</v>
      </c>
      <c r="S83" s="27">
        <f t="shared" si="11"/>
        <v>70.127059785315708</v>
      </c>
    </row>
    <row r="84" spans="1:19" x14ac:dyDescent="0.25">
      <c r="A84" s="29">
        <v>1255</v>
      </c>
      <c r="B84" s="29">
        <v>0.1119</v>
      </c>
      <c r="C84" s="29">
        <v>-0.18140000000000001</v>
      </c>
      <c r="D84" s="1"/>
      <c r="E84" s="1">
        <f t="shared" si="0"/>
        <v>-1.6210902591599643</v>
      </c>
      <c r="F84" s="1">
        <f t="shared" si="1"/>
        <v>0</v>
      </c>
      <c r="G84" s="1">
        <f t="shared" si="12"/>
        <v>0</v>
      </c>
      <c r="H84" s="1"/>
      <c r="I84" s="24">
        <f t="shared" si="3"/>
        <v>0.50855772007256306</v>
      </c>
      <c r="J84" s="24">
        <f t="shared" si="4"/>
        <v>-1.7115440145126115E-2</v>
      </c>
      <c r="K84" s="1"/>
      <c r="L84" s="1">
        <f t="shared" si="5"/>
        <v>5.6907608876119807E-2</v>
      </c>
      <c r="M84" s="1">
        <f t="shared" si="6"/>
        <v>5.4992391123880192E-2</v>
      </c>
      <c r="N84" s="1">
        <f t="shared" si="7"/>
        <v>-0.23837053468948741</v>
      </c>
      <c r="O84" s="1">
        <f t="shared" si="8"/>
        <v>5.6970534689487394E-2</v>
      </c>
      <c r="P84" s="24">
        <f t="shared" si="9"/>
        <v>0</v>
      </c>
      <c r="Q84" s="1"/>
      <c r="R84" s="27">
        <f t="shared" si="10"/>
        <v>71.419049139530358</v>
      </c>
      <c r="S84" s="27">
        <f t="shared" si="11"/>
        <v>69.015450860469642</v>
      </c>
    </row>
    <row r="85" spans="1:19" x14ac:dyDescent="0.25">
      <c r="A85" s="29">
        <v>1285</v>
      </c>
      <c r="B85" s="29">
        <v>0.109</v>
      </c>
      <c r="C85" s="29">
        <v>-0.1837</v>
      </c>
      <c r="D85" s="1"/>
      <c r="E85" s="1">
        <f t="shared" ref="E85:E135" si="13">C85/B85</f>
        <v>-1.6853211009174311</v>
      </c>
      <c r="F85" s="1">
        <f t="shared" ref="F85:F135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35" si="15">MIN(1,MAX(0,(E85-$J$15)/($L$14-$J$15)))</f>
        <v>0.52085141017404302</v>
      </c>
      <c r="J85" s="24">
        <f t="shared" ref="J85:J135" si="16">1-2*I85</f>
        <v>-4.1702820348086034E-2</v>
      </c>
      <c r="K85" s="1"/>
      <c r="L85" s="1">
        <f t="shared" ref="L85:L135" si="17">B85*I85</f>
        <v>5.6772803708970691E-2</v>
      </c>
      <c r="M85" s="1">
        <f t="shared" ref="M85:M135" si="18">B85*(1-I85)</f>
        <v>5.2227196291029308E-2</v>
      </c>
      <c r="N85" s="1">
        <f t="shared" ref="N85:N135" si="19">L85*$L$14</f>
        <v>-0.23780587241660592</v>
      </c>
      <c r="O85" s="1">
        <f t="shared" ref="O85:O135" si="20">M85*$J$15</f>
        <v>5.4105872416605902E-2</v>
      </c>
      <c r="P85" s="24">
        <f t="shared" ref="P85:P135" si="21">(N85+O85-C85)/MAX($C$13,-$C$14)</f>
        <v>-2.792873376497174E-17</v>
      </c>
      <c r="Q85" s="1"/>
      <c r="R85" s="27">
        <f t="shared" ref="R85:R135" si="22">A85*L85</f>
        <v>72.953052766027341</v>
      </c>
      <c r="S85" s="27">
        <f t="shared" ref="S85:S135" si="23">A85*M85</f>
        <v>67.111947233972657</v>
      </c>
    </row>
    <row r="86" spans="1:19" x14ac:dyDescent="0.25">
      <c r="A86" s="29">
        <v>1315</v>
      </c>
      <c r="B86" s="29">
        <v>0.10489999999999999</v>
      </c>
      <c r="C86" s="29">
        <v>-0.18310000000000001</v>
      </c>
      <c r="D86" s="1"/>
      <c r="E86" s="1">
        <f t="shared" si="13"/>
        <v>-1.7454718779790279</v>
      </c>
      <c r="F86" s="1">
        <f t="shared" si="14"/>
        <v>0</v>
      </c>
      <c r="G86" s="1">
        <f t="shared" si="12"/>
        <v>0</v>
      </c>
      <c r="H86" s="1"/>
      <c r="I86" s="24">
        <f t="shared" si="15"/>
        <v>0.5323641818009619</v>
      </c>
      <c r="J86" s="24">
        <f t="shared" si="16"/>
        <v>-6.47283636019238E-2</v>
      </c>
      <c r="K86" s="1"/>
      <c r="L86" s="1">
        <f t="shared" si="17"/>
        <v>5.58450026709209E-2</v>
      </c>
      <c r="M86" s="1">
        <f t="shared" si="18"/>
        <v>4.9054997329079093E-2</v>
      </c>
      <c r="N86" s="1">
        <f t="shared" si="19"/>
        <v>-0.2339195655783266</v>
      </c>
      <c r="O86" s="1">
        <f t="shared" si="20"/>
        <v>5.0819565578326543E-2</v>
      </c>
      <c r="P86" s="24">
        <f t="shared" si="21"/>
        <v>-5.5857467529943481E-17</v>
      </c>
      <c r="Q86" s="1"/>
      <c r="R86" s="27">
        <f t="shared" si="22"/>
        <v>73.43617851226098</v>
      </c>
      <c r="S86" s="27">
        <f t="shared" si="23"/>
        <v>64.507321487739006</v>
      </c>
    </row>
    <row r="87" spans="1:19" x14ac:dyDescent="0.25">
      <c r="A87" s="29">
        <v>1345</v>
      </c>
      <c r="B87" s="29">
        <v>0.1002</v>
      </c>
      <c r="C87" s="29">
        <v>-0.1812</v>
      </c>
      <c r="D87" s="1"/>
      <c r="E87" s="1">
        <f t="shared" si="13"/>
        <v>-1.8083832335329342</v>
      </c>
      <c r="F87" s="1">
        <f t="shared" si="14"/>
        <v>0</v>
      </c>
      <c r="G87" s="1">
        <f t="shared" si="12"/>
        <v>0</v>
      </c>
      <c r="H87" s="1"/>
      <c r="I87" s="24">
        <f t="shared" si="15"/>
        <v>0.54440532415379161</v>
      </c>
      <c r="J87" s="24">
        <f t="shared" si="16"/>
        <v>-8.8810648307583229E-2</v>
      </c>
      <c r="K87" s="1"/>
      <c r="L87" s="1">
        <f t="shared" si="17"/>
        <v>5.4549413480209918E-2</v>
      </c>
      <c r="M87" s="1">
        <f t="shared" si="18"/>
        <v>4.5650586519790079E-2</v>
      </c>
      <c r="N87" s="1">
        <f t="shared" si="19"/>
        <v>-0.22849269394855951</v>
      </c>
      <c r="O87" s="1">
        <f t="shared" si="20"/>
        <v>4.7292693948559505E-2</v>
      </c>
      <c r="P87" s="24">
        <f t="shared" si="21"/>
        <v>0</v>
      </c>
      <c r="Q87" s="1"/>
      <c r="R87" s="27">
        <f t="shared" si="22"/>
        <v>73.36896113088234</v>
      </c>
      <c r="S87" s="27">
        <f t="shared" si="23"/>
        <v>61.400038869117658</v>
      </c>
    </row>
    <row r="88" spans="1:19" x14ac:dyDescent="0.25">
      <c r="A88" s="29">
        <v>1375</v>
      </c>
      <c r="B88" s="29">
        <v>9.64E-2</v>
      </c>
      <c r="C88" s="29">
        <v>-0.18090000000000001</v>
      </c>
      <c r="D88" s="1"/>
      <c r="E88" s="1">
        <f t="shared" si="13"/>
        <v>-1.8765560165975104</v>
      </c>
      <c r="F88" s="1">
        <f t="shared" si="14"/>
        <v>0</v>
      </c>
      <c r="G88" s="1">
        <f t="shared" si="12"/>
        <v>0</v>
      </c>
      <c r="H88" s="1"/>
      <c r="I88" s="24">
        <f t="shared" si="15"/>
        <v>0.55745349611323658</v>
      </c>
      <c r="J88" s="24">
        <f t="shared" si="16"/>
        <v>-0.11490699222647316</v>
      </c>
      <c r="K88" s="1"/>
      <c r="L88" s="1">
        <f t="shared" si="17"/>
        <v>5.3738517025316006E-2</v>
      </c>
      <c r="M88" s="1">
        <f t="shared" si="18"/>
        <v>4.2661482974683994E-2</v>
      </c>
      <c r="N88" s="1">
        <f t="shared" si="19"/>
        <v>-0.22509606869319784</v>
      </c>
      <c r="O88" s="1">
        <f t="shared" si="20"/>
        <v>4.419606869319781E-2</v>
      </c>
      <c r="P88" s="24">
        <f t="shared" si="21"/>
        <v>-2.792873376497174E-17</v>
      </c>
      <c r="Q88" s="1"/>
      <c r="R88" s="27">
        <f t="shared" si="22"/>
        <v>73.890460909809505</v>
      </c>
      <c r="S88" s="27">
        <f t="shared" si="23"/>
        <v>58.659539090190492</v>
      </c>
    </row>
    <row r="89" spans="1:19" x14ac:dyDescent="0.25">
      <c r="A89" s="29">
        <v>1405</v>
      </c>
      <c r="B89" s="29">
        <v>9.35E-2</v>
      </c>
      <c r="C89" s="29">
        <v>-0.1847</v>
      </c>
      <c r="D89" s="1"/>
      <c r="E89" s="1">
        <f t="shared" si="13"/>
        <v>-1.9754010695187165</v>
      </c>
      <c r="F89" s="1">
        <f t="shared" si="14"/>
        <v>0</v>
      </c>
      <c r="G89" s="1">
        <f t="shared" si="12"/>
        <v>0</v>
      </c>
      <c r="H89" s="1"/>
      <c r="I89" s="24">
        <f t="shared" si="15"/>
        <v>0.57637229610757768</v>
      </c>
      <c r="J89" s="24">
        <f t="shared" si="16"/>
        <v>-0.15274459221515535</v>
      </c>
      <c r="K89" s="1"/>
      <c r="L89" s="1">
        <f t="shared" si="17"/>
        <v>5.3890809686058513E-2</v>
      </c>
      <c r="M89" s="1">
        <f t="shared" si="18"/>
        <v>3.9609190313941486E-2</v>
      </c>
      <c r="N89" s="1">
        <f t="shared" si="19"/>
        <v>-0.22573398133242858</v>
      </c>
      <c r="O89" s="1">
        <f t="shared" si="20"/>
        <v>4.1033981332428589E-2</v>
      </c>
      <c r="P89" s="24">
        <f t="shared" si="21"/>
        <v>0</v>
      </c>
      <c r="Q89" s="1"/>
      <c r="R89" s="27">
        <f t="shared" si="22"/>
        <v>75.716587608912207</v>
      </c>
      <c r="S89" s="27">
        <f t="shared" si="23"/>
        <v>55.650912391087786</v>
      </c>
    </row>
    <row r="90" spans="1:19" x14ac:dyDescent="0.25">
      <c r="A90" s="29">
        <v>1435</v>
      </c>
      <c r="B90" s="29">
        <v>9.0499999999999997E-2</v>
      </c>
      <c r="C90" s="29">
        <v>-0.19350000000000001</v>
      </c>
      <c r="D90" s="1"/>
      <c r="E90" s="1">
        <f t="shared" si="13"/>
        <v>-2.1381215469613259</v>
      </c>
      <c r="F90" s="1">
        <f t="shared" si="14"/>
        <v>0</v>
      </c>
      <c r="G90" s="1">
        <f t="shared" si="12"/>
        <v>0</v>
      </c>
      <c r="H90" s="1"/>
      <c r="I90" s="24">
        <f t="shared" si="15"/>
        <v>0.60751675985908604</v>
      </c>
      <c r="J90" s="24">
        <f t="shared" si="16"/>
        <v>-0.21503351971817208</v>
      </c>
      <c r="K90" s="1"/>
      <c r="L90" s="1">
        <f t="shared" si="17"/>
        <v>5.4980266767247286E-2</v>
      </c>
      <c r="M90" s="1">
        <f t="shared" si="18"/>
        <v>3.5519733232752711E-2</v>
      </c>
      <c r="N90" s="1">
        <f t="shared" si="19"/>
        <v>-0.23029742147853516</v>
      </c>
      <c r="O90" s="1">
        <f t="shared" si="20"/>
        <v>3.6797421478535181E-2</v>
      </c>
      <c r="P90" s="24">
        <f t="shared" si="21"/>
        <v>2.792873376497174E-17</v>
      </c>
      <c r="Q90" s="1"/>
      <c r="R90" s="27">
        <f t="shared" si="22"/>
        <v>78.896682810999863</v>
      </c>
      <c r="S90" s="27">
        <f t="shared" si="23"/>
        <v>50.970817189000137</v>
      </c>
    </row>
    <row r="91" spans="1:19" x14ac:dyDescent="0.25">
      <c r="A91" s="29">
        <v>1465</v>
      </c>
      <c r="B91" s="29">
        <v>8.7400000000000005E-2</v>
      </c>
      <c r="C91" s="29">
        <v>-0.20749999999999999</v>
      </c>
      <c r="D91" s="1"/>
      <c r="E91" s="1">
        <f t="shared" si="13"/>
        <v>-2.3741418764302056</v>
      </c>
      <c r="F91" s="1">
        <f t="shared" si="14"/>
        <v>0</v>
      </c>
      <c r="G91" s="1">
        <f t="shared" si="12"/>
        <v>0</v>
      </c>
      <c r="H91" s="1"/>
      <c r="I91" s="24">
        <f t="shared" si="15"/>
        <v>0.65269070914494132</v>
      </c>
      <c r="J91" s="24">
        <f t="shared" si="16"/>
        <v>-0.30538141828988263</v>
      </c>
      <c r="K91" s="1"/>
      <c r="L91" s="1">
        <f t="shared" si="17"/>
        <v>5.7045167979267876E-2</v>
      </c>
      <c r="M91" s="1">
        <f t="shared" si="18"/>
        <v>3.035483202073213E-2</v>
      </c>
      <c r="N91" s="1">
        <f t="shared" si="19"/>
        <v>-0.23894673245313253</v>
      </c>
      <c r="O91" s="1">
        <f t="shared" si="20"/>
        <v>3.1446732453132564E-2</v>
      </c>
      <c r="P91" s="24">
        <f t="shared" si="21"/>
        <v>2.792873376497174E-17</v>
      </c>
      <c r="Q91" s="1"/>
      <c r="R91" s="27">
        <f t="shared" si="22"/>
        <v>83.571171089627441</v>
      </c>
      <c r="S91" s="27">
        <f t="shared" si="23"/>
        <v>44.46982891037257</v>
      </c>
    </row>
    <row r="92" spans="1:19" x14ac:dyDescent="0.25">
      <c r="A92" s="29">
        <v>1495</v>
      </c>
      <c r="B92" s="29">
        <v>8.4400000000000003E-2</v>
      </c>
      <c r="C92" s="29">
        <v>-0.2253</v>
      </c>
      <c r="D92" s="1"/>
      <c r="E92" s="1">
        <f t="shared" si="13"/>
        <v>-2.669431279620853</v>
      </c>
      <c r="F92" s="1">
        <f t="shared" si="14"/>
        <v>0</v>
      </c>
      <c r="G92" s="1">
        <f t="shared" si="12"/>
        <v>0</v>
      </c>
      <c r="H92" s="1"/>
      <c r="I92" s="24">
        <f t="shared" si="15"/>
        <v>0.70920867331524229</v>
      </c>
      <c r="J92" s="24">
        <f t="shared" si="16"/>
        <v>-0.41841734663048458</v>
      </c>
      <c r="K92" s="1"/>
      <c r="L92" s="1">
        <f t="shared" si="17"/>
        <v>5.9857212027806452E-2</v>
      </c>
      <c r="M92" s="1">
        <f t="shared" si="18"/>
        <v>2.4542787972193551E-2</v>
      </c>
      <c r="N92" s="1">
        <f t="shared" si="19"/>
        <v>-0.25072562207191273</v>
      </c>
      <c r="O92" s="1">
        <f t="shared" si="20"/>
        <v>2.5425622071912745E-2</v>
      </c>
      <c r="P92" s="24">
        <f t="shared" si="21"/>
        <v>0</v>
      </c>
      <c r="Q92" s="1"/>
      <c r="R92" s="27">
        <f t="shared" si="22"/>
        <v>89.48653198157065</v>
      </c>
      <c r="S92" s="27">
        <f t="shared" si="23"/>
        <v>36.691468018429362</v>
      </c>
    </row>
    <row r="93" spans="1:19" x14ac:dyDescent="0.25">
      <c r="A93" s="29">
        <v>1525</v>
      </c>
      <c r="B93" s="29">
        <v>8.2199999999999995E-2</v>
      </c>
      <c r="C93" s="29">
        <v>-0.24529999999999999</v>
      </c>
      <c r="D93" s="1"/>
      <c r="E93" s="1">
        <f t="shared" si="13"/>
        <v>-2.9841849148418493</v>
      </c>
      <c r="F93" s="1">
        <f t="shared" si="14"/>
        <v>0</v>
      </c>
      <c r="G93" s="1">
        <f t="shared" ref="G93:G135" si="24">E93*F93</f>
        <v>0</v>
      </c>
      <c r="H93" s="1"/>
      <c r="I93" s="24">
        <f t="shared" si="15"/>
        <v>0.76945206331053795</v>
      </c>
      <c r="J93" s="24">
        <f t="shared" si="16"/>
        <v>-0.5389041266210759</v>
      </c>
      <c r="K93" s="1"/>
      <c r="L93" s="1">
        <f t="shared" si="17"/>
        <v>6.3248959604126215E-2</v>
      </c>
      <c r="M93" s="1">
        <f t="shared" si="18"/>
        <v>1.8951040395873781E-2</v>
      </c>
      <c r="N93" s="1">
        <f t="shared" si="19"/>
        <v>-0.26493273249644478</v>
      </c>
      <c r="O93" s="1">
        <f t="shared" si="20"/>
        <v>1.9632732496444781E-2</v>
      </c>
      <c r="P93" s="24">
        <f t="shared" si="21"/>
        <v>0</v>
      </c>
      <c r="Q93" s="1"/>
      <c r="R93" s="27">
        <f t="shared" si="22"/>
        <v>96.454663396292474</v>
      </c>
      <c r="S93" s="27">
        <f t="shared" si="23"/>
        <v>28.900336603707515</v>
      </c>
    </row>
    <row r="94" spans="1:19" x14ac:dyDescent="0.25">
      <c r="A94" s="29">
        <v>1555</v>
      </c>
      <c r="B94" s="29">
        <v>8.0799999999999997E-2</v>
      </c>
      <c r="C94" s="29">
        <v>-0.26650000000000001</v>
      </c>
      <c r="D94" s="1"/>
      <c r="E94" s="1">
        <f t="shared" si="13"/>
        <v>-3.2982673267326734</v>
      </c>
      <c r="F94" s="1">
        <f t="shared" si="14"/>
        <v>1</v>
      </c>
      <c r="G94" s="1">
        <f t="shared" si="24"/>
        <v>-3.2982673267326734</v>
      </c>
      <c r="H94" s="1"/>
      <c r="I94" s="24">
        <f t="shared" si="15"/>
        <v>0.82956698213241853</v>
      </c>
      <c r="J94" s="24">
        <f t="shared" si="16"/>
        <v>-0.65913396426483706</v>
      </c>
      <c r="K94" s="1"/>
      <c r="L94" s="1">
        <f t="shared" si="17"/>
        <v>6.7029012156299417E-2</v>
      </c>
      <c r="M94" s="1">
        <f t="shared" si="18"/>
        <v>1.3770987843700582E-2</v>
      </c>
      <c r="N94" s="1">
        <f t="shared" si="19"/>
        <v>-0.28076634711865389</v>
      </c>
      <c r="O94" s="1">
        <f t="shared" si="20"/>
        <v>1.4266347118653841E-2</v>
      </c>
      <c r="P94" s="24">
        <f t="shared" si="21"/>
        <v>-5.5857467529943481E-17</v>
      </c>
      <c r="Q94" s="1"/>
      <c r="R94" s="27">
        <f t="shared" si="22"/>
        <v>104.23011390304559</v>
      </c>
      <c r="S94" s="27">
        <f t="shared" si="23"/>
        <v>21.413886096954403</v>
      </c>
    </row>
    <row r="95" spans="1:19" x14ac:dyDescent="0.25">
      <c r="A95" s="29">
        <v>1585</v>
      </c>
      <c r="B95" s="29">
        <v>8.0299999999999996E-2</v>
      </c>
      <c r="C95" s="29">
        <v>-0.28799999999999998</v>
      </c>
      <c r="D95" s="1"/>
      <c r="E95" s="1">
        <f t="shared" si="13"/>
        <v>-3.586550435865504</v>
      </c>
      <c r="F95" s="1">
        <f t="shared" si="14"/>
        <v>1</v>
      </c>
      <c r="G95" s="1">
        <f t="shared" si="24"/>
        <v>-3.586550435865504</v>
      </c>
      <c r="H95" s="1"/>
      <c r="I95" s="24">
        <f t="shared" si="15"/>
        <v>0.88474395176567333</v>
      </c>
      <c r="J95" s="24">
        <f t="shared" si="16"/>
        <v>-0.76948790353134666</v>
      </c>
      <c r="K95" s="1"/>
      <c r="L95" s="1">
        <f t="shared" si="17"/>
        <v>7.104493932678356E-2</v>
      </c>
      <c r="M95" s="1">
        <f t="shared" si="18"/>
        <v>9.2550606732164312E-3</v>
      </c>
      <c r="N95" s="1">
        <f t="shared" si="19"/>
        <v>-0.29758797652477098</v>
      </c>
      <c r="O95" s="1">
        <f t="shared" si="20"/>
        <v>9.5879765247709799E-3</v>
      </c>
      <c r="P95" s="24">
        <f t="shared" si="21"/>
        <v>0</v>
      </c>
      <c r="Q95" s="1"/>
      <c r="R95" s="27">
        <f t="shared" si="22"/>
        <v>112.60622883295194</v>
      </c>
      <c r="S95" s="27">
        <f t="shared" si="23"/>
        <v>14.669271167048043</v>
      </c>
    </row>
    <row r="96" spans="1:19" x14ac:dyDescent="0.25">
      <c r="A96" s="29">
        <v>1615</v>
      </c>
      <c r="B96" s="29">
        <v>8.0100000000000005E-2</v>
      </c>
      <c r="C96" s="29">
        <v>-0.30709999999999998</v>
      </c>
      <c r="D96" s="1"/>
      <c r="E96" s="1">
        <f t="shared" si="13"/>
        <v>-3.833957553058676</v>
      </c>
      <c r="F96" s="1">
        <f t="shared" si="14"/>
        <v>1</v>
      </c>
      <c r="G96" s="1">
        <f t="shared" si="24"/>
        <v>-3.833957553058676</v>
      </c>
      <c r="H96" s="1"/>
      <c r="I96" s="24">
        <f t="shared" si="15"/>
        <v>0.93209731573306676</v>
      </c>
      <c r="J96" s="24">
        <f t="shared" si="16"/>
        <v>-0.86419463146613351</v>
      </c>
      <c r="K96" s="1"/>
      <c r="L96" s="1">
        <f t="shared" si="17"/>
        <v>7.4660994990218651E-2</v>
      </c>
      <c r="M96" s="1">
        <f t="shared" si="18"/>
        <v>5.439005009781353E-3</v>
      </c>
      <c r="N96" s="1">
        <f t="shared" si="19"/>
        <v>-0.31273465267200368</v>
      </c>
      <c r="O96" s="1">
        <f t="shared" si="20"/>
        <v>5.634652672003704E-3</v>
      </c>
      <c r="P96" s="24">
        <f t="shared" si="21"/>
        <v>0</v>
      </c>
      <c r="Q96" s="1"/>
      <c r="R96" s="27">
        <f t="shared" si="22"/>
        <v>120.57750690920312</v>
      </c>
      <c r="S96" s="27">
        <f t="shared" si="23"/>
        <v>8.7839930907968853</v>
      </c>
    </row>
    <row r="97" spans="1:19" x14ac:dyDescent="0.25">
      <c r="A97" s="29">
        <v>1645</v>
      </c>
      <c r="B97" s="29">
        <v>8.0100000000000005E-2</v>
      </c>
      <c r="C97" s="29">
        <v>-0.32090000000000002</v>
      </c>
      <c r="D97" s="1"/>
      <c r="E97" s="1">
        <f t="shared" si="13"/>
        <v>-4.0062421972534334</v>
      </c>
      <c r="F97" s="1">
        <f t="shared" si="14"/>
        <v>1</v>
      </c>
      <c r="G97" s="1">
        <f t="shared" si="24"/>
        <v>-4.0062421972534334</v>
      </c>
      <c r="H97" s="1"/>
      <c r="I97" s="24">
        <f t="shared" si="15"/>
        <v>0.96507234715133183</v>
      </c>
      <c r="J97" s="24">
        <f t="shared" si="16"/>
        <v>-0.93014469430266367</v>
      </c>
      <c r="K97" s="1"/>
      <c r="L97" s="1">
        <f t="shared" si="17"/>
        <v>7.7302295006821689E-2</v>
      </c>
      <c r="M97" s="1">
        <f t="shared" si="18"/>
        <v>2.7977049931783202E-3</v>
      </c>
      <c r="N97" s="1">
        <f t="shared" si="19"/>
        <v>-0.32379834186343659</v>
      </c>
      <c r="O97" s="1">
        <f t="shared" si="20"/>
        <v>2.8983418634365332E-3</v>
      </c>
      <c r="P97" s="24">
        <f t="shared" si="21"/>
        <v>-5.5857467529943481E-17</v>
      </c>
      <c r="Q97" s="1"/>
      <c r="R97" s="27">
        <f t="shared" si="22"/>
        <v>127.16227528622169</v>
      </c>
      <c r="S97" s="27">
        <f t="shared" si="23"/>
        <v>4.6022247137783365</v>
      </c>
    </row>
    <row r="98" spans="1:19" x14ac:dyDescent="0.25">
      <c r="A98" s="29">
        <v>1675</v>
      </c>
      <c r="B98" s="29">
        <v>7.9799999999999996E-2</v>
      </c>
      <c r="C98" s="29">
        <v>-0.32800000000000001</v>
      </c>
      <c r="D98" s="1"/>
      <c r="E98" s="1">
        <f t="shared" si="13"/>
        <v>-4.1102756892230579</v>
      </c>
      <c r="F98" s="1">
        <f t="shared" si="14"/>
        <v>1</v>
      </c>
      <c r="G98" s="1">
        <f t="shared" si="24"/>
        <v>-4.1102756892230579</v>
      </c>
      <c r="H98" s="1"/>
      <c r="I98" s="24">
        <f t="shared" si="15"/>
        <v>0.98498420686630572</v>
      </c>
      <c r="J98" s="24">
        <f t="shared" si="16"/>
        <v>-0.96996841373261145</v>
      </c>
      <c r="K98" s="1"/>
      <c r="L98" s="1">
        <f t="shared" si="17"/>
        <v>7.860173970793119E-2</v>
      </c>
      <c r="M98" s="1">
        <f t="shared" si="18"/>
        <v>1.1982602920688032E-3</v>
      </c>
      <c r="N98" s="1">
        <f t="shared" si="19"/>
        <v>-0.32924136318027269</v>
      </c>
      <c r="O98" s="1">
        <f t="shared" si="20"/>
        <v>1.241363180272717E-3</v>
      </c>
      <c r="P98" s="24">
        <f t="shared" si="21"/>
        <v>5.5857467529943481E-17</v>
      </c>
      <c r="Q98" s="1"/>
      <c r="R98" s="27">
        <f t="shared" si="22"/>
        <v>131.65791401078474</v>
      </c>
      <c r="S98" s="27">
        <f t="shared" si="23"/>
        <v>2.0070859892152453</v>
      </c>
    </row>
    <row r="99" spans="1:19" x14ac:dyDescent="0.25">
      <c r="A99" s="29">
        <v>1705</v>
      </c>
      <c r="B99" s="29">
        <v>7.9200000000000007E-2</v>
      </c>
      <c r="C99" s="29">
        <v>-0.32929999999999998</v>
      </c>
      <c r="D99" s="1"/>
      <c r="E99" s="1">
        <f t="shared" si="13"/>
        <v>-4.157828282828282</v>
      </c>
      <c r="F99" s="1">
        <f t="shared" si="14"/>
        <v>1</v>
      </c>
      <c r="G99" s="1">
        <f t="shared" si="24"/>
        <v>-4.157828282828282</v>
      </c>
      <c r="H99" s="1"/>
      <c r="I99" s="24">
        <f t="shared" si="15"/>
        <v>0.99408570442275468</v>
      </c>
      <c r="J99" s="24">
        <f t="shared" si="16"/>
        <v>-0.98817140884550936</v>
      </c>
      <c r="K99" s="1"/>
      <c r="L99" s="1">
        <f t="shared" si="17"/>
        <v>7.8731587790282179E-2</v>
      </c>
      <c r="M99" s="1">
        <f t="shared" si="18"/>
        <v>4.6841220971782945E-4</v>
      </c>
      <c r="N99" s="1">
        <f t="shared" si="19"/>
        <v>-0.32978526156977961</v>
      </c>
      <c r="O99" s="1">
        <f t="shared" si="20"/>
        <v>4.8526156977962188E-4</v>
      </c>
      <c r="P99" s="24">
        <f t="shared" si="21"/>
        <v>0</v>
      </c>
      <c r="Q99" s="1"/>
      <c r="R99" s="27">
        <f t="shared" si="22"/>
        <v>134.23735718243111</v>
      </c>
      <c r="S99" s="27">
        <f t="shared" si="23"/>
        <v>0.79864281756889921</v>
      </c>
    </row>
    <row r="100" spans="1:19" x14ac:dyDescent="0.25">
      <c r="A100" s="29">
        <v>1735</v>
      </c>
      <c r="B100" s="29">
        <v>7.8100000000000003E-2</v>
      </c>
      <c r="C100" s="29">
        <v>-0.32619999999999999</v>
      </c>
      <c r="D100" s="1"/>
      <c r="E100" s="1">
        <f t="shared" si="13"/>
        <v>-4.1766965428937262</v>
      </c>
      <c r="F100" s="1">
        <f t="shared" si="14"/>
        <v>1</v>
      </c>
      <c r="G100" s="1">
        <f t="shared" si="24"/>
        <v>-4.1766965428937262</v>
      </c>
      <c r="H100" s="1"/>
      <c r="I100" s="24">
        <f t="shared" si="15"/>
        <v>0.99769706207667697</v>
      </c>
      <c r="J100" s="24">
        <f t="shared" si="16"/>
        <v>-0.99539412415335393</v>
      </c>
      <c r="K100" s="1"/>
      <c r="L100" s="1">
        <f t="shared" si="17"/>
        <v>7.792014054818848E-2</v>
      </c>
      <c r="M100" s="1">
        <f t="shared" si="18"/>
        <v>1.7985945181152896E-4</v>
      </c>
      <c r="N100" s="1">
        <f t="shared" si="19"/>
        <v>-0.32638632921626526</v>
      </c>
      <c r="O100" s="1">
        <f t="shared" si="20"/>
        <v>1.8632921626518108E-4</v>
      </c>
      <c r="P100" s="24">
        <f t="shared" si="21"/>
        <v>-1.1171493505988696E-16</v>
      </c>
      <c r="Q100" s="1"/>
      <c r="R100" s="27">
        <f t="shared" si="22"/>
        <v>135.19144385110701</v>
      </c>
      <c r="S100" s="27">
        <f t="shared" si="23"/>
        <v>0.31205614889300276</v>
      </c>
    </row>
    <row r="101" spans="1:19" x14ac:dyDescent="0.25">
      <c r="A101" s="29">
        <v>1765</v>
      </c>
      <c r="B101" s="29">
        <v>7.6300000000000007E-2</v>
      </c>
      <c r="C101" s="29">
        <v>-0.3196</v>
      </c>
      <c r="D101" s="1"/>
      <c r="E101" s="1">
        <f t="shared" si="13"/>
        <v>-4.1887287024901703</v>
      </c>
      <c r="F101" s="1">
        <f t="shared" si="14"/>
        <v>1</v>
      </c>
      <c r="G101" s="1">
        <f t="shared" si="24"/>
        <v>-4.1887287024901703</v>
      </c>
      <c r="H101" s="1"/>
      <c r="I101" s="24">
        <f t="shared" si="15"/>
        <v>1</v>
      </c>
      <c r="J101" s="24">
        <f t="shared" si="16"/>
        <v>-1</v>
      </c>
      <c r="K101" s="1"/>
      <c r="L101" s="1">
        <f t="shared" si="17"/>
        <v>7.6300000000000007E-2</v>
      </c>
      <c r="M101" s="1">
        <f t="shared" si="18"/>
        <v>0</v>
      </c>
      <c r="N101" s="1">
        <f t="shared" si="19"/>
        <v>-0.3196</v>
      </c>
      <c r="O101" s="1">
        <f t="shared" si="20"/>
        <v>0</v>
      </c>
      <c r="P101" s="24">
        <f t="shared" si="21"/>
        <v>0</v>
      </c>
      <c r="Q101" s="1"/>
      <c r="R101" s="27">
        <f t="shared" si="22"/>
        <v>134.6695</v>
      </c>
      <c r="S101" s="27">
        <f t="shared" si="23"/>
        <v>0</v>
      </c>
    </row>
    <row r="102" spans="1:19" x14ac:dyDescent="0.25">
      <c r="A102" s="29">
        <v>1795</v>
      </c>
      <c r="B102" s="29">
        <v>7.4300000000000005E-2</v>
      </c>
      <c r="C102" s="29">
        <v>-0.30909999999999999</v>
      </c>
      <c r="D102" s="1"/>
      <c r="E102" s="1">
        <f t="shared" si="13"/>
        <v>-4.1601615074024219</v>
      </c>
      <c r="F102" s="1">
        <f t="shared" si="14"/>
        <v>1</v>
      </c>
      <c r="G102" s="1">
        <f t="shared" si="24"/>
        <v>-4.1601615074024219</v>
      </c>
      <c r="H102" s="1"/>
      <c r="I102" s="24">
        <f t="shared" si="15"/>
        <v>0.99453228022756723</v>
      </c>
      <c r="J102" s="24">
        <f t="shared" si="16"/>
        <v>-0.98906456045513447</v>
      </c>
      <c r="K102" s="1"/>
      <c r="L102" s="1">
        <f t="shared" si="17"/>
        <v>7.3893748420908248E-2</v>
      </c>
      <c r="M102" s="1">
        <f t="shared" si="18"/>
        <v>4.0625157909175458E-4</v>
      </c>
      <c r="N102" s="1">
        <f t="shared" si="19"/>
        <v>-0.30952086494524605</v>
      </c>
      <c r="O102" s="1">
        <f t="shared" si="20"/>
        <v>4.2086494524613426E-4</v>
      </c>
      <c r="P102" s="24">
        <f t="shared" si="21"/>
        <v>5.5857467529943481E-17</v>
      </c>
      <c r="Q102" s="1"/>
      <c r="R102" s="27">
        <f t="shared" si="22"/>
        <v>132.6392784155303</v>
      </c>
      <c r="S102" s="27">
        <f t="shared" si="23"/>
        <v>0.72922158446969942</v>
      </c>
    </row>
    <row r="103" spans="1:19" x14ac:dyDescent="0.25">
      <c r="A103" s="29">
        <v>1825</v>
      </c>
      <c r="B103" s="29">
        <v>7.17E-2</v>
      </c>
      <c r="C103" s="29">
        <v>-0.29449999999999998</v>
      </c>
      <c r="D103" s="1"/>
      <c r="E103" s="1">
        <f t="shared" si="13"/>
        <v>-4.1073919107391905</v>
      </c>
      <c r="F103" s="1">
        <f t="shared" si="14"/>
        <v>1</v>
      </c>
      <c r="G103" s="1">
        <f t="shared" si="24"/>
        <v>-4.1073919107391905</v>
      </c>
      <c r="H103" s="1"/>
      <c r="I103" s="24">
        <f t="shared" si="15"/>
        <v>0.98443225584041305</v>
      </c>
      <c r="J103" s="24">
        <f t="shared" si="16"/>
        <v>-0.9688645116808261</v>
      </c>
      <c r="K103" s="1"/>
      <c r="L103" s="1">
        <f t="shared" si="17"/>
        <v>7.0583792743757617E-2</v>
      </c>
      <c r="M103" s="1">
        <f t="shared" si="18"/>
        <v>1.1162072562423842E-3</v>
      </c>
      <c r="N103" s="1">
        <f t="shared" si="19"/>
        <v>-0.29565635859639494</v>
      </c>
      <c r="O103" s="1">
        <f t="shared" si="20"/>
        <v>1.156358596394988E-3</v>
      </c>
      <c r="P103" s="24">
        <f t="shared" si="21"/>
        <v>5.5857467529943481E-17</v>
      </c>
      <c r="Q103" s="1"/>
      <c r="R103" s="27">
        <f t="shared" si="22"/>
        <v>128.81542175735765</v>
      </c>
      <c r="S103" s="27">
        <f t="shared" si="23"/>
        <v>2.0370782426423513</v>
      </c>
    </row>
    <row r="104" spans="1:19" x14ac:dyDescent="0.25">
      <c r="A104" s="29">
        <v>1855</v>
      </c>
      <c r="B104" s="29">
        <v>6.8199999999999997E-2</v>
      </c>
      <c r="C104" s="29">
        <v>-0.27789999999999998</v>
      </c>
      <c r="D104" s="1"/>
      <c r="E104" s="1">
        <f t="shared" si="13"/>
        <v>-4.0747800586510259</v>
      </c>
      <c r="F104" s="1">
        <f t="shared" si="14"/>
        <v>1</v>
      </c>
      <c r="G104" s="1">
        <f t="shared" si="24"/>
        <v>-4.0747800586510259</v>
      </c>
      <c r="H104" s="1"/>
      <c r="I104" s="24">
        <f t="shared" si="15"/>
        <v>0.97819039457505619</v>
      </c>
      <c r="J104" s="24">
        <f t="shared" si="16"/>
        <v>-0.95638078915011238</v>
      </c>
      <c r="K104" s="1"/>
      <c r="L104" s="1">
        <f t="shared" si="17"/>
        <v>6.671258491001883E-2</v>
      </c>
      <c r="M104" s="1">
        <f t="shared" si="18"/>
        <v>1.4874150899811679E-3</v>
      </c>
      <c r="N104" s="1">
        <f t="shared" si="19"/>
        <v>-0.27944091922990849</v>
      </c>
      <c r="O104" s="1">
        <f t="shared" si="20"/>
        <v>1.5409192299085481E-3</v>
      </c>
      <c r="P104" s="24">
        <f t="shared" si="21"/>
        <v>5.5857467529943481E-17</v>
      </c>
      <c r="Q104" s="1"/>
      <c r="R104" s="27">
        <f t="shared" si="22"/>
        <v>123.75184500808493</v>
      </c>
      <c r="S104" s="27">
        <f t="shared" si="23"/>
        <v>2.7591549919150662</v>
      </c>
    </row>
    <row r="105" spans="1:19" x14ac:dyDescent="0.25">
      <c r="A105" s="29">
        <v>1885</v>
      </c>
      <c r="B105" s="29">
        <v>6.5000000000000002E-2</v>
      </c>
      <c r="C105" s="29">
        <v>-0.26229999999999998</v>
      </c>
      <c r="D105" s="1"/>
      <c r="E105" s="1">
        <f t="shared" si="13"/>
        <v>-4.0353846153846149</v>
      </c>
      <c r="F105" s="1">
        <f t="shared" si="14"/>
        <v>1</v>
      </c>
      <c r="G105" s="1">
        <f t="shared" si="24"/>
        <v>-4.0353846153846149</v>
      </c>
      <c r="H105" s="1"/>
      <c r="I105" s="24">
        <f t="shared" si="15"/>
        <v>0.97065016378131319</v>
      </c>
      <c r="J105" s="24">
        <f t="shared" si="16"/>
        <v>-0.94130032756262638</v>
      </c>
      <c r="K105" s="1"/>
      <c r="L105" s="1">
        <f t="shared" si="17"/>
        <v>6.3092260645785353E-2</v>
      </c>
      <c r="M105" s="1">
        <f t="shared" si="18"/>
        <v>1.9077393542146427E-3</v>
      </c>
      <c r="N105" s="1">
        <f t="shared" si="19"/>
        <v>-0.26427636307199209</v>
      </c>
      <c r="O105" s="1">
        <f t="shared" si="20"/>
        <v>1.976363071992148E-3</v>
      </c>
      <c r="P105" s="24">
        <f t="shared" si="21"/>
        <v>5.5857467529943481E-17</v>
      </c>
      <c r="Q105" s="1"/>
      <c r="R105" s="27">
        <f t="shared" si="22"/>
        <v>118.92891131730539</v>
      </c>
      <c r="S105" s="27">
        <f t="shared" si="23"/>
        <v>3.5960886826946017</v>
      </c>
    </row>
    <row r="106" spans="1:19" x14ac:dyDescent="0.25">
      <c r="A106" s="29">
        <v>1915</v>
      </c>
      <c r="B106" s="29">
        <v>6.2700000000000006E-2</v>
      </c>
      <c r="C106" s="29">
        <v>-0.24829999999999999</v>
      </c>
      <c r="D106" s="1"/>
      <c r="E106" s="1">
        <f t="shared" si="13"/>
        <v>-3.9601275917065384</v>
      </c>
      <c r="F106" s="1">
        <f t="shared" si="14"/>
        <v>0</v>
      </c>
      <c r="G106" s="1">
        <f t="shared" si="24"/>
        <v>0</v>
      </c>
      <c r="H106" s="1"/>
      <c r="I106" s="24">
        <f t="shared" si="15"/>
        <v>0.95624607842693665</v>
      </c>
      <c r="J106" s="24">
        <f t="shared" si="16"/>
        <v>-0.9124921568538733</v>
      </c>
      <c r="K106" s="1"/>
      <c r="L106" s="1">
        <f t="shared" si="17"/>
        <v>5.9956629117368931E-2</v>
      </c>
      <c r="M106" s="1">
        <f t="shared" si="18"/>
        <v>2.7433708826310721E-3</v>
      </c>
      <c r="N106" s="1">
        <f t="shared" si="19"/>
        <v>-0.2511420532884811</v>
      </c>
      <c r="O106" s="1">
        <f t="shared" si="20"/>
        <v>2.8420532884811107E-3</v>
      </c>
      <c r="P106" s="24">
        <f t="shared" si="21"/>
        <v>0</v>
      </c>
      <c r="Q106" s="1"/>
      <c r="R106" s="27">
        <f t="shared" si="22"/>
        <v>114.8169447597615</v>
      </c>
      <c r="S106" s="27">
        <f t="shared" si="23"/>
        <v>5.2535552402385033</v>
      </c>
    </row>
    <row r="107" spans="1:19" x14ac:dyDescent="0.25">
      <c r="A107" s="29">
        <v>1945</v>
      </c>
      <c r="B107" s="29">
        <v>6.0299999999999999E-2</v>
      </c>
      <c r="C107" s="29">
        <v>-0.2361</v>
      </c>
      <c r="D107" s="1"/>
      <c r="E107" s="1">
        <f t="shared" si="13"/>
        <v>-3.9154228855721396</v>
      </c>
      <c r="F107" s="1">
        <f t="shared" si="14"/>
        <v>0</v>
      </c>
      <c r="G107" s="1">
        <f t="shared" si="24"/>
        <v>0</v>
      </c>
      <c r="H107" s="1"/>
      <c r="I107" s="24">
        <f t="shared" si="15"/>
        <v>0.94768966240845676</v>
      </c>
      <c r="J107" s="24">
        <f t="shared" si="16"/>
        <v>-0.89537932481691351</v>
      </c>
      <c r="K107" s="1"/>
      <c r="L107" s="1">
        <f t="shared" si="17"/>
        <v>5.7145686643229943E-2</v>
      </c>
      <c r="M107" s="1">
        <f t="shared" si="18"/>
        <v>3.1543133567700577E-3</v>
      </c>
      <c r="N107" s="1">
        <f t="shared" si="19"/>
        <v>-0.23936777786600641</v>
      </c>
      <c r="O107" s="1">
        <f t="shared" si="20"/>
        <v>3.2677778660063907E-3</v>
      </c>
      <c r="P107" s="24">
        <f t="shared" si="21"/>
        <v>-2.792873376497174E-17</v>
      </c>
      <c r="Q107" s="1"/>
      <c r="R107" s="27">
        <f t="shared" si="22"/>
        <v>111.14836052108224</v>
      </c>
      <c r="S107" s="27">
        <f t="shared" si="23"/>
        <v>6.135139478917762</v>
      </c>
    </row>
    <row r="108" spans="1:19" x14ac:dyDescent="0.25">
      <c r="A108" s="29">
        <v>1975</v>
      </c>
      <c r="B108" s="29">
        <v>5.79E-2</v>
      </c>
      <c r="C108" s="29">
        <v>-0.22570000000000001</v>
      </c>
      <c r="D108" s="1"/>
      <c r="E108" s="1">
        <f t="shared" si="13"/>
        <v>-3.8981001727115721</v>
      </c>
      <c r="F108" s="1">
        <f t="shared" si="14"/>
        <v>0</v>
      </c>
      <c r="G108" s="1">
        <f t="shared" si="24"/>
        <v>0</v>
      </c>
      <c r="H108" s="1"/>
      <c r="I108" s="24">
        <f t="shared" si="15"/>
        <v>0.94437412025148393</v>
      </c>
      <c r="J108" s="24">
        <f t="shared" si="16"/>
        <v>-0.88874824050296786</v>
      </c>
      <c r="K108" s="1"/>
      <c r="L108" s="1">
        <f t="shared" si="17"/>
        <v>5.4679261562560921E-2</v>
      </c>
      <c r="M108" s="1">
        <f t="shared" si="18"/>
        <v>3.2207384374390805E-3</v>
      </c>
      <c r="N108" s="1">
        <f t="shared" si="19"/>
        <v>-0.22903659233806645</v>
      </c>
      <c r="O108" s="1">
        <f t="shared" si="20"/>
        <v>3.3365923380663854E-3</v>
      </c>
      <c r="P108" s="24">
        <f t="shared" si="21"/>
        <v>-5.5857467529943481E-17</v>
      </c>
      <c r="Q108" s="1"/>
      <c r="R108" s="27">
        <f t="shared" si="22"/>
        <v>107.99154158605782</v>
      </c>
      <c r="S108" s="27">
        <f t="shared" si="23"/>
        <v>6.3609584139421838</v>
      </c>
    </row>
    <row r="109" spans="1:19" x14ac:dyDescent="0.25">
      <c r="A109" s="29">
        <v>2005</v>
      </c>
      <c r="B109" s="29">
        <v>5.5800000000000002E-2</v>
      </c>
      <c r="C109" s="29">
        <v>-0.2162</v>
      </c>
      <c r="D109" s="1"/>
      <c r="E109" s="1">
        <f t="shared" si="13"/>
        <v>-3.8745519713261647</v>
      </c>
      <c r="F109" s="1">
        <f t="shared" si="14"/>
        <v>0</v>
      </c>
      <c r="G109" s="1">
        <f t="shared" si="24"/>
        <v>0</v>
      </c>
      <c r="H109" s="1"/>
      <c r="I109" s="24">
        <f t="shared" si="15"/>
        <v>0.93986702860581373</v>
      </c>
      <c r="J109" s="24">
        <f t="shared" si="16"/>
        <v>-0.87973405721162745</v>
      </c>
      <c r="K109" s="1"/>
      <c r="L109" s="1">
        <f t="shared" si="17"/>
        <v>5.2444580196204411E-2</v>
      </c>
      <c r="M109" s="1">
        <f t="shared" si="18"/>
        <v>3.3554198037955944E-3</v>
      </c>
      <c r="N109" s="1">
        <f t="shared" si="19"/>
        <v>-0.21967611835788897</v>
      </c>
      <c r="O109" s="1">
        <f t="shared" si="20"/>
        <v>3.4761183578889609E-3</v>
      </c>
      <c r="P109" s="24">
        <f t="shared" si="21"/>
        <v>0</v>
      </c>
      <c r="Q109" s="1"/>
      <c r="R109" s="27">
        <f t="shared" si="22"/>
        <v>105.15138329338984</v>
      </c>
      <c r="S109" s="27">
        <f t="shared" si="23"/>
        <v>6.7276167066101671</v>
      </c>
    </row>
    <row r="110" spans="1:19" x14ac:dyDescent="0.25">
      <c r="A110" s="29">
        <v>2035</v>
      </c>
      <c r="B110" s="29">
        <v>5.3800000000000001E-2</v>
      </c>
      <c r="C110" s="29">
        <v>-0.20749999999999999</v>
      </c>
      <c r="D110" s="1"/>
      <c r="E110" s="1">
        <f t="shared" si="13"/>
        <v>-3.8568773234200742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0.93648412659075508</v>
      </c>
      <c r="J110" s="24">
        <f t="shared" si="16"/>
        <v>-0.87296825318151017</v>
      </c>
      <c r="K110" s="1"/>
      <c r="L110" s="1">
        <f t="shared" si="17"/>
        <v>5.0382846010582627E-2</v>
      </c>
      <c r="M110" s="1">
        <f t="shared" si="18"/>
        <v>3.4171539894173766E-3</v>
      </c>
      <c r="N110" s="1">
        <f t="shared" si="19"/>
        <v>-0.21104007319766982</v>
      </c>
      <c r="O110" s="1">
        <f t="shared" si="20"/>
        <v>3.5400731976698002E-3</v>
      </c>
      <c r="P110" s="24">
        <f t="shared" si="21"/>
        <v>-2.792873376497174E-17</v>
      </c>
      <c r="Q110" s="1"/>
      <c r="R110" s="27">
        <f t="shared" si="22"/>
        <v>102.52909163153565</v>
      </c>
      <c r="S110" s="27">
        <f t="shared" si="23"/>
        <v>6.9539083684643614</v>
      </c>
    </row>
    <row r="111" spans="1:19" x14ac:dyDescent="0.25">
      <c r="A111" s="29">
        <v>2065</v>
      </c>
      <c r="B111" s="29">
        <v>5.21E-2</v>
      </c>
      <c r="C111" s="29">
        <v>-0.19980000000000001</v>
      </c>
      <c r="D111" s="1"/>
      <c r="E111" s="1">
        <f t="shared" si="13"/>
        <v>-3.8349328214971208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0.93228398069992602</v>
      </c>
      <c r="J111" s="24">
        <f t="shared" si="16"/>
        <v>-0.86456796139985204</v>
      </c>
      <c r="K111" s="1"/>
      <c r="L111" s="1">
        <f t="shared" si="17"/>
        <v>4.8571995394466147E-2</v>
      </c>
      <c r="M111" s="1">
        <f t="shared" si="18"/>
        <v>3.5280046055338543E-3</v>
      </c>
      <c r="N111" s="1">
        <f t="shared" si="19"/>
        <v>-0.20345491124602072</v>
      </c>
      <c r="O111" s="1">
        <f t="shared" si="20"/>
        <v>3.6549112460206837E-3</v>
      </c>
      <c r="P111" s="24">
        <f t="shared" si="21"/>
        <v>-2.792873376497174E-17</v>
      </c>
      <c r="Q111" s="1"/>
      <c r="R111" s="27">
        <f t="shared" si="22"/>
        <v>100.3011704895726</v>
      </c>
      <c r="S111" s="27">
        <f t="shared" si="23"/>
        <v>7.2853295104274096</v>
      </c>
    </row>
    <row r="112" spans="1:19" x14ac:dyDescent="0.25">
      <c r="A112" s="29">
        <v>2095</v>
      </c>
      <c r="B112" s="29">
        <v>5.0700000000000002E-2</v>
      </c>
      <c r="C112" s="29">
        <v>-0.1923</v>
      </c>
      <c r="D112" s="1"/>
      <c r="E112" s="1">
        <f t="shared" si="13"/>
        <v>-3.7928994082840233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0.92423884627835817</v>
      </c>
      <c r="J112" s="24">
        <f t="shared" si="16"/>
        <v>-0.84847769255671635</v>
      </c>
      <c r="K112" s="1"/>
      <c r="L112" s="1">
        <f t="shared" si="17"/>
        <v>4.685890950631276E-2</v>
      </c>
      <c r="M112" s="1">
        <f t="shared" si="18"/>
        <v>3.841090493687241E-3</v>
      </c>
      <c r="N112" s="1">
        <f t="shared" si="19"/>
        <v>-0.19627925921648176</v>
      </c>
      <c r="O112" s="1">
        <f t="shared" si="20"/>
        <v>3.9792592164817463E-3</v>
      </c>
      <c r="P112" s="24">
        <f t="shared" si="21"/>
        <v>-2.792873376497174E-17</v>
      </c>
      <c r="Q112" s="1"/>
      <c r="R112" s="27">
        <f t="shared" si="22"/>
        <v>98.169415415725226</v>
      </c>
      <c r="S112" s="27">
        <f t="shared" si="23"/>
        <v>8.0470845842747707</v>
      </c>
    </row>
    <row r="113" spans="1:19" x14ac:dyDescent="0.25">
      <c r="A113" s="29">
        <v>2125</v>
      </c>
      <c r="B113" s="29">
        <v>4.9299999999999997E-2</v>
      </c>
      <c r="C113" s="29">
        <v>-0.1847</v>
      </c>
      <c r="D113" s="1"/>
      <c r="E113" s="1">
        <f t="shared" si="13"/>
        <v>-3.7464503042596351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0.91534855502974866</v>
      </c>
      <c r="J113" s="24">
        <f t="shared" si="16"/>
        <v>-0.83069711005949731</v>
      </c>
      <c r="K113" s="1"/>
      <c r="L113" s="1">
        <f t="shared" si="17"/>
        <v>4.5126683762966607E-2</v>
      </c>
      <c r="M113" s="1">
        <f t="shared" si="18"/>
        <v>4.173316237033391E-3</v>
      </c>
      <c r="N113" s="1">
        <f t="shared" si="19"/>
        <v>-0.18902343552613535</v>
      </c>
      <c r="O113" s="1">
        <f t="shared" si="20"/>
        <v>4.3234355261353111E-3</v>
      </c>
      <c r="P113" s="24">
        <f t="shared" si="21"/>
        <v>-2.792873376497174E-17</v>
      </c>
      <c r="Q113" s="1"/>
      <c r="R113" s="27">
        <f t="shared" si="22"/>
        <v>95.894202996304045</v>
      </c>
      <c r="S113" s="27">
        <f t="shared" si="23"/>
        <v>8.8682970036959556</v>
      </c>
    </row>
    <row r="114" spans="1:19" x14ac:dyDescent="0.25">
      <c r="A114" s="29">
        <v>2155</v>
      </c>
      <c r="B114" s="29">
        <v>4.7800000000000002E-2</v>
      </c>
      <c r="C114" s="29">
        <v>-0.17699999999999999</v>
      </c>
      <c r="D114" s="1"/>
      <c r="E114" s="1">
        <f t="shared" si="13"/>
        <v>-3.7029288702928866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0.90701861559069341</v>
      </c>
      <c r="J114" s="24">
        <f t="shared" si="16"/>
        <v>-0.81403723118138682</v>
      </c>
      <c r="K114" s="1"/>
      <c r="L114" s="1">
        <f t="shared" si="17"/>
        <v>4.3355489825235148E-2</v>
      </c>
      <c r="M114" s="1">
        <f t="shared" si="18"/>
        <v>4.444510174764855E-3</v>
      </c>
      <c r="N114" s="1">
        <f t="shared" si="19"/>
        <v>-0.18160438464148301</v>
      </c>
      <c r="O114" s="1">
        <f t="shared" si="20"/>
        <v>4.6043846414830156E-3</v>
      </c>
      <c r="P114" s="24">
        <f t="shared" si="21"/>
        <v>0</v>
      </c>
      <c r="Q114" s="1"/>
      <c r="R114" s="27">
        <f t="shared" si="22"/>
        <v>93.431080573381749</v>
      </c>
      <c r="S114" s="27">
        <f t="shared" si="23"/>
        <v>9.5779194266182621</v>
      </c>
    </row>
    <row r="115" spans="1:19" x14ac:dyDescent="0.25">
      <c r="A115" s="29">
        <v>2185</v>
      </c>
      <c r="B115" s="29">
        <v>4.6899999999999997E-2</v>
      </c>
      <c r="C115" s="29">
        <v>-0.16880000000000001</v>
      </c>
      <c r="D115" s="1"/>
      <c r="E115" s="1">
        <f t="shared" si="13"/>
        <v>-3.5991471215351813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0.88715493916193855</v>
      </c>
      <c r="J115" s="24">
        <f t="shared" si="16"/>
        <v>-0.7743098783238771</v>
      </c>
      <c r="K115" s="1"/>
      <c r="L115" s="1">
        <f t="shared" si="17"/>
        <v>4.1607566646694918E-2</v>
      </c>
      <c r="M115" s="1">
        <f t="shared" si="18"/>
        <v>5.2924333533050814E-3</v>
      </c>
      <c r="N115" s="1">
        <f t="shared" si="19"/>
        <v>-0.17428280865378368</v>
      </c>
      <c r="O115" s="1">
        <f t="shared" si="20"/>
        <v>5.4828086537836813E-3</v>
      </c>
      <c r="P115" s="24">
        <f t="shared" si="21"/>
        <v>0</v>
      </c>
      <c r="Q115" s="1"/>
      <c r="R115" s="27">
        <f t="shared" si="22"/>
        <v>90.912533123028396</v>
      </c>
      <c r="S115" s="27">
        <f t="shared" si="23"/>
        <v>11.563966876971604</v>
      </c>
    </row>
    <row r="116" spans="1:19" x14ac:dyDescent="0.25">
      <c r="A116" s="29">
        <v>2215</v>
      </c>
      <c r="B116" s="29">
        <v>4.5900000000000003E-2</v>
      </c>
      <c r="C116" s="29">
        <v>-0.16009999999999999</v>
      </c>
      <c r="D116" s="1"/>
      <c r="E116" s="1">
        <f t="shared" si="13"/>
        <v>-3.4880174291938992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0.86588487697164018</v>
      </c>
      <c r="J116" s="24">
        <f t="shared" si="16"/>
        <v>-0.73176975394328037</v>
      </c>
      <c r="K116" s="1"/>
      <c r="L116" s="1">
        <f t="shared" si="17"/>
        <v>3.9744115852998287E-2</v>
      </c>
      <c r="M116" s="1">
        <f t="shared" si="18"/>
        <v>6.1558841470017158E-3</v>
      </c>
      <c r="N116" s="1">
        <f t="shared" si="19"/>
        <v>-0.16647731882854852</v>
      </c>
      <c r="O116" s="1">
        <f t="shared" si="20"/>
        <v>6.3773188285485404E-3</v>
      </c>
      <c r="P116" s="24">
        <f t="shared" si="21"/>
        <v>0</v>
      </c>
      <c r="Q116" s="1"/>
      <c r="R116" s="27">
        <f t="shared" si="22"/>
        <v>88.033216614391208</v>
      </c>
      <c r="S116" s="27">
        <f t="shared" si="23"/>
        <v>13.635283385608801</v>
      </c>
    </row>
    <row r="117" spans="1:19" x14ac:dyDescent="0.25">
      <c r="A117" s="29">
        <v>2245</v>
      </c>
      <c r="B117" s="29">
        <v>4.4900000000000002E-2</v>
      </c>
      <c r="C117" s="29">
        <v>-0.15129999999999999</v>
      </c>
      <c r="D117" s="1"/>
      <c r="E117" s="1">
        <f t="shared" si="13"/>
        <v>-3.369710467706013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0.84324109585988605</v>
      </c>
      <c r="J117" s="24">
        <f t="shared" si="16"/>
        <v>-0.68648219171977209</v>
      </c>
      <c r="K117" s="1"/>
      <c r="L117" s="1">
        <f t="shared" si="17"/>
        <v>3.7861525204108883E-2</v>
      </c>
      <c r="M117" s="1">
        <f t="shared" si="18"/>
        <v>7.0384747958911172E-3</v>
      </c>
      <c r="N117" s="1">
        <f t="shared" si="19"/>
        <v>-0.15859165734250588</v>
      </c>
      <c r="O117" s="1">
        <f t="shared" si="20"/>
        <v>7.2916573425059056E-3</v>
      </c>
      <c r="P117" s="24">
        <f t="shared" si="21"/>
        <v>0</v>
      </c>
      <c r="Q117" s="1"/>
      <c r="R117" s="27">
        <f t="shared" si="22"/>
        <v>84.999124083224444</v>
      </c>
      <c r="S117" s="27">
        <f t="shared" si="23"/>
        <v>15.801375916775559</v>
      </c>
    </row>
    <row r="118" spans="1:19" x14ac:dyDescent="0.25">
      <c r="A118" s="29">
        <v>2275</v>
      </c>
      <c r="B118" s="29">
        <v>4.3700000000000003E-2</v>
      </c>
      <c r="C118" s="29">
        <v>-0.14280000000000001</v>
      </c>
      <c r="D118" s="1"/>
      <c r="E118" s="1">
        <f t="shared" si="13"/>
        <v>-3.2677345537757438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0.82372305360212328</v>
      </c>
      <c r="J118" s="24">
        <f t="shared" si="16"/>
        <v>-0.64744610720424656</v>
      </c>
      <c r="K118" s="1"/>
      <c r="L118" s="1">
        <f t="shared" si="17"/>
        <v>3.5996697442412788E-2</v>
      </c>
      <c r="M118" s="1">
        <f t="shared" si="18"/>
        <v>7.7033025575872129E-3</v>
      </c>
      <c r="N118" s="1">
        <f t="shared" si="19"/>
        <v>-0.15078039977188895</v>
      </c>
      <c r="O118" s="1">
        <f t="shared" si="20"/>
        <v>7.9803997718889113E-3</v>
      </c>
      <c r="P118" s="24">
        <f t="shared" si="21"/>
        <v>-2.792873376497174E-17</v>
      </c>
      <c r="Q118" s="1"/>
      <c r="R118" s="27">
        <f t="shared" si="22"/>
        <v>81.892486681489089</v>
      </c>
      <c r="S118" s="27">
        <f t="shared" si="23"/>
        <v>17.525013318510908</v>
      </c>
    </row>
    <row r="119" spans="1:19" x14ac:dyDescent="0.25">
      <c r="A119" s="29">
        <v>2305</v>
      </c>
      <c r="B119" s="29">
        <v>4.2500000000000003E-2</v>
      </c>
      <c r="C119" s="29">
        <v>-0.13450000000000001</v>
      </c>
      <c r="D119" s="1"/>
      <c r="E119" s="1">
        <f t="shared" si="13"/>
        <v>-3.164705882352941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0.80400351508475831</v>
      </c>
      <c r="J119" s="24">
        <f t="shared" si="16"/>
        <v>-0.60800703016951663</v>
      </c>
      <c r="K119" s="1"/>
      <c r="L119" s="1">
        <f t="shared" si="17"/>
        <v>3.4170149391102231E-2</v>
      </c>
      <c r="M119" s="1">
        <f t="shared" si="18"/>
        <v>8.3298506088977722E-3</v>
      </c>
      <c r="N119" s="1">
        <f t="shared" si="19"/>
        <v>-0.14312948552288693</v>
      </c>
      <c r="O119" s="1">
        <f t="shared" si="20"/>
        <v>8.6294855228869014E-3</v>
      </c>
      <c r="P119" s="24">
        <f t="shared" si="21"/>
        <v>-2.792873376497174E-17</v>
      </c>
      <c r="Q119" s="1"/>
      <c r="R119" s="27">
        <f t="shared" si="22"/>
        <v>78.762194346490645</v>
      </c>
      <c r="S119" s="27">
        <f t="shared" si="23"/>
        <v>19.200305653509364</v>
      </c>
    </row>
    <row r="120" spans="1:19" x14ac:dyDescent="0.25">
      <c r="A120" s="29">
        <v>2335</v>
      </c>
      <c r="B120" s="29">
        <v>4.1000000000000002E-2</v>
      </c>
      <c r="C120" s="29">
        <v>-0.12640000000000001</v>
      </c>
      <c r="D120" s="1"/>
      <c r="E120" s="1">
        <f t="shared" si="13"/>
        <v>-3.0829268292682928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0.78835112274633345</v>
      </c>
      <c r="J120" s="24">
        <f t="shared" si="16"/>
        <v>-0.57670224549266691</v>
      </c>
      <c r="K120" s="1"/>
      <c r="L120" s="1">
        <f t="shared" si="17"/>
        <v>3.2322396032599676E-2</v>
      </c>
      <c r="M120" s="1">
        <f t="shared" si="18"/>
        <v>8.677603967400329E-3</v>
      </c>
      <c r="N120" s="1">
        <f t="shared" si="19"/>
        <v>-0.13538974799500467</v>
      </c>
      <c r="O120" s="1">
        <f t="shared" si="20"/>
        <v>8.9897479950046578E-3</v>
      </c>
      <c r="P120" s="24">
        <f t="shared" si="21"/>
        <v>0</v>
      </c>
      <c r="Q120" s="1"/>
      <c r="R120" s="27">
        <f t="shared" si="22"/>
        <v>75.47279473612025</v>
      </c>
      <c r="S120" s="27">
        <f t="shared" si="23"/>
        <v>20.262205263879768</v>
      </c>
    </row>
    <row r="121" spans="1:19" x14ac:dyDescent="0.25">
      <c r="A121" s="29">
        <v>2365</v>
      </c>
      <c r="B121" s="29">
        <v>3.95E-2</v>
      </c>
      <c r="C121" s="29">
        <v>-0.1182</v>
      </c>
      <c r="D121" s="1"/>
      <c r="E121" s="1">
        <f t="shared" si="13"/>
        <v>-2.9924050632911392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0.77102538782036312</v>
      </c>
      <c r="J121" s="24">
        <f t="shared" si="16"/>
        <v>-0.54205077564072623</v>
      </c>
      <c r="K121" s="1"/>
      <c r="L121" s="1">
        <f t="shared" si="17"/>
        <v>3.0455502818904343E-2</v>
      </c>
      <c r="M121" s="1">
        <f t="shared" si="18"/>
        <v>9.0444971810956561E-3</v>
      </c>
      <c r="N121" s="1">
        <f t="shared" si="19"/>
        <v>-0.12756983880631492</v>
      </c>
      <c r="O121" s="1">
        <f t="shared" si="20"/>
        <v>9.3698388063149247E-3</v>
      </c>
      <c r="P121" s="24">
        <f t="shared" si="21"/>
        <v>0</v>
      </c>
      <c r="Q121" s="1"/>
      <c r="R121" s="27">
        <f t="shared" si="22"/>
        <v>72.027264166708775</v>
      </c>
      <c r="S121" s="27">
        <f t="shared" si="23"/>
        <v>21.390235833291225</v>
      </c>
    </row>
    <row r="122" spans="1:19" x14ac:dyDescent="0.25">
      <c r="A122" s="29">
        <v>2395</v>
      </c>
      <c r="B122" s="29">
        <v>3.8100000000000002E-2</v>
      </c>
      <c r="C122" s="29">
        <v>-0.11020000000000001</v>
      </c>
      <c r="D122" s="1"/>
      <c r="E122" s="1">
        <f t="shared" si="13"/>
        <v>-2.8923884514435696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0.75188235314401808</v>
      </c>
      <c r="J122" s="24">
        <f t="shared" si="16"/>
        <v>-0.50376470628803616</v>
      </c>
      <c r="K122" s="1"/>
      <c r="L122" s="1">
        <f t="shared" si="17"/>
        <v>2.8646717654787091E-2</v>
      </c>
      <c r="M122" s="1">
        <f t="shared" si="18"/>
        <v>9.4532823452129124E-3</v>
      </c>
      <c r="N122" s="1">
        <f t="shared" si="19"/>
        <v>-0.11999332847273858</v>
      </c>
      <c r="O122" s="1">
        <f t="shared" si="20"/>
        <v>9.7933284727385571E-3</v>
      </c>
      <c r="P122" s="24">
        <f t="shared" si="21"/>
        <v>-1.396436688248587E-17</v>
      </c>
      <c r="Q122" s="1"/>
      <c r="R122" s="27">
        <f t="shared" si="22"/>
        <v>68.608888783215079</v>
      </c>
      <c r="S122" s="27">
        <f t="shared" si="23"/>
        <v>22.640611216784926</v>
      </c>
    </row>
    <row r="123" spans="1:19" x14ac:dyDescent="0.25">
      <c r="A123" s="29">
        <v>2425</v>
      </c>
      <c r="B123" s="29">
        <v>3.6499999999999998E-2</v>
      </c>
      <c r="C123" s="29">
        <v>-0.10299999999999999</v>
      </c>
      <c r="D123" s="1"/>
      <c r="E123" s="1">
        <f t="shared" si="13"/>
        <v>-2.8219178082191783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0.73839437407745212</v>
      </c>
      <c r="J123" s="24">
        <f t="shared" si="16"/>
        <v>-0.47678874815490424</v>
      </c>
      <c r="K123" s="1"/>
      <c r="L123" s="1">
        <f t="shared" si="17"/>
        <v>2.6951394653827E-2</v>
      </c>
      <c r="M123" s="1">
        <f t="shared" si="18"/>
        <v>9.5486053461729965E-3</v>
      </c>
      <c r="N123" s="1">
        <f t="shared" si="19"/>
        <v>-0.11289208035862527</v>
      </c>
      <c r="O123" s="1">
        <f t="shared" si="20"/>
        <v>9.8920803586252624E-3</v>
      </c>
      <c r="P123" s="24">
        <f t="shared" si="21"/>
        <v>-1.396436688248587E-17</v>
      </c>
      <c r="Q123" s="1"/>
      <c r="R123" s="27">
        <f t="shared" si="22"/>
        <v>65.357132035530469</v>
      </c>
      <c r="S123" s="27">
        <f t="shared" si="23"/>
        <v>23.155367964469516</v>
      </c>
    </row>
    <row r="124" spans="1:19" x14ac:dyDescent="0.25">
      <c r="A124" s="29">
        <v>2455</v>
      </c>
      <c r="B124" s="29">
        <v>3.5299999999999998E-2</v>
      </c>
      <c r="C124" s="29">
        <v>-9.6100000000000005E-2</v>
      </c>
      <c r="D124" s="1"/>
      <c r="E124" s="1">
        <f t="shared" si="13"/>
        <v>-2.7223796033994336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0.71934290581346461</v>
      </c>
      <c r="J124" s="24">
        <f t="shared" si="16"/>
        <v>-0.43868581162692921</v>
      </c>
      <c r="K124" s="1"/>
      <c r="L124" s="1">
        <f t="shared" si="17"/>
        <v>2.53928045752153E-2</v>
      </c>
      <c r="M124" s="1">
        <f t="shared" si="18"/>
        <v>9.9071954247846993E-3</v>
      </c>
      <c r="N124" s="1">
        <f t="shared" si="19"/>
        <v>-0.10636356936092804</v>
      </c>
      <c r="O124" s="1">
        <f t="shared" si="20"/>
        <v>1.0263569360928034E-2</v>
      </c>
      <c r="P124" s="24">
        <f t="shared" si="21"/>
        <v>0</v>
      </c>
      <c r="Q124" s="1"/>
      <c r="R124" s="27">
        <f t="shared" si="22"/>
        <v>62.339335232153566</v>
      </c>
      <c r="S124" s="27">
        <f t="shared" si="23"/>
        <v>24.322164767846438</v>
      </c>
    </row>
    <row r="125" spans="1:19" x14ac:dyDescent="0.25">
      <c r="A125" s="29">
        <v>2485</v>
      </c>
      <c r="B125" s="29">
        <v>3.4000000000000002E-2</v>
      </c>
      <c r="C125" s="29">
        <v>-8.9200000000000002E-2</v>
      </c>
      <c r="D125" s="1"/>
      <c r="E125" s="1">
        <f t="shared" si="13"/>
        <v>-2.6235294117647059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0.70042312227679671</v>
      </c>
      <c r="J125" s="24">
        <f t="shared" si="16"/>
        <v>-0.40084624455359341</v>
      </c>
      <c r="K125" s="1"/>
      <c r="L125" s="1">
        <f t="shared" si="17"/>
        <v>2.3814386157411091E-2</v>
      </c>
      <c r="M125" s="1">
        <f t="shared" si="18"/>
        <v>1.0185613842588913E-2</v>
      </c>
      <c r="N125" s="1">
        <f t="shared" si="19"/>
        <v>-9.9752002829732428E-2</v>
      </c>
      <c r="O125" s="1">
        <f t="shared" si="20"/>
        <v>1.0552002829732399E-2</v>
      </c>
      <c r="P125" s="24">
        <f t="shared" si="21"/>
        <v>-2.792873376497174E-17</v>
      </c>
      <c r="Q125" s="1"/>
      <c r="R125" s="27">
        <f t="shared" si="22"/>
        <v>59.178749601166558</v>
      </c>
      <c r="S125" s="27">
        <f t="shared" si="23"/>
        <v>25.311250398833451</v>
      </c>
    </row>
    <row r="126" spans="1:19" x14ac:dyDescent="0.25">
      <c r="A126" s="29">
        <v>2515</v>
      </c>
      <c r="B126" s="29">
        <v>3.2500000000000001E-2</v>
      </c>
      <c r="C126" s="29">
        <v>-8.3599999999999994E-2</v>
      </c>
      <c r="D126" s="1"/>
      <c r="E126" s="1">
        <f t="shared" si="13"/>
        <v>-2.572307692307692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0.69061935934547447</v>
      </c>
      <c r="J126" s="24">
        <f t="shared" si="16"/>
        <v>-0.38123871869094894</v>
      </c>
      <c r="K126" s="1"/>
      <c r="L126" s="1">
        <f t="shared" si="17"/>
        <v>2.2445129178727923E-2</v>
      </c>
      <c r="M126" s="1">
        <f t="shared" si="18"/>
        <v>1.005487082127208E-2</v>
      </c>
      <c r="N126" s="1">
        <f t="shared" si="19"/>
        <v>-9.4016556822037273E-2</v>
      </c>
      <c r="O126" s="1">
        <f t="shared" si="20"/>
        <v>1.0416556822037263E-2</v>
      </c>
      <c r="P126" s="24">
        <f t="shared" si="21"/>
        <v>-1.396436688248587E-17</v>
      </c>
      <c r="Q126" s="1"/>
      <c r="R126" s="27">
        <f t="shared" si="22"/>
        <v>56.449499884500725</v>
      </c>
      <c r="S126" s="27">
        <f t="shared" si="23"/>
        <v>25.288000115499283</v>
      </c>
    </row>
    <row r="127" spans="1:19" x14ac:dyDescent="0.25">
      <c r="A127" s="29">
        <v>2545</v>
      </c>
      <c r="B127" s="29">
        <v>3.09E-2</v>
      </c>
      <c r="C127" s="29">
        <v>-7.9299999999999995E-2</v>
      </c>
      <c r="D127" s="1"/>
      <c r="E127" s="1">
        <f t="shared" si="13"/>
        <v>-2.566343042071197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0.68947773392745371</v>
      </c>
      <c r="J127" s="24">
        <f t="shared" si="16"/>
        <v>-0.37895546785490741</v>
      </c>
      <c r="K127" s="1"/>
      <c r="L127" s="1">
        <f t="shared" si="17"/>
        <v>2.1304861978358319E-2</v>
      </c>
      <c r="M127" s="1">
        <f t="shared" si="18"/>
        <v>9.5951380216416811E-3</v>
      </c>
      <c r="N127" s="1">
        <f t="shared" si="19"/>
        <v>-8.9240286871341001E-2</v>
      </c>
      <c r="O127" s="1">
        <f t="shared" si="20"/>
        <v>9.9402868713410215E-3</v>
      </c>
      <c r="P127" s="24">
        <f t="shared" si="21"/>
        <v>1.396436688248587E-17</v>
      </c>
      <c r="Q127" s="1"/>
      <c r="R127" s="27">
        <f t="shared" si="22"/>
        <v>54.220873734921923</v>
      </c>
      <c r="S127" s="27">
        <f t="shared" si="23"/>
        <v>24.41962626507808</v>
      </c>
    </row>
    <row r="128" spans="1:19" x14ac:dyDescent="0.25">
      <c r="A128" s="29">
        <v>2575</v>
      </c>
      <c r="B128" s="29">
        <v>2.98E-2</v>
      </c>
      <c r="C128" s="29">
        <v>-7.5300000000000006E-2</v>
      </c>
      <c r="D128" s="1"/>
      <c r="E128" s="1">
        <f t="shared" si="13"/>
        <v>-2.526845637583893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0.68191798790367886</v>
      </c>
      <c r="J128" s="24">
        <f t="shared" si="16"/>
        <v>-0.36383597580735771</v>
      </c>
      <c r="K128" s="1"/>
      <c r="L128" s="1">
        <f t="shared" si="17"/>
        <v>2.032115603952963E-2</v>
      </c>
      <c r="M128" s="1">
        <f t="shared" si="18"/>
        <v>9.4788439604703706E-3</v>
      </c>
      <c r="N128" s="1">
        <f t="shared" si="19"/>
        <v>-8.5119809570559229E-2</v>
      </c>
      <c r="O128" s="1">
        <f t="shared" si="20"/>
        <v>9.8198095705592323E-3</v>
      </c>
      <c r="P128" s="24">
        <f t="shared" si="21"/>
        <v>1.396436688248587E-17</v>
      </c>
      <c r="Q128" s="1"/>
      <c r="R128" s="27">
        <f t="shared" si="22"/>
        <v>52.326976801788796</v>
      </c>
      <c r="S128" s="27">
        <f t="shared" si="23"/>
        <v>24.408023198211204</v>
      </c>
    </row>
    <row r="129" spans="1:19" x14ac:dyDescent="0.25">
      <c r="A129" s="29">
        <v>2605</v>
      </c>
      <c r="B129" s="29">
        <v>2.86E-2</v>
      </c>
      <c r="C129" s="29">
        <v>-7.1499999999999994E-2</v>
      </c>
      <c r="D129" s="1"/>
      <c r="E129" s="1">
        <f t="shared" si="13"/>
        <v>-2.4999999999999996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0.67677977174454451</v>
      </c>
      <c r="J129" s="24">
        <f t="shared" si="16"/>
        <v>-0.35355954348908902</v>
      </c>
      <c r="K129" s="1"/>
      <c r="L129" s="1">
        <f t="shared" si="17"/>
        <v>1.9355901471893974E-2</v>
      </c>
      <c r="M129" s="1">
        <f t="shared" si="18"/>
        <v>9.2440985281060269E-3</v>
      </c>
      <c r="N129" s="1">
        <f t="shared" si="19"/>
        <v>-8.1076620057894025E-2</v>
      </c>
      <c r="O129" s="1">
        <f t="shared" si="20"/>
        <v>9.5766200578940135E-3</v>
      </c>
      <c r="P129" s="24">
        <f t="shared" si="21"/>
        <v>-1.396436688248587E-17</v>
      </c>
      <c r="Q129" s="1"/>
      <c r="R129" s="27">
        <f t="shared" si="22"/>
        <v>50.422123334283803</v>
      </c>
      <c r="S129" s="27">
        <f t="shared" si="23"/>
        <v>24.0808766657162</v>
      </c>
    </row>
    <row r="130" spans="1:19" x14ac:dyDescent="0.25">
      <c r="A130" s="29">
        <v>2635</v>
      </c>
      <c r="B130" s="29">
        <v>2.7400000000000001E-2</v>
      </c>
      <c r="C130" s="29">
        <v>-6.7799999999999999E-2</v>
      </c>
      <c r="D130" s="1"/>
      <c r="E130" s="1">
        <f t="shared" si="13"/>
        <v>-2.4744525547445253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0.67189002771719297</v>
      </c>
      <c r="J130" s="24">
        <f t="shared" si="16"/>
        <v>-0.34378005543438594</v>
      </c>
      <c r="K130" s="1"/>
      <c r="L130" s="1">
        <f t="shared" si="17"/>
        <v>1.8409786759451086E-2</v>
      </c>
      <c r="M130" s="1">
        <f t="shared" si="18"/>
        <v>8.9902132405489128E-3</v>
      </c>
      <c r="N130" s="1">
        <f t="shared" si="19"/>
        <v>-7.7113602206036261E-2</v>
      </c>
      <c r="O130" s="1">
        <f t="shared" si="20"/>
        <v>9.3136022060362842E-3</v>
      </c>
      <c r="P130" s="24">
        <f t="shared" si="21"/>
        <v>2.792873376497174E-17</v>
      </c>
      <c r="Q130" s="1"/>
      <c r="R130" s="27">
        <f t="shared" si="22"/>
        <v>48.509788111153611</v>
      </c>
      <c r="S130" s="27">
        <f t="shared" si="23"/>
        <v>23.689211888846383</v>
      </c>
    </row>
    <row r="131" spans="1:19" x14ac:dyDescent="0.25">
      <c r="A131" s="29">
        <v>2665</v>
      </c>
      <c r="B131" s="29">
        <v>2.5999999999999999E-2</v>
      </c>
      <c r="C131" s="29">
        <v>-6.4000000000000001E-2</v>
      </c>
      <c r="D131" s="1"/>
      <c r="E131" s="1">
        <f t="shared" si="13"/>
        <v>-2.4615384615384617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0.66941828897809241</v>
      </c>
      <c r="J131" s="24">
        <f t="shared" si="16"/>
        <v>-0.33883657795618483</v>
      </c>
      <c r="K131" s="1"/>
      <c r="L131" s="1">
        <f t="shared" si="17"/>
        <v>1.7404875513430403E-2</v>
      </c>
      <c r="M131" s="1">
        <f t="shared" si="18"/>
        <v>8.5951244865695962E-3</v>
      </c>
      <c r="N131" s="1">
        <f t="shared" si="19"/>
        <v>-7.2904301626374263E-2</v>
      </c>
      <c r="O131" s="1">
        <f t="shared" si="20"/>
        <v>8.9043016263742579E-3</v>
      </c>
      <c r="P131" s="24">
        <f t="shared" si="21"/>
        <v>0</v>
      </c>
      <c r="Q131" s="1"/>
      <c r="R131" s="27">
        <f t="shared" si="22"/>
        <v>46.383993243292025</v>
      </c>
      <c r="S131" s="27">
        <f t="shared" si="23"/>
        <v>22.906006756707974</v>
      </c>
    </row>
    <row r="132" spans="1:19" x14ac:dyDescent="0.25">
      <c r="A132" s="29">
        <v>2695</v>
      </c>
      <c r="B132" s="29">
        <v>2.4899999999999999E-2</v>
      </c>
      <c r="C132" s="29">
        <v>-6.0299999999999999E-2</v>
      </c>
      <c r="D132" s="1"/>
      <c r="E132" s="1">
        <f t="shared" si="13"/>
        <v>-2.4216867469879517</v>
      </c>
      <c r="F132" s="1">
        <f t="shared" si="14"/>
        <v>0</v>
      </c>
      <c r="G132" s="1">
        <f t="shared" si="24"/>
        <v>0</v>
      </c>
      <c r="H132" s="1"/>
      <c r="I132" s="24">
        <f t="shared" si="15"/>
        <v>0.66179072852128651</v>
      </c>
      <c r="J132" s="24">
        <f t="shared" si="16"/>
        <v>-0.32358145704257302</v>
      </c>
      <c r="K132" s="1"/>
      <c r="L132" s="1">
        <f t="shared" si="17"/>
        <v>1.6478589140180033E-2</v>
      </c>
      <c r="M132" s="1">
        <f t="shared" si="18"/>
        <v>8.4214108598199659E-3</v>
      </c>
      <c r="N132" s="1">
        <f t="shared" si="19"/>
        <v>-6.9024339308014923E-2</v>
      </c>
      <c r="O132" s="1">
        <f t="shared" si="20"/>
        <v>8.7243393080149289E-3</v>
      </c>
      <c r="P132" s="24">
        <f t="shared" si="21"/>
        <v>6.9821834412429351E-18</v>
      </c>
      <c r="Q132" s="1"/>
      <c r="R132" s="27">
        <f t="shared" si="22"/>
        <v>44.409797732785186</v>
      </c>
      <c r="S132" s="27">
        <f t="shared" si="23"/>
        <v>22.695702267214809</v>
      </c>
    </row>
    <row r="133" spans="1:19" x14ac:dyDescent="0.25">
      <c r="A133" s="29">
        <v>2725</v>
      </c>
      <c r="B133" s="29">
        <v>2.4299999999999999E-2</v>
      </c>
      <c r="C133" s="29">
        <v>-5.7200000000000001E-2</v>
      </c>
      <c r="D133" s="1"/>
      <c r="E133" s="1">
        <f t="shared" si="13"/>
        <v>-2.3539094650205761</v>
      </c>
      <c r="F133" s="1">
        <f t="shared" si="14"/>
        <v>0</v>
      </c>
      <c r="G133" s="1">
        <f t="shared" si="24"/>
        <v>0</v>
      </c>
      <c r="H133" s="1"/>
      <c r="I133" s="24">
        <f t="shared" si="15"/>
        <v>0.6488182548991317</v>
      </c>
      <c r="J133" s="24">
        <f t="shared" si="16"/>
        <v>-0.29763650979826339</v>
      </c>
      <c r="K133" s="1"/>
      <c r="L133" s="1">
        <f t="shared" si="17"/>
        <v>1.5766283594048899E-2</v>
      </c>
      <c r="M133" s="1">
        <f t="shared" si="18"/>
        <v>8.5337164059510993E-3</v>
      </c>
      <c r="N133" s="1">
        <f t="shared" si="19"/>
        <v>-6.6040684621992501E-2</v>
      </c>
      <c r="O133" s="1">
        <f t="shared" si="20"/>
        <v>8.8406846219925058E-3</v>
      </c>
      <c r="P133" s="24">
        <f t="shared" si="21"/>
        <v>6.9821834412429351E-18</v>
      </c>
      <c r="Q133" s="1"/>
      <c r="R133" s="27">
        <f t="shared" si="22"/>
        <v>42.963122793783249</v>
      </c>
      <c r="S133" s="27">
        <f t="shared" si="23"/>
        <v>23.254377206216745</v>
      </c>
    </row>
    <row r="134" spans="1:19" x14ac:dyDescent="0.25">
      <c r="A134" s="29">
        <v>2755</v>
      </c>
      <c r="B134" s="29">
        <v>2.4E-2</v>
      </c>
      <c r="C134" s="29">
        <v>-5.5100000000000003E-2</v>
      </c>
      <c r="D134" s="1"/>
      <c r="E134" s="1">
        <f t="shared" si="13"/>
        <v>-2.2958333333333334</v>
      </c>
      <c r="F134" s="1">
        <f t="shared" si="14"/>
        <v>0</v>
      </c>
      <c r="G134" s="1">
        <f t="shared" si="24"/>
        <v>0</v>
      </c>
      <c r="H134" s="1"/>
      <c r="I134" s="24">
        <f t="shared" si="15"/>
        <v>0.63770256739262776</v>
      </c>
      <c r="J134" s="24">
        <f t="shared" si="16"/>
        <v>-0.27540513478525552</v>
      </c>
      <c r="K134" s="1"/>
      <c r="L134" s="1">
        <f t="shared" si="17"/>
        <v>1.5304861617423067E-2</v>
      </c>
      <c r="M134" s="1">
        <f t="shared" si="18"/>
        <v>8.6951383825769335E-3</v>
      </c>
      <c r="N134" s="1">
        <f t="shared" si="19"/>
        <v>-6.4107913144540132E-2</v>
      </c>
      <c r="O134" s="1">
        <f t="shared" si="20"/>
        <v>9.0079131445401327E-3</v>
      </c>
      <c r="P134" s="24">
        <f t="shared" si="21"/>
        <v>6.9821834412429351E-18</v>
      </c>
      <c r="Q134" s="1"/>
      <c r="R134" s="27">
        <f t="shared" si="22"/>
        <v>42.164893756000552</v>
      </c>
      <c r="S134" s="27">
        <f t="shared" si="23"/>
        <v>23.955106243999452</v>
      </c>
    </row>
    <row r="135" spans="1:19" x14ac:dyDescent="0.25">
      <c r="A135" s="29">
        <v>2785</v>
      </c>
      <c r="B135" s="29">
        <v>2.4E-2</v>
      </c>
      <c r="C135" s="29">
        <v>-5.3800000000000001E-2</v>
      </c>
      <c r="D135" s="1"/>
      <c r="E135" s="1">
        <f t="shared" si="13"/>
        <v>-2.2416666666666667</v>
      </c>
      <c r="F135" s="1">
        <f t="shared" si="14"/>
        <v>0</v>
      </c>
      <c r="G135" s="1">
        <f t="shared" si="24"/>
        <v>0</v>
      </c>
      <c r="H135" s="1"/>
      <c r="I135" s="24">
        <f t="shared" si="15"/>
        <v>0.62733514582987449</v>
      </c>
      <c r="J135" s="24">
        <f t="shared" si="16"/>
        <v>-0.25467029165974897</v>
      </c>
      <c r="K135" s="1"/>
      <c r="L135" s="1">
        <f t="shared" si="17"/>
        <v>1.5056043499916988E-2</v>
      </c>
      <c r="M135" s="1">
        <f t="shared" si="18"/>
        <v>8.9439565000830126E-3</v>
      </c>
      <c r="N135" s="1">
        <f t="shared" si="19"/>
        <v>-6.3065681554042852E-2</v>
      </c>
      <c r="O135" s="1">
        <f t="shared" si="20"/>
        <v>9.2656815540428338E-3</v>
      </c>
      <c r="P135" s="24">
        <f t="shared" si="21"/>
        <v>-1.396436688248587E-17</v>
      </c>
      <c r="Q135" s="1"/>
      <c r="R135" s="27">
        <f t="shared" si="22"/>
        <v>41.931081147268813</v>
      </c>
      <c r="S135" s="27">
        <f t="shared" si="23"/>
        <v>24.90891885273119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topLeftCell="A9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SUM(B20:B130)</f>
        <v>24.136100000000017</v>
      </c>
      <c r="C12" s="2">
        <f>SUM(C20:C130)</f>
        <v>-4.7218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0.5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MAX(B20:B130)</f>
        <v>0.96540000000000004</v>
      </c>
      <c r="C13" s="2">
        <f>MAX(C20:C130)</f>
        <v>0.999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1013.7149493843442</v>
      </c>
    </row>
    <row r="14" spans="1:21" s="3" customFormat="1" x14ac:dyDescent="0.25">
      <c r="A14" s="2" t="s">
        <v>30</v>
      </c>
      <c r="B14" s="2">
        <f>MIN(B20:B130)</f>
        <v>1.18E-2</v>
      </c>
      <c r="C14" s="2">
        <f>MIN(C20:C130)</f>
        <v>-0.5181</v>
      </c>
      <c r="F14" s="5"/>
      <c r="G14" s="2" t="s">
        <v>7</v>
      </c>
      <c r="H14" s="2"/>
      <c r="I14" s="15"/>
      <c r="J14" s="15">
        <f>MIN(G20:G130)</f>
        <v>-4.0620490620490619</v>
      </c>
      <c r="K14" s="2" t="s">
        <v>19</v>
      </c>
      <c r="L14" s="15">
        <f>J14*M13</f>
        <v>-4.0620490620490619</v>
      </c>
      <c r="M14" s="2" t="s">
        <v>25</v>
      </c>
      <c r="N14" s="2">
        <f>L14*D17</f>
        <v>-4.5982395382395376E-3</v>
      </c>
      <c r="Q14" s="4" t="s">
        <v>34</v>
      </c>
      <c r="R14" s="18">
        <f>SUM(R20:R130)/SUM(L20:L130)</f>
        <v>1102.235652520812</v>
      </c>
      <c r="S14" s="18">
        <f>SUM(S20:S130)/SUM(M20:M130)</f>
        <v>88.520703136467745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MAX(G20:G130)</f>
        <v>1.1813057773602631</v>
      </c>
      <c r="K15" s="2"/>
      <c r="L15" s="2"/>
      <c r="M15" s="2" t="s">
        <v>24</v>
      </c>
      <c r="N15" s="2">
        <f>J15*D17</f>
        <v>1.3372381399718177E-3</v>
      </c>
      <c r="P15" s="10"/>
      <c r="Q15"/>
      <c r="S15" s="17"/>
    </row>
    <row r="16" spans="1:21" x14ac:dyDescent="0.25">
      <c r="A16" s="32" t="s">
        <v>56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0.26260630611674546</v>
      </c>
      <c r="K16" s="2"/>
      <c r="L16" s="19" t="s">
        <v>61</v>
      </c>
      <c r="M16" s="2"/>
      <c r="N16" s="30">
        <f>-L14/J15*J16/(1-J16)</f>
        <v>1.2245839645541743</v>
      </c>
      <c r="P16" s="10"/>
      <c r="Q16"/>
    </row>
    <row r="17" spans="1:19" x14ac:dyDescent="0.25">
      <c r="A17" s="12" t="s">
        <v>18</v>
      </c>
      <c r="B17" s="11"/>
      <c r="C17" s="11"/>
      <c r="D17" s="11">
        <v>1.132E-3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-668</v>
      </c>
      <c r="B20" s="29">
        <v>1.18E-2</v>
      </c>
      <c r="C20" s="29">
        <v>2.7199999999999998E-2</v>
      </c>
      <c r="D20" s="1"/>
      <c r="E20" s="1">
        <f>C20/B20</f>
        <v>2.3050847457627119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1.18E-2</v>
      </c>
      <c r="N20" s="1">
        <f>L20*$L$14</f>
        <v>0</v>
      </c>
      <c r="O20" s="1">
        <f>M20*$J$15</f>
        <v>1.3939408172851104E-2</v>
      </c>
      <c r="P20" s="24">
        <f>(N20+O20-C20)/MAX($C$13,-$C$14)</f>
        <v>-1.3273865692841736E-2</v>
      </c>
      <c r="Q20" s="1"/>
      <c r="R20" s="27">
        <f>A20*L20</f>
        <v>0</v>
      </c>
      <c r="S20" s="27">
        <f>A20*M20</f>
        <v>-7.8823999999999996</v>
      </c>
    </row>
    <row r="21" spans="1:19" x14ac:dyDescent="0.25">
      <c r="A21" s="29">
        <v>-638</v>
      </c>
      <c r="B21" s="29">
        <v>1.9E-2</v>
      </c>
      <c r="C21" s="29">
        <v>3.2099999999999997E-2</v>
      </c>
      <c r="D21" s="1"/>
      <c r="E21" s="1">
        <f t="shared" ref="E21:E84" si="0">C21/B21</f>
        <v>1.6894736842105262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</v>
      </c>
      <c r="J21" s="24">
        <f t="shared" ref="J21:J84" si="4">1-2*I21</f>
        <v>1</v>
      </c>
      <c r="K21" s="1"/>
      <c r="L21" s="1">
        <f t="shared" ref="L21:L84" si="5">B21*I21</f>
        <v>0</v>
      </c>
      <c r="M21" s="1">
        <f t="shared" ref="M21:M84" si="6">B21*(1-I21)</f>
        <v>1.9E-2</v>
      </c>
      <c r="N21" s="1">
        <f t="shared" ref="N21:N84" si="7">L21*$L$14</f>
        <v>0</v>
      </c>
      <c r="O21" s="1">
        <f t="shared" ref="O21:O84" si="8">M21*$J$15</f>
        <v>2.2444809769845E-2</v>
      </c>
      <c r="P21" s="24">
        <f t="shared" ref="P21:P84" si="9">(N21+O21-C21)/MAX($C$13,-$C$14)</f>
        <v>-9.6648550852402367E-3</v>
      </c>
      <c r="Q21" s="1"/>
      <c r="R21" s="27">
        <f t="shared" ref="R21:R84" si="10">A21*L21</f>
        <v>0</v>
      </c>
      <c r="S21" s="27">
        <f t="shared" ref="S21:S84" si="11">A21*M21</f>
        <v>-12.122</v>
      </c>
    </row>
    <row r="22" spans="1:19" x14ac:dyDescent="0.25">
      <c r="A22" s="29">
        <v>-608</v>
      </c>
      <c r="B22" s="29">
        <v>2.81E-2</v>
      </c>
      <c r="C22" s="29">
        <v>3.9300000000000002E-2</v>
      </c>
      <c r="D22" s="1"/>
      <c r="E22" s="1">
        <f t="shared" si="0"/>
        <v>1.3985765124555161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2.81E-2</v>
      </c>
      <c r="N22" s="1">
        <f t="shared" si="7"/>
        <v>0</v>
      </c>
      <c r="O22" s="1">
        <f t="shared" si="8"/>
        <v>3.3194692343823391E-2</v>
      </c>
      <c r="P22" s="24">
        <f t="shared" si="9"/>
        <v>-6.1114190752518619E-3</v>
      </c>
      <c r="Q22" s="1"/>
      <c r="R22" s="27">
        <f t="shared" si="10"/>
        <v>0</v>
      </c>
      <c r="S22" s="27">
        <f t="shared" si="11"/>
        <v>-17.084800000000001</v>
      </c>
    </row>
    <row r="23" spans="1:19" x14ac:dyDescent="0.25">
      <c r="A23" s="29">
        <v>-578</v>
      </c>
      <c r="B23" s="29">
        <v>3.9399999999999998E-2</v>
      </c>
      <c r="C23" s="29">
        <v>4.9500000000000002E-2</v>
      </c>
      <c r="D23" s="1"/>
      <c r="E23" s="1">
        <f t="shared" si="0"/>
        <v>1.2563451776649748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3.9399999999999998E-2</v>
      </c>
      <c r="N23" s="1">
        <f t="shared" si="7"/>
        <v>0</v>
      </c>
      <c r="O23" s="1">
        <f t="shared" si="8"/>
        <v>4.6543447627994367E-2</v>
      </c>
      <c r="P23" s="24">
        <f t="shared" si="9"/>
        <v>-2.9595118838895255E-3</v>
      </c>
      <c r="Q23" s="1"/>
      <c r="R23" s="27">
        <f t="shared" si="10"/>
        <v>0</v>
      </c>
      <c r="S23" s="27">
        <f t="shared" si="11"/>
        <v>-22.773199999999999</v>
      </c>
    </row>
    <row r="24" spans="1:19" x14ac:dyDescent="0.25">
      <c r="A24" s="29">
        <v>-548</v>
      </c>
      <c r="B24" s="29">
        <v>5.4399999999999997E-2</v>
      </c>
      <c r="C24" s="29">
        <v>6.4600000000000005E-2</v>
      </c>
      <c r="D24" s="1"/>
      <c r="E24" s="1">
        <f t="shared" si="0"/>
        <v>1.1875000000000002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5.4399999999999997E-2</v>
      </c>
      <c r="N24" s="1">
        <f t="shared" si="7"/>
        <v>0</v>
      </c>
      <c r="O24" s="1">
        <f t="shared" si="8"/>
        <v>6.4263034288398316E-2</v>
      </c>
      <c r="P24" s="24">
        <f t="shared" si="9"/>
        <v>-3.3730301461630519E-4</v>
      </c>
      <c r="Q24" s="1"/>
      <c r="R24" s="27">
        <f t="shared" si="10"/>
        <v>0</v>
      </c>
      <c r="S24" s="27">
        <f t="shared" si="11"/>
        <v>-29.811199999999999</v>
      </c>
    </row>
    <row r="25" spans="1:19" x14ac:dyDescent="0.25">
      <c r="A25" s="29">
        <v>-518</v>
      </c>
      <c r="B25" s="29">
        <v>7.51E-2</v>
      </c>
      <c r="C25" s="29">
        <v>8.8700000000000001E-2</v>
      </c>
      <c r="D25" s="1"/>
      <c r="E25" s="1">
        <f t="shared" si="0"/>
        <v>1.1810918774966712</v>
      </c>
      <c r="F25" s="1">
        <f t="shared" si="1"/>
        <v>0</v>
      </c>
      <c r="G25" s="1">
        <f t="shared" si="2"/>
        <v>0</v>
      </c>
      <c r="H25" s="1"/>
      <c r="I25" s="24">
        <f t="shared" si="3"/>
        <v>4.0794466547295191E-5</v>
      </c>
      <c r="J25" s="24">
        <f t="shared" si="4"/>
        <v>0.99991841106690538</v>
      </c>
      <c r="K25" s="1"/>
      <c r="L25" s="1">
        <f t="shared" si="5"/>
        <v>3.0636644377018689E-6</v>
      </c>
      <c r="M25" s="1">
        <f t="shared" si="6"/>
        <v>7.5096936335562303E-2</v>
      </c>
      <c r="N25" s="1">
        <f t="shared" si="7"/>
        <v>-1.2444755255599944E-5</v>
      </c>
      <c r="O25" s="1">
        <f t="shared" si="8"/>
        <v>8.8712444755255609E-2</v>
      </c>
      <c r="P25" s="24">
        <f t="shared" si="9"/>
        <v>1.389167948730176E-17</v>
      </c>
      <c r="Q25" s="1"/>
      <c r="R25" s="27">
        <f t="shared" si="10"/>
        <v>-1.586978178729568E-3</v>
      </c>
      <c r="S25" s="27">
        <f t="shared" si="11"/>
        <v>-38.900213021821273</v>
      </c>
    </row>
    <row r="26" spans="1:19" x14ac:dyDescent="0.25">
      <c r="A26" s="29">
        <v>-488</v>
      </c>
      <c r="B26" s="29">
        <v>0.1043</v>
      </c>
      <c r="C26" s="29">
        <v>0.124</v>
      </c>
      <c r="D26" s="1"/>
      <c r="E26" s="1">
        <f t="shared" si="0"/>
        <v>1.1888782358581016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0.1043</v>
      </c>
      <c r="N26" s="1">
        <f t="shared" si="7"/>
        <v>0</v>
      </c>
      <c r="O26" s="1">
        <f t="shared" si="8"/>
        <v>0.12321019257867545</v>
      </c>
      <c r="P26" s="24">
        <f t="shared" si="9"/>
        <v>-7.9059801934389204E-4</v>
      </c>
      <c r="Q26" s="1"/>
      <c r="R26" s="27">
        <f t="shared" si="10"/>
        <v>0</v>
      </c>
      <c r="S26" s="27">
        <f t="shared" si="11"/>
        <v>-50.898400000000002</v>
      </c>
    </row>
    <row r="27" spans="1:19" x14ac:dyDescent="0.25">
      <c r="A27" s="29">
        <v>-458</v>
      </c>
      <c r="B27" s="29">
        <v>0.14419999999999999</v>
      </c>
      <c r="C27" s="29">
        <v>0.17100000000000001</v>
      </c>
      <c r="D27" s="1"/>
      <c r="E27" s="1">
        <f t="shared" si="0"/>
        <v>1.185852981969487</v>
      </c>
      <c r="F27" s="1">
        <f t="shared" si="1"/>
        <v>0</v>
      </c>
      <c r="G27" s="1">
        <f t="shared" si="2"/>
        <v>0</v>
      </c>
      <c r="H27" s="1"/>
      <c r="I27" s="24">
        <f t="shared" si="3"/>
        <v>0</v>
      </c>
      <c r="J27" s="24">
        <f t="shared" si="4"/>
        <v>1</v>
      </c>
      <c r="K27" s="1"/>
      <c r="L27" s="1">
        <f t="shared" si="5"/>
        <v>0</v>
      </c>
      <c r="M27" s="1">
        <f t="shared" si="6"/>
        <v>0.14419999999999999</v>
      </c>
      <c r="N27" s="1">
        <f t="shared" si="7"/>
        <v>0</v>
      </c>
      <c r="O27" s="1">
        <f t="shared" si="8"/>
        <v>0.17034429309534993</v>
      </c>
      <c r="P27" s="24">
        <f t="shared" si="9"/>
        <v>-6.5636326791800102E-4</v>
      </c>
      <c r="Q27" s="1"/>
      <c r="R27" s="27">
        <f t="shared" si="10"/>
        <v>0</v>
      </c>
      <c r="S27" s="27">
        <f t="shared" si="11"/>
        <v>-66.043599999999998</v>
      </c>
    </row>
    <row r="28" spans="1:19" x14ac:dyDescent="0.25">
      <c r="A28" s="29">
        <v>-428</v>
      </c>
      <c r="B28" s="29">
        <v>0.19650000000000001</v>
      </c>
      <c r="C28" s="29">
        <v>0.23080000000000001</v>
      </c>
      <c r="D28" s="1"/>
      <c r="E28" s="1">
        <f t="shared" si="0"/>
        <v>1.1745547073791349</v>
      </c>
      <c r="F28" s="1">
        <f t="shared" si="1"/>
        <v>0</v>
      </c>
      <c r="G28" s="1">
        <f>E28*F28</f>
        <v>0</v>
      </c>
      <c r="H28" s="1"/>
      <c r="I28" s="24">
        <f t="shared" si="3"/>
        <v>1.2875477986701925E-3</v>
      </c>
      <c r="J28" s="24">
        <f t="shared" si="4"/>
        <v>0.99742490440265963</v>
      </c>
      <c r="K28" s="1"/>
      <c r="L28" s="1">
        <f t="shared" si="5"/>
        <v>2.5300314243869286E-4</v>
      </c>
      <c r="M28" s="1">
        <f t="shared" si="6"/>
        <v>0.19624699685756131</v>
      </c>
      <c r="N28" s="1">
        <f t="shared" si="7"/>
        <v>-1.0277111774385575E-3</v>
      </c>
      <c r="O28" s="1">
        <f t="shared" si="8"/>
        <v>0.23182771117743856</v>
      </c>
      <c r="P28" s="24">
        <f t="shared" si="9"/>
        <v>0</v>
      </c>
      <c r="Q28" s="1"/>
      <c r="R28" s="27">
        <f t="shared" si="10"/>
        <v>-0.10828534496376055</v>
      </c>
      <c r="S28" s="27">
        <f t="shared" si="11"/>
        <v>-83.993714655036243</v>
      </c>
    </row>
    <row r="29" spans="1:19" x14ac:dyDescent="0.25">
      <c r="A29" s="29">
        <v>-398</v>
      </c>
      <c r="B29" s="29">
        <v>0.26119999999999999</v>
      </c>
      <c r="C29" s="29">
        <v>0.307</v>
      </c>
      <c r="D29" s="1"/>
      <c r="E29" s="1">
        <f t="shared" si="0"/>
        <v>1.175344563552833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1.1369083325479515E-3</v>
      </c>
      <c r="J29" s="24">
        <f t="shared" si="4"/>
        <v>0.99772618333490415</v>
      </c>
      <c r="K29" s="1"/>
      <c r="L29" s="1">
        <f t="shared" si="5"/>
        <v>2.9696045646152491E-4</v>
      </c>
      <c r="M29" s="1">
        <f t="shared" si="6"/>
        <v>0.26090303954353844</v>
      </c>
      <c r="N29" s="1">
        <f t="shared" si="7"/>
        <v>-1.2062679436351986E-3</v>
      </c>
      <c r="O29" s="1">
        <f t="shared" si="8"/>
        <v>0.30820626794363515</v>
      </c>
      <c r="P29" s="24">
        <f t="shared" si="9"/>
        <v>-5.5566717949207039E-17</v>
      </c>
      <c r="Q29" s="1"/>
      <c r="R29" s="27">
        <f t="shared" si="10"/>
        <v>-0.11819026167168692</v>
      </c>
      <c r="S29" s="27">
        <f t="shared" si="11"/>
        <v>-103.8394097383283</v>
      </c>
    </row>
    <row r="30" spans="1:19" x14ac:dyDescent="0.25">
      <c r="A30" s="29">
        <v>-368</v>
      </c>
      <c r="B30" s="29">
        <v>0.33779999999999999</v>
      </c>
      <c r="C30" s="29">
        <v>0.4002</v>
      </c>
      <c r="D30" s="1"/>
      <c r="E30" s="1">
        <f t="shared" si="0"/>
        <v>1.1847246891651866</v>
      </c>
      <c r="F30" s="1">
        <f t="shared" si="1"/>
        <v>0</v>
      </c>
      <c r="G30" s="1">
        <f t="shared" si="12"/>
        <v>0</v>
      </c>
      <c r="H30" s="1"/>
      <c r="I30" s="24">
        <f t="shared" si="3"/>
        <v>0</v>
      </c>
      <c r="J30" s="24">
        <f t="shared" si="4"/>
        <v>1</v>
      </c>
      <c r="K30" s="1"/>
      <c r="L30" s="1">
        <f t="shared" si="5"/>
        <v>0</v>
      </c>
      <c r="M30" s="1">
        <f t="shared" si="6"/>
        <v>0.33779999999999999</v>
      </c>
      <c r="N30" s="1">
        <f t="shared" si="7"/>
        <v>0</v>
      </c>
      <c r="O30" s="1">
        <f t="shared" si="8"/>
        <v>0.39904509159229684</v>
      </c>
      <c r="P30" s="24">
        <f t="shared" si="9"/>
        <v>-1.1560644721753345E-3</v>
      </c>
      <c r="Q30" s="1"/>
      <c r="R30" s="27">
        <f t="shared" si="10"/>
        <v>0</v>
      </c>
      <c r="S30" s="27">
        <f t="shared" si="11"/>
        <v>-124.3104</v>
      </c>
    </row>
    <row r="31" spans="1:19" x14ac:dyDescent="0.25">
      <c r="A31" s="29">
        <v>-338</v>
      </c>
      <c r="B31" s="29">
        <v>0.42580000000000001</v>
      </c>
      <c r="C31" s="29">
        <v>0.503</v>
      </c>
      <c r="D31" s="1"/>
      <c r="E31" s="1">
        <f t="shared" si="0"/>
        <v>1.1813057773602631</v>
      </c>
      <c r="F31" s="1">
        <f t="shared" si="1"/>
        <v>1</v>
      </c>
      <c r="G31" s="1">
        <f t="shared" si="12"/>
        <v>1.1813057773602631</v>
      </c>
      <c r="H31" s="1"/>
      <c r="I31" s="24">
        <f t="shared" si="3"/>
        <v>0</v>
      </c>
      <c r="J31" s="24">
        <f t="shared" si="4"/>
        <v>1</v>
      </c>
      <c r="K31" s="1"/>
      <c r="L31" s="1">
        <f t="shared" si="5"/>
        <v>0</v>
      </c>
      <c r="M31" s="1">
        <f t="shared" si="6"/>
        <v>0.42580000000000001</v>
      </c>
      <c r="N31" s="1">
        <f t="shared" si="7"/>
        <v>0</v>
      </c>
      <c r="O31" s="1">
        <f t="shared" si="8"/>
        <v>0.503</v>
      </c>
      <c r="P31" s="24">
        <f t="shared" si="9"/>
        <v>0</v>
      </c>
      <c r="Q31" s="1"/>
      <c r="R31" s="27">
        <f t="shared" si="10"/>
        <v>0</v>
      </c>
      <c r="S31" s="27">
        <f t="shared" si="11"/>
        <v>-143.9204</v>
      </c>
    </row>
    <row r="32" spans="1:19" x14ac:dyDescent="0.25">
      <c r="A32" s="29">
        <v>-308</v>
      </c>
      <c r="B32" s="29">
        <v>0.52180000000000004</v>
      </c>
      <c r="C32" s="29">
        <v>0.60440000000000005</v>
      </c>
      <c r="D32" s="1"/>
      <c r="E32" s="1">
        <f t="shared" si="0"/>
        <v>1.1582981985435032</v>
      </c>
      <c r="F32" s="1">
        <f t="shared" si="1"/>
        <v>1</v>
      </c>
      <c r="G32" s="1">
        <f t="shared" si="12"/>
        <v>1.1582981985435032</v>
      </c>
      <c r="H32" s="1"/>
      <c r="I32" s="24">
        <f t="shared" si="3"/>
        <v>4.3879499903065316E-3</v>
      </c>
      <c r="J32" s="24">
        <f t="shared" si="4"/>
        <v>0.99122410001938699</v>
      </c>
      <c r="K32" s="1"/>
      <c r="L32" s="1">
        <f t="shared" si="5"/>
        <v>2.2896323049419482E-3</v>
      </c>
      <c r="M32" s="1">
        <f t="shared" si="6"/>
        <v>0.5195103676950581</v>
      </c>
      <c r="N32" s="1">
        <f t="shared" si="7"/>
        <v>-9.3005987567266728E-3</v>
      </c>
      <c r="O32" s="1">
        <f t="shared" si="8"/>
        <v>0.61370059875672667</v>
      </c>
      <c r="P32" s="24">
        <f t="shared" si="9"/>
        <v>0</v>
      </c>
      <c r="Q32" s="1"/>
      <c r="R32" s="27">
        <f t="shared" si="10"/>
        <v>-0.70520674992212007</v>
      </c>
      <c r="S32" s="27">
        <f t="shared" si="11"/>
        <v>-160.00919325007789</v>
      </c>
    </row>
    <row r="33" spans="1:19" x14ac:dyDescent="0.25">
      <c r="A33" s="29">
        <v>-278</v>
      </c>
      <c r="B33" s="29">
        <v>0.61870000000000003</v>
      </c>
      <c r="C33" s="29">
        <v>0.6986</v>
      </c>
      <c r="D33" s="1"/>
      <c r="E33" s="1">
        <f t="shared" si="0"/>
        <v>1.1291417488281881</v>
      </c>
      <c r="F33" s="1">
        <f t="shared" si="1"/>
        <v>1</v>
      </c>
      <c r="G33" s="1">
        <f t="shared" si="12"/>
        <v>1.1291417488281881</v>
      </c>
      <c r="H33" s="1"/>
      <c r="I33" s="24">
        <f t="shared" si="3"/>
        <v>9.9485978213809789E-3</v>
      </c>
      <c r="J33" s="24">
        <f t="shared" si="4"/>
        <v>0.98010280435723807</v>
      </c>
      <c r="K33" s="1"/>
      <c r="L33" s="1">
        <f t="shared" si="5"/>
        <v>6.155197472088412E-3</v>
      </c>
      <c r="M33" s="1">
        <f t="shared" si="6"/>
        <v>0.61254480252791155</v>
      </c>
      <c r="N33" s="1">
        <f t="shared" si="7"/>
        <v>-2.5002714118223492E-2</v>
      </c>
      <c r="O33" s="1">
        <f t="shared" si="8"/>
        <v>0.72360271411822341</v>
      </c>
      <c r="P33" s="24">
        <f t="shared" si="9"/>
        <v>-1.1113343589841408E-16</v>
      </c>
      <c r="Q33" s="1"/>
      <c r="R33" s="27">
        <f t="shared" si="10"/>
        <v>-1.7111448972405785</v>
      </c>
      <c r="S33" s="27">
        <f t="shared" si="11"/>
        <v>-170.28745510275942</v>
      </c>
    </row>
    <row r="34" spans="1:19" x14ac:dyDescent="0.25">
      <c r="A34" s="29">
        <v>-248</v>
      </c>
      <c r="B34" s="29">
        <v>0.71089999999999998</v>
      </c>
      <c r="C34" s="29">
        <v>0.78220000000000001</v>
      </c>
      <c r="D34" s="1"/>
      <c r="E34" s="1">
        <f t="shared" si="0"/>
        <v>1.1002954001969336</v>
      </c>
      <c r="F34" s="1">
        <f t="shared" si="1"/>
        <v>1</v>
      </c>
      <c r="G34" s="1">
        <f t="shared" si="12"/>
        <v>1.1002954001969336</v>
      </c>
      <c r="H34" s="1"/>
      <c r="I34" s="24">
        <f t="shared" si="3"/>
        <v>1.5450103920957498E-2</v>
      </c>
      <c r="J34" s="24">
        <f t="shared" si="4"/>
        <v>0.96909979215808506</v>
      </c>
      <c r="K34" s="1"/>
      <c r="L34" s="1">
        <f t="shared" si="5"/>
        <v>1.0983478877408685E-2</v>
      </c>
      <c r="M34" s="1">
        <f t="shared" si="6"/>
        <v>0.69991652112259128</v>
      </c>
      <c r="N34" s="1">
        <f t="shared" si="7"/>
        <v>-4.4615430072013636E-2</v>
      </c>
      <c r="O34" s="1">
        <f t="shared" si="8"/>
        <v>0.82681543007201375</v>
      </c>
      <c r="P34" s="24">
        <f t="shared" si="9"/>
        <v>1.1113343589841408E-16</v>
      </c>
      <c r="Q34" s="1"/>
      <c r="R34" s="27">
        <f t="shared" si="10"/>
        <v>-2.7239027615973539</v>
      </c>
      <c r="S34" s="27">
        <f t="shared" si="11"/>
        <v>-173.57929723840263</v>
      </c>
    </row>
    <row r="35" spans="1:19" x14ac:dyDescent="0.25">
      <c r="A35" s="29">
        <v>-218</v>
      </c>
      <c r="B35" s="29">
        <v>0.79479999999999995</v>
      </c>
      <c r="C35" s="29">
        <v>0.85229999999999995</v>
      </c>
      <c r="D35" s="1"/>
      <c r="E35" s="1">
        <f t="shared" si="0"/>
        <v>1.0723452440865626</v>
      </c>
      <c r="F35" s="1">
        <f t="shared" si="1"/>
        <v>1</v>
      </c>
      <c r="G35" s="1">
        <f t="shared" si="12"/>
        <v>1.0723452440865626</v>
      </c>
      <c r="H35" s="1"/>
      <c r="I35" s="24">
        <f t="shared" si="3"/>
        <v>2.0780690342516492E-2</v>
      </c>
      <c r="J35" s="24">
        <f t="shared" si="4"/>
        <v>0.95843861931496699</v>
      </c>
      <c r="K35" s="1"/>
      <c r="L35" s="1">
        <f t="shared" si="5"/>
        <v>1.6516492684232106E-2</v>
      </c>
      <c r="M35" s="1">
        <f t="shared" si="6"/>
        <v>0.77828350731576779</v>
      </c>
      <c r="N35" s="1">
        <f t="shared" si="7"/>
        <v>-6.7090803616325217E-2</v>
      </c>
      <c r="O35" s="1">
        <f t="shared" si="8"/>
        <v>0.91939080361632508</v>
      </c>
      <c r="P35" s="24">
        <f t="shared" si="9"/>
        <v>-1.1113343589841408E-16</v>
      </c>
      <c r="Q35" s="1"/>
      <c r="R35" s="27">
        <f t="shared" si="10"/>
        <v>-3.6005954051625992</v>
      </c>
      <c r="S35" s="27">
        <f t="shared" si="11"/>
        <v>-169.66580459483737</v>
      </c>
    </row>
    <row r="36" spans="1:19" x14ac:dyDescent="0.25">
      <c r="A36" s="29">
        <v>-188</v>
      </c>
      <c r="B36" s="29">
        <v>0.86719999999999997</v>
      </c>
      <c r="C36" s="29">
        <v>0.90980000000000005</v>
      </c>
      <c r="D36" s="1"/>
      <c r="E36" s="1">
        <f t="shared" si="0"/>
        <v>1.0491236162361623</v>
      </c>
      <c r="F36" s="1">
        <f t="shared" si="1"/>
        <v>1</v>
      </c>
      <c r="G36" s="1">
        <f t="shared" si="12"/>
        <v>1.0491236162361623</v>
      </c>
      <c r="H36" s="1"/>
      <c r="I36" s="24">
        <f t="shared" si="3"/>
        <v>2.520946324872252E-2</v>
      </c>
      <c r="J36" s="24">
        <f t="shared" si="4"/>
        <v>0.94958107350255494</v>
      </c>
      <c r="K36" s="1"/>
      <c r="L36" s="1">
        <f t="shared" si="5"/>
        <v>2.1861646529292168E-2</v>
      </c>
      <c r="M36" s="1">
        <f t="shared" si="6"/>
        <v>0.84533835347070785</v>
      </c>
      <c r="N36" s="1">
        <f t="shared" si="7"/>
        <v>-8.8803080779159382E-2</v>
      </c>
      <c r="O36" s="1">
        <f t="shared" si="8"/>
        <v>0.99860308077915938</v>
      </c>
      <c r="P36" s="24">
        <f t="shared" si="9"/>
        <v>-1.1113343589841408E-16</v>
      </c>
      <c r="Q36" s="1"/>
      <c r="R36" s="27">
        <f t="shared" si="10"/>
        <v>-4.1099895475069275</v>
      </c>
      <c r="S36" s="27">
        <f t="shared" si="11"/>
        <v>-158.92361045249308</v>
      </c>
    </row>
    <row r="37" spans="1:19" x14ac:dyDescent="0.25">
      <c r="A37" s="29">
        <v>-158</v>
      </c>
      <c r="B37" s="29">
        <v>0.92249999999999999</v>
      </c>
      <c r="C37" s="29">
        <v>0.95650000000000002</v>
      </c>
      <c r="D37" s="1"/>
      <c r="E37" s="1">
        <f t="shared" si="0"/>
        <v>1.0368563685636856</v>
      </c>
      <c r="F37" s="1">
        <f t="shared" si="1"/>
        <v>1</v>
      </c>
      <c r="G37" s="1">
        <f t="shared" si="12"/>
        <v>1.0368563685636856</v>
      </c>
      <c r="H37" s="1"/>
      <c r="I37" s="24">
        <f t="shared" si="3"/>
        <v>2.7549043164290223E-2</v>
      </c>
      <c r="J37" s="24">
        <f t="shared" si="4"/>
        <v>0.94490191367141951</v>
      </c>
      <c r="K37" s="1"/>
      <c r="L37" s="1">
        <f t="shared" si="5"/>
        <v>2.5413992319057731E-2</v>
      </c>
      <c r="M37" s="1">
        <f t="shared" si="6"/>
        <v>0.89708600768094227</v>
      </c>
      <c r="N37" s="1">
        <f t="shared" si="7"/>
        <v>-0.10323288366255053</v>
      </c>
      <c r="O37" s="1">
        <f t="shared" si="8"/>
        <v>1.0597328836625504</v>
      </c>
      <c r="P37" s="24">
        <f t="shared" si="9"/>
        <v>-2.2226687179682816E-16</v>
      </c>
      <c r="Q37" s="1"/>
      <c r="R37" s="27">
        <f t="shared" si="10"/>
        <v>-4.0154107864111213</v>
      </c>
      <c r="S37" s="27">
        <f t="shared" si="11"/>
        <v>-141.73958921358889</v>
      </c>
    </row>
    <row r="38" spans="1:19" x14ac:dyDescent="0.25">
      <c r="A38" s="29">
        <v>-128</v>
      </c>
      <c r="B38" s="29">
        <v>0.95579999999999998</v>
      </c>
      <c r="C38" s="29">
        <v>0.98960000000000004</v>
      </c>
      <c r="D38" s="1"/>
      <c r="E38" s="1">
        <f t="shared" si="0"/>
        <v>1.0353630466624817</v>
      </c>
      <c r="F38" s="1">
        <f t="shared" si="1"/>
        <v>1</v>
      </c>
      <c r="G38" s="1">
        <f t="shared" si="12"/>
        <v>1.0353630466624817</v>
      </c>
      <c r="H38" s="1"/>
      <c r="I38" s="24">
        <f t="shared" si="3"/>
        <v>2.7833845918812956E-2</v>
      </c>
      <c r="J38" s="24">
        <f t="shared" si="4"/>
        <v>0.94433230816237412</v>
      </c>
      <c r="K38" s="1"/>
      <c r="L38" s="1">
        <f t="shared" si="5"/>
        <v>2.6603589929201421E-2</v>
      </c>
      <c r="M38" s="1">
        <f t="shared" si="6"/>
        <v>0.92919641007079856</v>
      </c>
      <c r="N38" s="1">
        <f t="shared" si="7"/>
        <v>-0.1080650875190505</v>
      </c>
      <c r="O38" s="1">
        <f t="shared" si="8"/>
        <v>1.0976650875190506</v>
      </c>
      <c r="P38" s="24">
        <f t="shared" si="9"/>
        <v>0</v>
      </c>
      <c r="Q38" s="1"/>
      <c r="R38" s="27">
        <f t="shared" si="10"/>
        <v>-3.4052595109377819</v>
      </c>
      <c r="S38" s="27">
        <f t="shared" si="11"/>
        <v>-118.93714048906222</v>
      </c>
    </row>
    <row r="39" spans="1:19" x14ac:dyDescent="0.25">
      <c r="A39" s="29">
        <v>-98</v>
      </c>
      <c r="B39" s="29">
        <v>0.96540000000000004</v>
      </c>
      <c r="C39" s="29">
        <v>0.999</v>
      </c>
      <c r="D39" s="1"/>
      <c r="E39" s="1">
        <f t="shared" si="0"/>
        <v>1.0348042262274704</v>
      </c>
      <c r="F39" s="1">
        <f t="shared" si="1"/>
        <v>1</v>
      </c>
      <c r="G39" s="1">
        <f t="shared" si="12"/>
        <v>1.0348042262274704</v>
      </c>
      <c r="H39" s="1"/>
      <c r="I39" s="24">
        <f t="shared" si="3"/>
        <v>2.7940422805582319E-2</v>
      </c>
      <c r="J39" s="24">
        <f t="shared" si="4"/>
        <v>0.94411915438883531</v>
      </c>
      <c r="K39" s="1"/>
      <c r="L39" s="1">
        <f t="shared" si="5"/>
        <v>2.6973684176509173E-2</v>
      </c>
      <c r="M39" s="1">
        <f t="shared" si="6"/>
        <v>0.9384263158234909</v>
      </c>
      <c r="N39" s="1">
        <f t="shared" si="7"/>
        <v>-0.10956842850919671</v>
      </c>
      <c r="O39" s="1">
        <f t="shared" si="8"/>
        <v>1.1085684285091968</v>
      </c>
      <c r="P39" s="24">
        <f t="shared" si="9"/>
        <v>1.1113343589841408E-16</v>
      </c>
      <c r="Q39" s="1"/>
      <c r="R39" s="27">
        <f t="shared" si="10"/>
        <v>-2.6434210492978991</v>
      </c>
      <c r="S39" s="27">
        <f t="shared" si="11"/>
        <v>-91.965778950702102</v>
      </c>
    </row>
    <row r="40" spans="1:19" x14ac:dyDescent="0.25">
      <c r="A40" s="29">
        <v>-68</v>
      </c>
      <c r="B40" s="29">
        <v>0.95079999999999998</v>
      </c>
      <c r="C40" s="29">
        <v>0.97319999999999995</v>
      </c>
      <c r="D40" s="1"/>
      <c r="E40" s="1">
        <f t="shared" si="0"/>
        <v>1.0235591081194784</v>
      </c>
      <c r="F40" s="1">
        <f t="shared" si="1"/>
        <v>1</v>
      </c>
      <c r="G40" s="1">
        <f t="shared" si="12"/>
        <v>1.0235591081194784</v>
      </c>
      <c r="H40" s="1"/>
      <c r="I40" s="24">
        <f t="shared" si="3"/>
        <v>3.0085064633648791E-2</v>
      </c>
      <c r="J40" s="24">
        <f t="shared" si="4"/>
        <v>0.93982987073270241</v>
      </c>
      <c r="K40" s="1"/>
      <c r="L40" s="1">
        <f t="shared" si="5"/>
        <v>2.8604879453673269E-2</v>
      </c>
      <c r="M40" s="1">
        <f t="shared" si="6"/>
        <v>0.92219512054632669</v>
      </c>
      <c r="N40" s="1">
        <f t="shared" si="7"/>
        <v>-0.11619442375481999</v>
      </c>
      <c r="O40" s="1">
        <f t="shared" si="8"/>
        <v>1.0893944237548199</v>
      </c>
      <c r="P40" s="24">
        <f t="shared" si="9"/>
        <v>-1.1113343589841408E-16</v>
      </c>
      <c r="Q40" s="1"/>
      <c r="R40" s="27">
        <f t="shared" si="10"/>
        <v>-1.9451318028497824</v>
      </c>
      <c r="S40" s="27">
        <f t="shared" si="11"/>
        <v>-62.709268197150216</v>
      </c>
    </row>
    <row r="41" spans="1:19" x14ac:dyDescent="0.25">
      <c r="A41" s="29">
        <v>-38</v>
      </c>
      <c r="B41" s="29">
        <v>0.91439999999999999</v>
      </c>
      <c r="C41" s="29">
        <v>0.91049999999999998</v>
      </c>
      <c r="D41" s="1"/>
      <c r="E41" s="1">
        <f t="shared" si="0"/>
        <v>0.99573490813648291</v>
      </c>
      <c r="F41" s="1">
        <f t="shared" si="1"/>
        <v>1</v>
      </c>
      <c r="G41" s="1">
        <f t="shared" si="12"/>
        <v>0.99573490813648291</v>
      </c>
      <c r="H41" s="1"/>
      <c r="I41" s="24">
        <f t="shared" si="3"/>
        <v>3.5391629006112646E-2</v>
      </c>
      <c r="J41" s="24">
        <f t="shared" si="4"/>
        <v>0.92921674198777471</v>
      </c>
      <c r="K41" s="1"/>
      <c r="L41" s="1">
        <f t="shared" si="5"/>
        <v>3.23621055631894E-2</v>
      </c>
      <c r="M41" s="1">
        <f t="shared" si="6"/>
        <v>0.88203789443681058</v>
      </c>
      <c r="N41" s="1">
        <f t="shared" si="7"/>
        <v>-0.13145646054888624</v>
      </c>
      <c r="O41" s="1">
        <f t="shared" si="8"/>
        <v>1.0419564605488862</v>
      </c>
      <c r="P41" s="24">
        <f t="shared" si="9"/>
        <v>0</v>
      </c>
      <c r="Q41" s="1"/>
      <c r="R41" s="27">
        <f t="shared" si="10"/>
        <v>-1.2297600114011973</v>
      </c>
      <c r="S41" s="27">
        <f t="shared" si="11"/>
        <v>-33.517439988598802</v>
      </c>
    </row>
    <row r="42" spans="1:19" x14ac:dyDescent="0.25">
      <c r="A42" s="29">
        <v>-8</v>
      </c>
      <c r="B42" s="29">
        <v>0.8589</v>
      </c>
      <c r="C42" s="29">
        <v>0.82199999999999995</v>
      </c>
      <c r="D42" s="1"/>
      <c r="E42" s="1">
        <f t="shared" si="0"/>
        <v>0.95703807195249735</v>
      </c>
      <c r="F42" s="1">
        <f t="shared" si="1"/>
        <v>1</v>
      </c>
      <c r="G42" s="1">
        <f t="shared" si="12"/>
        <v>0.95703807195249735</v>
      </c>
      <c r="H42" s="1"/>
      <c r="I42" s="24">
        <f t="shared" si="3"/>
        <v>4.2771796354913481E-2</v>
      </c>
      <c r="J42" s="24">
        <f t="shared" si="4"/>
        <v>0.91445640729017308</v>
      </c>
      <c r="K42" s="1"/>
      <c r="L42" s="1">
        <f t="shared" si="5"/>
        <v>3.6736695889235192E-2</v>
      </c>
      <c r="M42" s="1">
        <f t="shared" si="6"/>
        <v>0.82216330411076488</v>
      </c>
      <c r="N42" s="1">
        <f t="shared" si="7"/>
        <v>-0.14922626107964945</v>
      </c>
      <c r="O42" s="1">
        <f t="shared" si="8"/>
        <v>0.97122626107964949</v>
      </c>
      <c r="P42" s="24">
        <f t="shared" si="9"/>
        <v>1.1113343589841408E-16</v>
      </c>
      <c r="Q42" s="1"/>
      <c r="R42" s="27">
        <f t="shared" si="10"/>
        <v>-0.29389356711388154</v>
      </c>
      <c r="S42" s="27">
        <f t="shared" si="11"/>
        <v>-6.577306432886119</v>
      </c>
    </row>
    <row r="43" spans="1:19" x14ac:dyDescent="0.25">
      <c r="A43" s="29">
        <v>22</v>
      </c>
      <c r="B43" s="29">
        <v>0.78700000000000003</v>
      </c>
      <c r="C43" s="29">
        <v>0.72130000000000005</v>
      </c>
      <c r="D43" s="1"/>
      <c r="E43" s="1">
        <f t="shared" si="0"/>
        <v>0.91651842439644227</v>
      </c>
      <c r="F43" s="1">
        <f t="shared" si="1"/>
        <v>1</v>
      </c>
      <c r="G43" s="1">
        <f t="shared" si="12"/>
        <v>0.91651842439644227</v>
      </c>
      <c r="H43" s="1"/>
      <c r="I43" s="24">
        <f t="shared" si="3"/>
        <v>5.0499605896146001E-2</v>
      </c>
      <c r="J43" s="24">
        <f t="shared" si="4"/>
        <v>0.89900078820770801</v>
      </c>
      <c r="K43" s="1"/>
      <c r="L43" s="1">
        <f t="shared" si="5"/>
        <v>3.9743189840266903E-2</v>
      </c>
      <c r="M43" s="1">
        <f t="shared" si="6"/>
        <v>0.74725681015973311</v>
      </c>
      <c r="N43" s="1">
        <f t="shared" si="7"/>
        <v>-0.16143878701349398</v>
      </c>
      <c r="O43" s="1">
        <f t="shared" si="8"/>
        <v>0.88273878701349406</v>
      </c>
      <c r="P43" s="24">
        <f t="shared" si="9"/>
        <v>0</v>
      </c>
      <c r="Q43" s="1"/>
      <c r="R43" s="27">
        <f t="shared" si="10"/>
        <v>0.87435017648587188</v>
      </c>
      <c r="S43" s="27">
        <f t="shared" si="11"/>
        <v>16.439649823514127</v>
      </c>
    </row>
    <row r="44" spans="1:19" x14ac:dyDescent="0.25">
      <c r="A44" s="29">
        <v>52</v>
      </c>
      <c r="B44" s="29">
        <v>0.70150000000000001</v>
      </c>
      <c r="C44" s="29">
        <v>0.6159</v>
      </c>
      <c r="D44" s="1"/>
      <c r="E44" s="1">
        <f t="shared" si="0"/>
        <v>0.87797576621525297</v>
      </c>
      <c r="F44" s="1">
        <f t="shared" si="1"/>
        <v>1</v>
      </c>
      <c r="G44" s="1">
        <f t="shared" si="12"/>
        <v>0.87797576621525297</v>
      </c>
      <c r="H44" s="1"/>
      <c r="I44" s="24">
        <f t="shared" si="3"/>
        <v>5.785036878777803E-2</v>
      </c>
      <c r="J44" s="24">
        <f t="shared" si="4"/>
        <v>0.8842992624244439</v>
      </c>
      <c r="K44" s="1"/>
      <c r="L44" s="1">
        <f t="shared" si="5"/>
        <v>4.0582033704626291E-2</v>
      </c>
      <c r="M44" s="1">
        <f t="shared" si="6"/>
        <v>0.66091796629537369</v>
      </c>
      <c r="N44" s="1">
        <f t="shared" si="7"/>
        <v>-0.16484621194592064</v>
      </c>
      <c r="O44" s="1">
        <f t="shared" si="8"/>
        <v>0.78074621194592053</v>
      </c>
      <c r="P44" s="24">
        <f t="shared" si="9"/>
        <v>-1.1113343589841408E-16</v>
      </c>
      <c r="Q44" s="1"/>
      <c r="R44" s="27">
        <f t="shared" si="10"/>
        <v>2.1102657526405673</v>
      </c>
      <c r="S44" s="27">
        <f t="shared" si="11"/>
        <v>34.367734247359429</v>
      </c>
    </row>
    <row r="45" spans="1:19" x14ac:dyDescent="0.25">
      <c r="A45" s="29">
        <v>82</v>
      </c>
      <c r="B45" s="29">
        <v>0.60980000000000001</v>
      </c>
      <c r="C45" s="29">
        <v>0.5131</v>
      </c>
      <c r="D45" s="1"/>
      <c r="E45" s="1">
        <f t="shared" si="0"/>
        <v>0.84142341751393901</v>
      </c>
      <c r="F45" s="1">
        <f t="shared" si="1"/>
        <v>1</v>
      </c>
      <c r="G45" s="1">
        <f t="shared" si="12"/>
        <v>0.84142341751393901</v>
      </c>
      <c r="H45" s="1"/>
      <c r="I45" s="24">
        <f t="shared" si="3"/>
        <v>6.4821544651479768E-2</v>
      </c>
      <c r="J45" s="24">
        <f t="shared" si="4"/>
        <v>0.87035691069704046</v>
      </c>
      <c r="K45" s="1"/>
      <c r="L45" s="1">
        <f t="shared" si="5"/>
        <v>3.9528177928472366E-2</v>
      </c>
      <c r="M45" s="1">
        <f t="shared" si="6"/>
        <v>0.57027182207152771</v>
      </c>
      <c r="N45" s="1">
        <f t="shared" si="7"/>
        <v>-0.16056539807885961</v>
      </c>
      <c r="O45" s="1">
        <f t="shared" si="8"/>
        <v>0.67366539807885972</v>
      </c>
      <c r="P45" s="24">
        <f t="shared" si="9"/>
        <v>1.1113343589841408E-16</v>
      </c>
      <c r="Q45" s="1"/>
      <c r="R45" s="27">
        <f t="shared" si="10"/>
        <v>3.2413105901347339</v>
      </c>
      <c r="S45" s="27">
        <f t="shared" si="11"/>
        <v>46.762289409865275</v>
      </c>
    </row>
    <row r="46" spans="1:19" x14ac:dyDescent="0.25">
      <c r="A46" s="29">
        <v>112</v>
      </c>
      <c r="B46" s="29">
        <v>0.52239999999999998</v>
      </c>
      <c r="C46" s="29">
        <v>0.41710000000000003</v>
      </c>
      <c r="D46" s="1"/>
      <c r="E46" s="1">
        <f t="shared" si="0"/>
        <v>0.79843032159264937</v>
      </c>
      <c r="F46" s="1">
        <f t="shared" si="1"/>
        <v>0</v>
      </c>
      <c r="G46" s="1">
        <f t="shared" si="12"/>
        <v>0</v>
      </c>
      <c r="H46" s="1"/>
      <c r="I46" s="24">
        <f t="shared" si="3"/>
        <v>7.3021084304632999E-2</v>
      </c>
      <c r="J46" s="24">
        <f t="shared" si="4"/>
        <v>0.853957831390734</v>
      </c>
      <c r="K46" s="1"/>
      <c r="L46" s="1">
        <f t="shared" si="5"/>
        <v>3.8146214440740275E-2</v>
      </c>
      <c r="M46" s="1">
        <f t="shared" si="6"/>
        <v>0.48425378555925969</v>
      </c>
      <c r="N46" s="1">
        <f t="shared" si="7"/>
        <v>-0.15495179458973141</v>
      </c>
      <c r="O46" s="1">
        <f t="shared" si="8"/>
        <v>0.57205179458973143</v>
      </c>
      <c r="P46" s="24">
        <f t="shared" si="9"/>
        <v>0</v>
      </c>
      <c r="Q46" s="1"/>
      <c r="R46" s="27">
        <f t="shared" si="10"/>
        <v>4.2723760173629106</v>
      </c>
      <c r="S46" s="27">
        <f t="shared" si="11"/>
        <v>54.236423982637085</v>
      </c>
    </row>
    <row r="47" spans="1:19" x14ac:dyDescent="0.25">
      <c r="A47" s="29">
        <v>142</v>
      </c>
      <c r="B47" s="29">
        <v>0.4476</v>
      </c>
      <c r="C47" s="29">
        <v>0.32529999999999998</v>
      </c>
      <c r="D47" s="1"/>
      <c r="E47" s="1">
        <f t="shared" si="0"/>
        <v>0.72676496872207319</v>
      </c>
      <c r="F47" s="1">
        <f t="shared" si="1"/>
        <v>0</v>
      </c>
      <c r="G47" s="1">
        <f t="shared" si="12"/>
        <v>0</v>
      </c>
      <c r="H47" s="1"/>
      <c r="I47" s="24">
        <f t="shared" si="3"/>
        <v>8.6688927711288541E-2</v>
      </c>
      <c r="J47" s="24">
        <f t="shared" si="4"/>
        <v>0.82662214457742289</v>
      </c>
      <c r="K47" s="1"/>
      <c r="L47" s="1">
        <f t="shared" si="5"/>
        <v>3.8801964043572751E-2</v>
      </c>
      <c r="M47" s="1">
        <f t="shared" si="6"/>
        <v>0.40879803595642722</v>
      </c>
      <c r="N47" s="1">
        <f t="shared" si="7"/>
        <v>-0.15761548164885611</v>
      </c>
      <c r="O47" s="1">
        <f t="shared" si="8"/>
        <v>0.48291548164885606</v>
      </c>
      <c r="P47" s="24">
        <f t="shared" si="9"/>
        <v>-5.5566717949207039E-17</v>
      </c>
      <c r="Q47" s="1"/>
      <c r="R47" s="27">
        <f t="shared" si="10"/>
        <v>5.5098788941873309</v>
      </c>
      <c r="S47" s="27">
        <f t="shared" si="11"/>
        <v>58.049321105812666</v>
      </c>
    </row>
    <row r="48" spans="1:19" x14ac:dyDescent="0.25">
      <c r="A48" s="29">
        <v>172</v>
      </c>
      <c r="B48" s="29">
        <v>0.38650000000000001</v>
      </c>
      <c r="C48" s="29">
        <v>0.23860000000000001</v>
      </c>
      <c r="D48" s="1"/>
      <c r="E48" s="1">
        <f t="shared" si="0"/>
        <v>0.61733505821474777</v>
      </c>
      <c r="F48" s="1">
        <f t="shared" si="1"/>
        <v>0</v>
      </c>
      <c r="G48" s="1">
        <f t="shared" si="12"/>
        <v>0</v>
      </c>
      <c r="H48" s="1"/>
      <c r="I48" s="24">
        <f t="shared" si="3"/>
        <v>0.10755913654873829</v>
      </c>
      <c r="J48" s="24">
        <f t="shared" si="4"/>
        <v>0.78488172690252345</v>
      </c>
      <c r="K48" s="1"/>
      <c r="L48" s="1">
        <f t="shared" si="5"/>
        <v>4.1571606276087351E-2</v>
      </c>
      <c r="M48" s="1">
        <f t="shared" si="6"/>
        <v>0.34492839372391265</v>
      </c>
      <c r="N48" s="1">
        <f t="shared" si="7"/>
        <v>-0.16886590428165352</v>
      </c>
      <c r="O48" s="1">
        <f t="shared" si="8"/>
        <v>0.40746590428165352</v>
      </c>
      <c r="P48" s="24">
        <f t="shared" si="9"/>
        <v>0</v>
      </c>
      <c r="Q48" s="1"/>
      <c r="R48" s="27">
        <f t="shared" si="10"/>
        <v>7.1503162794870248</v>
      </c>
      <c r="S48" s="27">
        <f t="shared" si="11"/>
        <v>59.327683720512979</v>
      </c>
    </row>
    <row r="49" spans="1:19" x14ac:dyDescent="0.25">
      <c r="A49" s="29">
        <v>202</v>
      </c>
      <c r="B49" s="29">
        <v>0.33589999999999998</v>
      </c>
      <c r="C49" s="29">
        <v>0.15959999999999999</v>
      </c>
      <c r="D49" s="1"/>
      <c r="E49" s="1">
        <f t="shared" si="0"/>
        <v>0.47514141113426617</v>
      </c>
      <c r="F49" s="1">
        <f t="shared" si="1"/>
        <v>0</v>
      </c>
      <c r="G49" s="1">
        <f t="shared" si="12"/>
        <v>0</v>
      </c>
      <c r="H49" s="1"/>
      <c r="I49" s="24">
        <f t="shared" si="3"/>
        <v>0.13467796627426951</v>
      </c>
      <c r="J49" s="24">
        <f t="shared" si="4"/>
        <v>0.73064406745146093</v>
      </c>
      <c r="K49" s="1"/>
      <c r="L49" s="1">
        <f t="shared" si="5"/>
        <v>4.5238328871527123E-2</v>
      </c>
      <c r="M49" s="1">
        <f t="shared" si="6"/>
        <v>0.29066167112847285</v>
      </c>
      <c r="N49" s="1">
        <f t="shared" si="7"/>
        <v>-0.18376031136125376</v>
      </c>
      <c r="O49" s="1">
        <f t="shared" si="8"/>
        <v>0.34336031136125378</v>
      </c>
      <c r="P49" s="24">
        <f t="shared" si="9"/>
        <v>2.7783358974603519E-17</v>
      </c>
      <c r="Q49" s="1"/>
      <c r="R49" s="27">
        <f t="shared" si="10"/>
        <v>9.138142432048479</v>
      </c>
      <c r="S49" s="27">
        <f t="shared" si="11"/>
        <v>58.713657567951515</v>
      </c>
    </row>
    <row r="50" spans="1:19" x14ac:dyDescent="0.25">
      <c r="A50" s="29">
        <v>232</v>
      </c>
      <c r="B50" s="29">
        <v>0.29449999999999998</v>
      </c>
      <c r="C50" s="29">
        <v>8.7300000000000003E-2</v>
      </c>
      <c r="D50" s="1"/>
      <c r="E50" s="1">
        <f t="shared" si="0"/>
        <v>0.29643463497453315</v>
      </c>
      <c r="F50" s="1">
        <f t="shared" si="1"/>
        <v>0</v>
      </c>
      <c r="G50" s="1">
        <f t="shared" si="12"/>
        <v>0</v>
      </c>
      <c r="H50" s="1"/>
      <c r="I50" s="24">
        <f t="shared" si="3"/>
        <v>0.16876049199169066</v>
      </c>
      <c r="J50" s="24">
        <f t="shared" si="4"/>
        <v>0.66247901601661874</v>
      </c>
      <c r="K50" s="1"/>
      <c r="L50" s="1">
        <f t="shared" si="5"/>
        <v>4.9699964891552893E-2</v>
      </c>
      <c r="M50" s="1">
        <f t="shared" si="6"/>
        <v>0.24480003510844708</v>
      </c>
      <c r="N50" s="1">
        <f t="shared" si="7"/>
        <v>-0.20188369577160373</v>
      </c>
      <c r="O50" s="1">
        <f t="shared" si="8"/>
        <v>0.2891836957716038</v>
      </c>
      <c r="P50" s="24">
        <f t="shared" si="9"/>
        <v>6.9458397436508793E-17</v>
      </c>
      <c r="Q50" s="1"/>
      <c r="R50" s="27">
        <f t="shared" si="10"/>
        <v>11.530391854840271</v>
      </c>
      <c r="S50" s="27">
        <f t="shared" si="11"/>
        <v>56.793608145159723</v>
      </c>
    </row>
    <row r="51" spans="1:19" x14ac:dyDescent="0.25">
      <c r="A51" s="29">
        <v>262</v>
      </c>
      <c r="B51" s="29">
        <v>0.26190000000000002</v>
      </c>
      <c r="C51" s="29">
        <v>1.9199999999999998E-2</v>
      </c>
      <c r="D51" s="1"/>
      <c r="E51" s="1">
        <f t="shared" si="0"/>
        <v>7.3310423825887733E-2</v>
      </c>
      <c r="F51" s="1">
        <f t="shared" si="1"/>
        <v>0</v>
      </c>
      <c r="G51" s="1">
        <f t="shared" si="12"/>
        <v>0</v>
      </c>
      <c r="H51" s="1"/>
      <c r="I51" s="24">
        <f t="shared" si="3"/>
        <v>0.21131420387699593</v>
      </c>
      <c r="J51" s="24">
        <f t="shared" si="4"/>
        <v>0.57737159224600809</v>
      </c>
      <c r="K51" s="1"/>
      <c r="L51" s="1">
        <f t="shared" si="5"/>
        <v>5.534318999538524E-2</v>
      </c>
      <c r="M51" s="1">
        <f t="shared" si="6"/>
        <v>0.20655681000461479</v>
      </c>
      <c r="N51" s="1">
        <f t="shared" si="7"/>
        <v>-0.22480675301155764</v>
      </c>
      <c r="O51" s="1">
        <f t="shared" si="8"/>
        <v>0.24400675301155764</v>
      </c>
      <c r="P51" s="24">
        <f t="shared" si="9"/>
        <v>-3.4729198718254399E-18</v>
      </c>
      <c r="Q51" s="1"/>
      <c r="R51" s="27">
        <f t="shared" si="10"/>
        <v>14.499915778790934</v>
      </c>
      <c r="S51" s="27">
        <f t="shared" si="11"/>
        <v>54.117884221209074</v>
      </c>
    </row>
    <row r="52" spans="1:19" x14ac:dyDescent="0.25">
      <c r="A52" s="29">
        <v>292</v>
      </c>
      <c r="B52" s="29">
        <v>0.23699999999999999</v>
      </c>
      <c r="C52" s="29">
        <v>-4.6899999999999997E-2</v>
      </c>
      <c r="D52" s="1"/>
      <c r="E52" s="1">
        <f t="shared" si="0"/>
        <v>-0.1978902953586498</v>
      </c>
      <c r="F52" s="1">
        <f t="shared" si="1"/>
        <v>0</v>
      </c>
      <c r="G52" s="1">
        <f t="shared" si="12"/>
        <v>0</v>
      </c>
      <c r="H52" s="1"/>
      <c r="I52" s="24">
        <f t="shared" si="3"/>
        <v>0.26303695152439505</v>
      </c>
      <c r="J52" s="24">
        <f t="shared" si="4"/>
        <v>0.47392609695120991</v>
      </c>
      <c r="K52" s="1"/>
      <c r="L52" s="1">
        <f t="shared" si="5"/>
        <v>6.2339757511281624E-2</v>
      </c>
      <c r="M52" s="1">
        <f t="shared" si="6"/>
        <v>0.17466024248871836</v>
      </c>
      <c r="N52" s="1">
        <f t="shared" si="7"/>
        <v>-0.25322715352706748</v>
      </c>
      <c r="O52" s="1">
        <f t="shared" si="8"/>
        <v>0.20632715352706751</v>
      </c>
      <c r="P52" s="24">
        <f t="shared" si="9"/>
        <v>2.7783358974603519E-17</v>
      </c>
      <c r="Q52" s="1"/>
      <c r="R52" s="27">
        <f t="shared" si="10"/>
        <v>18.203209193294235</v>
      </c>
      <c r="S52" s="27">
        <f t="shared" si="11"/>
        <v>51.000790806705766</v>
      </c>
    </row>
    <row r="53" spans="1:19" x14ac:dyDescent="0.25">
      <c r="A53" s="29">
        <v>322</v>
      </c>
      <c r="B53" s="29">
        <v>0.21840000000000001</v>
      </c>
      <c r="C53" s="29">
        <v>-0.1133</v>
      </c>
      <c r="D53" s="1"/>
      <c r="E53" s="1">
        <f t="shared" si="0"/>
        <v>-0.51877289377289371</v>
      </c>
      <c r="F53" s="1">
        <f t="shared" si="1"/>
        <v>0</v>
      </c>
      <c r="G53" s="1">
        <f t="shared" si="12"/>
        <v>0</v>
      </c>
      <c r="H53" s="1"/>
      <c r="I53" s="24">
        <f t="shared" si="3"/>
        <v>0.32423490745949096</v>
      </c>
      <c r="J53" s="24">
        <f t="shared" si="4"/>
        <v>0.35153018508101808</v>
      </c>
      <c r="K53" s="1"/>
      <c r="L53" s="1">
        <f t="shared" si="5"/>
        <v>7.0812903789152823E-2</v>
      </c>
      <c r="M53" s="1">
        <f t="shared" si="6"/>
        <v>0.14758709621084717</v>
      </c>
      <c r="N53" s="1">
        <f t="shared" si="7"/>
        <v>-0.28764548941769869</v>
      </c>
      <c r="O53" s="1">
        <f t="shared" si="8"/>
        <v>0.17434548941769876</v>
      </c>
      <c r="P53" s="24">
        <f t="shared" si="9"/>
        <v>6.9458397436508793E-17</v>
      </c>
      <c r="Q53" s="1"/>
      <c r="R53" s="27">
        <f t="shared" si="10"/>
        <v>22.801755020107208</v>
      </c>
      <c r="S53" s="27">
        <f t="shared" si="11"/>
        <v>47.523044979892788</v>
      </c>
    </row>
    <row r="54" spans="1:19" x14ac:dyDescent="0.25">
      <c r="A54" s="29">
        <v>352</v>
      </c>
      <c r="B54" s="29">
        <v>0.20499999999999999</v>
      </c>
      <c r="C54" s="29">
        <v>-0.18</v>
      </c>
      <c r="D54" s="1"/>
      <c r="E54" s="1">
        <f t="shared" si="0"/>
        <v>-0.87804878048780488</v>
      </c>
      <c r="F54" s="1">
        <f t="shared" si="1"/>
        <v>0</v>
      </c>
      <c r="G54" s="1">
        <f t="shared" si="12"/>
        <v>0</v>
      </c>
      <c r="H54" s="1"/>
      <c r="I54" s="24">
        <f t="shared" si="3"/>
        <v>0.39275513882254415</v>
      </c>
      <c r="J54" s="24">
        <f t="shared" si="4"/>
        <v>0.2144897223549117</v>
      </c>
      <c r="K54" s="1"/>
      <c r="L54" s="1">
        <f t="shared" si="5"/>
        <v>8.0514803458621539E-2</v>
      </c>
      <c r="M54" s="1">
        <f t="shared" si="6"/>
        <v>0.12448519654137845</v>
      </c>
      <c r="N54" s="1">
        <f t="shared" si="7"/>
        <v>-0.32705508187015819</v>
      </c>
      <c r="O54" s="1">
        <f t="shared" si="8"/>
        <v>0.1470550818701582</v>
      </c>
      <c r="P54" s="24">
        <f t="shared" si="9"/>
        <v>0</v>
      </c>
      <c r="Q54" s="1"/>
      <c r="R54" s="27">
        <f t="shared" si="10"/>
        <v>28.341210817434781</v>
      </c>
      <c r="S54" s="27">
        <f t="shared" si="11"/>
        <v>43.818789182565212</v>
      </c>
    </row>
    <row r="55" spans="1:19" x14ac:dyDescent="0.25">
      <c r="A55" s="29">
        <v>382</v>
      </c>
      <c r="B55" s="29">
        <v>0.19589999999999999</v>
      </c>
      <c r="C55" s="29">
        <v>-0.24349999999999999</v>
      </c>
      <c r="D55" s="1"/>
      <c r="E55" s="1">
        <f t="shared" si="0"/>
        <v>-1.2429811128126595</v>
      </c>
      <c r="F55" s="1">
        <f t="shared" si="1"/>
        <v>0</v>
      </c>
      <c r="G55" s="1">
        <f t="shared" si="12"/>
        <v>0</v>
      </c>
      <c r="H55" s="1"/>
      <c r="I55" s="24">
        <f t="shared" si="3"/>
        <v>0.46235415386192391</v>
      </c>
      <c r="J55" s="24">
        <f t="shared" si="4"/>
        <v>7.5291692276152178E-2</v>
      </c>
      <c r="K55" s="1"/>
      <c r="L55" s="1">
        <f t="shared" si="5"/>
        <v>9.0575178741550896E-2</v>
      </c>
      <c r="M55" s="1">
        <f t="shared" si="6"/>
        <v>0.10532482125844909</v>
      </c>
      <c r="N55" s="1">
        <f t="shared" si="7"/>
        <v>-0.36792081985204295</v>
      </c>
      <c r="O55" s="1">
        <f t="shared" si="8"/>
        <v>0.12442081985204297</v>
      </c>
      <c r="P55" s="24">
        <f t="shared" si="9"/>
        <v>0</v>
      </c>
      <c r="Q55" s="1"/>
      <c r="R55" s="27">
        <f t="shared" si="10"/>
        <v>34.599718279272444</v>
      </c>
      <c r="S55" s="27">
        <f t="shared" si="11"/>
        <v>40.234081720727552</v>
      </c>
    </row>
    <row r="56" spans="1:19" x14ac:dyDescent="0.25">
      <c r="A56" s="29">
        <v>412</v>
      </c>
      <c r="B56" s="29">
        <v>0.19020000000000001</v>
      </c>
      <c r="C56" s="29">
        <v>-0.3014</v>
      </c>
      <c r="D56" s="1"/>
      <c r="E56" s="1">
        <f t="shared" si="0"/>
        <v>-1.5846477392218716</v>
      </c>
      <c r="F56" s="1">
        <f t="shared" si="1"/>
        <v>1</v>
      </c>
      <c r="G56" s="1">
        <f t="shared" si="12"/>
        <v>-1.5846477392218716</v>
      </c>
      <c r="H56" s="1"/>
      <c r="I56" s="24">
        <f t="shared" si="3"/>
        <v>0.52751598953271017</v>
      </c>
      <c r="J56" s="24">
        <f t="shared" si="4"/>
        <v>-5.5031979065420344E-2</v>
      </c>
      <c r="K56" s="1"/>
      <c r="L56" s="1">
        <f t="shared" si="5"/>
        <v>0.10033354120912148</v>
      </c>
      <c r="M56" s="1">
        <f t="shared" si="6"/>
        <v>8.9866458790878526E-2</v>
      </c>
      <c r="N56" s="1">
        <f t="shared" si="7"/>
        <v>-0.40755976696057283</v>
      </c>
      <c r="O56" s="1">
        <f t="shared" si="8"/>
        <v>0.1061597669605728</v>
      </c>
      <c r="P56" s="24">
        <f t="shared" si="9"/>
        <v>0</v>
      </c>
      <c r="Q56" s="1"/>
      <c r="R56" s="27">
        <f t="shared" si="10"/>
        <v>41.337418978158048</v>
      </c>
      <c r="S56" s="27">
        <f t="shared" si="11"/>
        <v>37.024981021841953</v>
      </c>
    </row>
    <row r="57" spans="1:19" x14ac:dyDescent="0.25">
      <c r="A57" s="29">
        <v>442</v>
      </c>
      <c r="B57" s="29">
        <v>0.187</v>
      </c>
      <c r="C57" s="29">
        <v>-0.3548</v>
      </c>
      <c r="D57" s="1"/>
      <c r="E57" s="1">
        <f t="shared" si="0"/>
        <v>-1.8973262032085563</v>
      </c>
      <c r="F57" s="1">
        <f t="shared" si="1"/>
        <v>1</v>
      </c>
      <c r="G57" s="1">
        <f t="shared" si="12"/>
        <v>-1.8973262032085563</v>
      </c>
      <c r="H57" s="1"/>
      <c r="I57" s="24">
        <f t="shared" si="3"/>
        <v>0.58714927271937867</v>
      </c>
      <c r="J57" s="24">
        <f t="shared" si="4"/>
        <v>-0.17429854543875734</v>
      </c>
      <c r="K57" s="1"/>
      <c r="L57" s="1">
        <f t="shared" si="5"/>
        <v>0.10979691399852382</v>
      </c>
      <c r="M57" s="1">
        <f t="shared" si="6"/>
        <v>7.7203086001476184E-2</v>
      </c>
      <c r="N57" s="1">
        <f t="shared" si="7"/>
        <v>-0.4460004515235852</v>
      </c>
      <c r="O57" s="1">
        <f t="shared" si="8"/>
        <v>9.1200451523585066E-2</v>
      </c>
      <c r="P57" s="24">
        <f t="shared" si="9"/>
        <v>-1.1113343589841408E-16</v>
      </c>
      <c r="Q57" s="1"/>
      <c r="R57" s="27">
        <f t="shared" si="10"/>
        <v>48.530235987347524</v>
      </c>
      <c r="S57" s="27">
        <f t="shared" si="11"/>
        <v>34.123764012652472</v>
      </c>
    </row>
    <row r="58" spans="1:19" x14ac:dyDescent="0.25">
      <c r="A58" s="29">
        <v>472</v>
      </c>
      <c r="B58" s="29">
        <v>0.1862</v>
      </c>
      <c r="C58" s="29">
        <v>-0.4042</v>
      </c>
      <c r="D58" s="1"/>
      <c r="E58" s="1">
        <f t="shared" si="0"/>
        <v>-2.1707841031149302</v>
      </c>
      <c r="F58" s="1">
        <f t="shared" si="1"/>
        <v>1</v>
      </c>
      <c r="G58" s="1">
        <f t="shared" si="12"/>
        <v>-2.1707841031149302</v>
      </c>
      <c r="H58" s="1"/>
      <c r="I58" s="24">
        <f t="shared" si="3"/>
        <v>0.63930250443489223</v>
      </c>
      <c r="J58" s="24">
        <f t="shared" si="4"/>
        <v>-0.27860500886978445</v>
      </c>
      <c r="K58" s="1"/>
      <c r="L58" s="1">
        <f t="shared" si="5"/>
        <v>0.11903812632577694</v>
      </c>
      <c r="M58" s="1">
        <f t="shared" si="6"/>
        <v>6.7161873674223063E-2</v>
      </c>
      <c r="N58" s="1">
        <f t="shared" si="7"/>
        <v>-0.48353870938969995</v>
      </c>
      <c r="O58" s="1">
        <f t="shared" si="8"/>
        <v>7.9338709389699863E-2</v>
      </c>
      <c r="P58" s="24">
        <f t="shared" si="9"/>
        <v>-1.1113343589841408E-16</v>
      </c>
      <c r="Q58" s="1"/>
      <c r="R58" s="27">
        <f t="shared" si="10"/>
        <v>56.185995625766715</v>
      </c>
      <c r="S58" s="27">
        <f t="shared" si="11"/>
        <v>31.700404374233287</v>
      </c>
    </row>
    <row r="59" spans="1:19" x14ac:dyDescent="0.25">
      <c r="A59" s="29">
        <v>502</v>
      </c>
      <c r="B59" s="29">
        <v>0.187</v>
      </c>
      <c r="C59" s="29">
        <v>-0.44729999999999998</v>
      </c>
      <c r="D59" s="1"/>
      <c r="E59" s="1">
        <f t="shared" si="0"/>
        <v>-2.3919786096256681</v>
      </c>
      <c r="F59" s="1">
        <f t="shared" si="1"/>
        <v>1</v>
      </c>
      <c r="G59" s="1">
        <f t="shared" si="12"/>
        <v>-2.3919786096256681</v>
      </c>
      <c r="H59" s="1"/>
      <c r="I59" s="24">
        <f t="shared" si="3"/>
        <v>0.68148818770168706</v>
      </c>
      <c r="J59" s="24">
        <f t="shared" si="4"/>
        <v>-0.36297637540337413</v>
      </c>
      <c r="K59" s="1"/>
      <c r="L59" s="1">
        <f t="shared" si="5"/>
        <v>0.12743829110021548</v>
      </c>
      <c r="M59" s="1">
        <f t="shared" si="6"/>
        <v>5.9561708899784516E-2</v>
      </c>
      <c r="N59" s="1">
        <f t="shared" si="7"/>
        <v>-0.51766059083276561</v>
      </c>
      <c r="O59" s="1">
        <f t="shared" si="8"/>
        <v>7.0360590832765649E-2</v>
      </c>
      <c r="P59" s="24">
        <f t="shared" si="9"/>
        <v>0</v>
      </c>
      <c r="Q59" s="1"/>
      <c r="R59" s="27">
        <f t="shared" si="10"/>
        <v>63.974022132308171</v>
      </c>
      <c r="S59" s="27">
        <f t="shared" si="11"/>
        <v>29.899977867691828</v>
      </c>
    </row>
    <row r="60" spans="1:19" x14ac:dyDescent="0.25">
      <c r="A60" s="29">
        <v>532</v>
      </c>
      <c r="B60" s="29">
        <v>0.1885</v>
      </c>
      <c r="C60" s="29">
        <v>-0.48060000000000003</v>
      </c>
      <c r="D60" s="1"/>
      <c r="E60" s="1">
        <f t="shared" si="0"/>
        <v>-2.5496021220159153</v>
      </c>
      <c r="F60" s="1">
        <f t="shared" si="1"/>
        <v>1</v>
      </c>
      <c r="G60" s="1">
        <f t="shared" si="12"/>
        <v>-2.5496021220159153</v>
      </c>
      <c r="H60" s="1"/>
      <c r="I60" s="24">
        <f t="shared" si="3"/>
        <v>0.71154976415757376</v>
      </c>
      <c r="J60" s="24">
        <f t="shared" si="4"/>
        <v>-0.42309952831514752</v>
      </c>
      <c r="K60" s="1"/>
      <c r="L60" s="1">
        <f t="shared" si="5"/>
        <v>0.13412713054370265</v>
      </c>
      <c r="M60" s="1">
        <f t="shared" si="6"/>
        <v>5.4372869456297344E-2</v>
      </c>
      <c r="N60" s="1">
        <f t="shared" si="7"/>
        <v>-0.54483098482037939</v>
      </c>
      <c r="O60" s="1">
        <f t="shared" si="8"/>
        <v>6.4230984820379436E-2</v>
      </c>
      <c r="P60" s="24">
        <f t="shared" si="9"/>
        <v>5.5566717949207039E-17</v>
      </c>
      <c r="Q60" s="1"/>
      <c r="R60" s="27">
        <f t="shared" si="10"/>
        <v>71.355633449249808</v>
      </c>
      <c r="S60" s="27">
        <f t="shared" si="11"/>
        <v>28.926366550750188</v>
      </c>
    </row>
    <row r="61" spans="1:19" x14ac:dyDescent="0.25">
      <c r="A61" s="29">
        <v>562</v>
      </c>
      <c r="B61" s="29">
        <v>0.19009999999999999</v>
      </c>
      <c r="C61" s="29">
        <v>-0.50280000000000002</v>
      </c>
      <c r="D61" s="1"/>
      <c r="E61" s="1">
        <f t="shared" si="0"/>
        <v>-2.6449237243556025</v>
      </c>
      <c r="F61" s="1">
        <f t="shared" si="1"/>
        <v>1</v>
      </c>
      <c r="G61" s="1">
        <f t="shared" si="12"/>
        <v>-2.6449237243556025</v>
      </c>
      <c r="H61" s="1"/>
      <c r="I61" s="24">
        <f t="shared" si="3"/>
        <v>0.72972927045824321</v>
      </c>
      <c r="J61" s="24">
        <f t="shared" si="4"/>
        <v>-0.45945854091648641</v>
      </c>
      <c r="K61" s="1"/>
      <c r="L61" s="1">
        <f t="shared" si="5"/>
        <v>0.13872153431411202</v>
      </c>
      <c r="M61" s="1">
        <f t="shared" si="6"/>
        <v>5.1378465685887963E-2</v>
      </c>
      <c r="N61" s="1">
        <f t="shared" si="7"/>
        <v>-0.56349367834664554</v>
      </c>
      <c r="O61" s="1">
        <f t="shared" si="8"/>
        <v>6.0693678346645484E-2</v>
      </c>
      <c r="P61" s="24">
        <f t="shared" si="9"/>
        <v>0</v>
      </c>
      <c r="Q61" s="1"/>
      <c r="R61" s="27">
        <f t="shared" si="10"/>
        <v>77.961502284530951</v>
      </c>
      <c r="S61" s="27">
        <f t="shared" si="11"/>
        <v>28.874697715469036</v>
      </c>
    </row>
    <row r="62" spans="1:19" x14ac:dyDescent="0.25">
      <c r="A62" s="29">
        <v>592</v>
      </c>
      <c r="B62" s="29">
        <v>0.1915</v>
      </c>
      <c r="C62" s="29">
        <v>-0.5151</v>
      </c>
      <c r="D62" s="1"/>
      <c r="E62" s="1">
        <f t="shared" si="0"/>
        <v>-2.689817232375979</v>
      </c>
      <c r="F62" s="1">
        <f t="shared" si="1"/>
        <v>1</v>
      </c>
      <c r="G62" s="1">
        <f t="shared" si="12"/>
        <v>-2.689817232375979</v>
      </c>
      <c r="H62" s="1"/>
      <c r="I62" s="24">
        <f t="shared" si="3"/>
        <v>0.73829125212748936</v>
      </c>
      <c r="J62" s="24">
        <f t="shared" si="4"/>
        <v>-0.47658250425497872</v>
      </c>
      <c r="K62" s="1"/>
      <c r="L62" s="1">
        <f t="shared" si="5"/>
        <v>0.14138277478241421</v>
      </c>
      <c r="M62" s="1">
        <f t="shared" si="6"/>
        <v>5.0117225217585791E-2</v>
      </c>
      <c r="N62" s="1">
        <f t="shared" si="7"/>
        <v>-0.57430376769479941</v>
      </c>
      <c r="O62" s="1">
        <f t="shared" si="8"/>
        <v>5.9203767694799563E-2</v>
      </c>
      <c r="P62" s="24">
        <f t="shared" si="9"/>
        <v>1.1113343589841408E-16</v>
      </c>
      <c r="Q62" s="1"/>
      <c r="R62" s="27">
        <f t="shared" si="10"/>
        <v>83.698602671189207</v>
      </c>
      <c r="S62" s="27">
        <f t="shared" si="11"/>
        <v>29.669397328810788</v>
      </c>
    </row>
    <row r="63" spans="1:19" x14ac:dyDescent="0.25">
      <c r="A63" s="29">
        <v>622</v>
      </c>
      <c r="B63" s="29">
        <v>0.1918</v>
      </c>
      <c r="C63" s="29">
        <v>-0.5181</v>
      </c>
      <c r="D63" s="1"/>
      <c r="E63" s="1">
        <f t="shared" si="0"/>
        <v>-2.7012513034410843</v>
      </c>
      <c r="F63" s="1">
        <f t="shared" si="1"/>
        <v>1</v>
      </c>
      <c r="G63" s="1">
        <f t="shared" si="12"/>
        <v>-2.7012513034410843</v>
      </c>
      <c r="H63" s="1"/>
      <c r="I63" s="24">
        <f t="shared" si="3"/>
        <v>0.74047193060821448</v>
      </c>
      <c r="J63" s="24">
        <f t="shared" si="4"/>
        <v>-0.48094386121642896</v>
      </c>
      <c r="K63" s="1"/>
      <c r="L63" s="1">
        <f t="shared" si="5"/>
        <v>0.14202251629065554</v>
      </c>
      <c r="M63" s="1">
        <f t="shared" si="6"/>
        <v>4.9777483709344462E-2</v>
      </c>
      <c r="N63" s="1">
        <f t="shared" si="7"/>
        <v>-0.57690242908830491</v>
      </c>
      <c r="O63" s="1">
        <f t="shared" si="8"/>
        <v>5.8802429088304992E-2</v>
      </c>
      <c r="P63" s="24">
        <f t="shared" si="9"/>
        <v>1.1113343589841408E-16</v>
      </c>
      <c r="Q63" s="1"/>
      <c r="R63" s="27">
        <f t="shared" si="10"/>
        <v>88.338005132787742</v>
      </c>
      <c r="S63" s="27">
        <f t="shared" si="11"/>
        <v>30.961594867212256</v>
      </c>
    </row>
    <row r="64" spans="1:19" x14ac:dyDescent="0.25">
      <c r="A64" s="29">
        <v>652</v>
      </c>
      <c r="B64" s="29">
        <v>0.1903</v>
      </c>
      <c r="C64" s="29">
        <v>-0.51100000000000001</v>
      </c>
      <c r="D64" s="1"/>
      <c r="E64" s="1">
        <f t="shared" si="0"/>
        <v>-2.6852338413032055</v>
      </c>
      <c r="F64" s="1">
        <f t="shared" si="1"/>
        <v>1</v>
      </c>
      <c r="G64" s="1">
        <f t="shared" si="12"/>
        <v>-2.6852338413032055</v>
      </c>
      <c r="H64" s="1"/>
      <c r="I64" s="24">
        <f t="shared" si="3"/>
        <v>0.73741711882673999</v>
      </c>
      <c r="J64" s="24">
        <f t="shared" si="4"/>
        <v>-0.47483423765347998</v>
      </c>
      <c r="K64" s="1"/>
      <c r="L64" s="1">
        <f t="shared" si="5"/>
        <v>0.14033047771272861</v>
      </c>
      <c r="M64" s="1">
        <f t="shared" si="6"/>
        <v>4.9969522287271376E-2</v>
      </c>
      <c r="N64" s="1">
        <f t="shared" si="7"/>
        <v>-0.57002928536988606</v>
      </c>
      <c r="O64" s="1">
        <f t="shared" si="8"/>
        <v>5.9029285369886102E-2</v>
      </c>
      <c r="P64" s="24">
        <f t="shared" si="9"/>
        <v>0</v>
      </c>
      <c r="Q64" s="1"/>
      <c r="R64" s="27">
        <f t="shared" si="10"/>
        <v>91.495471468699051</v>
      </c>
      <c r="S64" s="27">
        <f t="shared" si="11"/>
        <v>32.580128531300936</v>
      </c>
    </row>
    <row r="65" spans="1:19" x14ac:dyDescent="0.25">
      <c r="A65" s="29">
        <v>682</v>
      </c>
      <c r="B65" s="29">
        <v>0.18740000000000001</v>
      </c>
      <c r="C65" s="29">
        <v>-0.4945</v>
      </c>
      <c r="D65" s="1"/>
      <c r="E65" s="1">
        <f t="shared" si="0"/>
        <v>-2.6387406616862323</v>
      </c>
      <c r="F65" s="1">
        <f t="shared" si="1"/>
        <v>1</v>
      </c>
      <c r="G65" s="1">
        <f t="shared" si="12"/>
        <v>-2.6387406616862323</v>
      </c>
      <c r="H65" s="1"/>
      <c r="I65" s="24">
        <f t="shared" si="3"/>
        <v>0.72855005164533782</v>
      </c>
      <c r="J65" s="24">
        <f t="shared" si="4"/>
        <v>-0.45710010329067563</v>
      </c>
      <c r="K65" s="1"/>
      <c r="L65" s="1">
        <f t="shared" si="5"/>
        <v>0.13653027967833631</v>
      </c>
      <c r="M65" s="1">
        <f t="shared" si="6"/>
        <v>5.0869720321663696E-2</v>
      </c>
      <c r="N65" s="1">
        <f t="shared" si="7"/>
        <v>-0.55459269450868209</v>
      </c>
      <c r="O65" s="1">
        <f t="shared" si="8"/>
        <v>6.0092694508682105E-2</v>
      </c>
      <c r="P65" s="24">
        <f t="shared" si="9"/>
        <v>0</v>
      </c>
      <c r="Q65" s="1"/>
      <c r="R65" s="27">
        <f t="shared" si="10"/>
        <v>93.11365074062536</v>
      </c>
      <c r="S65" s="27">
        <f t="shared" si="11"/>
        <v>34.693149259374643</v>
      </c>
    </row>
    <row r="66" spans="1:19" x14ac:dyDescent="0.25">
      <c r="A66" s="29">
        <v>712</v>
      </c>
      <c r="B66" s="29">
        <v>0.184</v>
      </c>
      <c r="C66" s="29">
        <v>-0.47060000000000002</v>
      </c>
      <c r="D66" s="1"/>
      <c r="E66" s="1">
        <f t="shared" si="0"/>
        <v>-2.5576086956521742</v>
      </c>
      <c r="F66" s="1">
        <f t="shared" si="1"/>
        <v>1</v>
      </c>
      <c r="G66" s="1">
        <f t="shared" si="12"/>
        <v>-2.5576086956521742</v>
      </c>
      <c r="H66" s="1"/>
      <c r="I66" s="24">
        <f t="shared" si="3"/>
        <v>0.71307675858794906</v>
      </c>
      <c r="J66" s="24">
        <f t="shared" si="4"/>
        <v>-0.42615351717589811</v>
      </c>
      <c r="K66" s="1"/>
      <c r="L66" s="1">
        <f t="shared" si="5"/>
        <v>0.13120612358018263</v>
      </c>
      <c r="M66" s="1">
        <f t="shared" si="6"/>
        <v>5.2793876419817372E-2</v>
      </c>
      <c r="N66" s="1">
        <f t="shared" si="7"/>
        <v>-0.53296571122397418</v>
      </c>
      <c r="O66" s="1">
        <f t="shared" si="8"/>
        <v>6.2365711223974024E-2</v>
      </c>
      <c r="P66" s="24">
        <f t="shared" si="9"/>
        <v>-1.1113343589841408E-16</v>
      </c>
      <c r="Q66" s="1"/>
      <c r="R66" s="27">
        <f t="shared" si="10"/>
        <v>93.418759989090034</v>
      </c>
      <c r="S66" s="27">
        <f t="shared" si="11"/>
        <v>37.589240010909968</v>
      </c>
    </row>
    <row r="67" spans="1:19" x14ac:dyDescent="0.25">
      <c r="A67" s="29">
        <v>742</v>
      </c>
      <c r="B67" s="29">
        <v>0.17929999999999999</v>
      </c>
      <c r="C67" s="29">
        <v>-0.43959999999999999</v>
      </c>
      <c r="D67" s="1"/>
      <c r="E67" s="1">
        <f t="shared" si="0"/>
        <v>-2.4517568321249303</v>
      </c>
      <c r="F67" s="1">
        <f t="shared" si="1"/>
        <v>1</v>
      </c>
      <c r="G67" s="1">
        <f t="shared" si="12"/>
        <v>-2.4517568321249303</v>
      </c>
      <c r="H67" s="1"/>
      <c r="I67" s="24">
        <f t="shared" si="3"/>
        <v>0.69288894624847963</v>
      </c>
      <c r="J67" s="24">
        <f t="shared" si="4"/>
        <v>-0.38577789249695926</v>
      </c>
      <c r="K67" s="1"/>
      <c r="L67" s="1">
        <f t="shared" si="5"/>
        <v>0.12423498806235239</v>
      </c>
      <c r="M67" s="1">
        <f t="shared" si="6"/>
        <v>5.5065011937647595E-2</v>
      </c>
      <c r="N67" s="1">
        <f t="shared" si="7"/>
        <v>-0.50464861673235495</v>
      </c>
      <c r="O67" s="1">
        <f t="shared" si="8"/>
        <v>6.5048616732354958E-2</v>
      </c>
      <c r="P67" s="24">
        <f t="shared" si="9"/>
        <v>0</v>
      </c>
      <c r="Q67" s="1"/>
      <c r="R67" s="27">
        <f t="shared" si="10"/>
        <v>92.182361142265478</v>
      </c>
      <c r="S67" s="27">
        <f t="shared" si="11"/>
        <v>40.858238857734513</v>
      </c>
    </row>
    <row r="68" spans="1:19" x14ac:dyDescent="0.25">
      <c r="A68" s="29">
        <v>772</v>
      </c>
      <c r="B68" s="29">
        <v>0.17369999999999999</v>
      </c>
      <c r="C68" s="29">
        <v>-0.40229999999999999</v>
      </c>
      <c r="D68" s="1"/>
      <c r="E68" s="1">
        <f t="shared" si="0"/>
        <v>-2.3160621761658033</v>
      </c>
      <c r="F68" s="1">
        <f t="shared" si="1"/>
        <v>1</v>
      </c>
      <c r="G68" s="1">
        <f t="shared" si="12"/>
        <v>-2.3160621761658033</v>
      </c>
      <c r="H68" s="1"/>
      <c r="I68" s="24">
        <f t="shared" si="3"/>
        <v>0.66700958844891989</v>
      </c>
      <c r="J68" s="24">
        <f t="shared" si="4"/>
        <v>-0.33401917689783978</v>
      </c>
      <c r="K68" s="1"/>
      <c r="L68" s="1">
        <f t="shared" si="5"/>
        <v>0.11585956551357739</v>
      </c>
      <c r="M68" s="1">
        <f t="shared" si="6"/>
        <v>5.7840434486422614E-2</v>
      </c>
      <c r="N68" s="1">
        <f t="shared" si="7"/>
        <v>-0.47062723942383888</v>
      </c>
      <c r="O68" s="1">
        <f t="shared" si="8"/>
        <v>6.8327239423838837E-2</v>
      </c>
      <c r="P68" s="24">
        <f t="shared" si="9"/>
        <v>-5.5566717949207039E-17</v>
      </c>
      <c r="Q68" s="1"/>
      <c r="R68" s="27">
        <f t="shared" si="10"/>
        <v>89.44358457648174</v>
      </c>
      <c r="S68" s="27">
        <f t="shared" si="11"/>
        <v>44.652815423518255</v>
      </c>
    </row>
    <row r="69" spans="1:19" x14ac:dyDescent="0.25">
      <c r="A69" s="29">
        <v>802</v>
      </c>
      <c r="B69" s="29">
        <v>0.16830000000000001</v>
      </c>
      <c r="C69" s="29">
        <v>-0.36249999999999999</v>
      </c>
      <c r="D69" s="1"/>
      <c r="E69" s="1">
        <f t="shared" si="0"/>
        <v>-2.1538918597742125</v>
      </c>
      <c r="F69" s="1">
        <f t="shared" si="1"/>
        <v>1</v>
      </c>
      <c r="G69" s="1">
        <f t="shared" si="12"/>
        <v>-2.1538918597742125</v>
      </c>
      <c r="H69" s="1"/>
      <c r="I69" s="24">
        <f t="shared" si="3"/>
        <v>0.6360808564903826</v>
      </c>
      <c r="J69" s="24">
        <f t="shared" si="4"/>
        <v>-0.27216171298076519</v>
      </c>
      <c r="K69" s="1"/>
      <c r="L69" s="1">
        <f t="shared" si="5"/>
        <v>0.1070524081473314</v>
      </c>
      <c r="M69" s="1">
        <f t="shared" si="6"/>
        <v>6.1247591852668613E-2</v>
      </c>
      <c r="N69" s="1">
        <f t="shared" si="7"/>
        <v>-0.43485213410496087</v>
      </c>
      <c r="O69" s="1">
        <f t="shared" si="8"/>
        <v>7.2352134104960816E-2</v>
      </c>
      <c r="P69" s="24">
        <f t="shared" si="9"/>
        <v>-5.5566717949207039E-17</v>
      </c>
      <c r="Q69" s="1"/>
      <c r="R69" s="27">
        <f t="shared" si="10"/>
        <v>85.85603133415978</v>
      </c>
      <c r="S69" s="27">
        <f t="shared" si="11"/>
        <v>49.120568665840231</v>
      </c>
    </row>
    <row r="70" spans="1:19" x14ac:dyDescent="0.25">
      <c r="A70" s="29">
        <v>832</v>
      </c>
      <c r="B70" s="29">
        <v>0.16400000000000001</v>
      </c>
      <c r="C70" s="29">
        <v>-0.32419999999999999</v>
      </c>
      <c r="D70" s="1"/>
      <c r="E70" s="1">
        <f t="shared" si="0"/>
        <v>-1.9768292682926827</v>
      </c>
      <c r="F70" s="1">
        <f t="shared" si="1"/>
        <v>1</v>
      </c>
      <c r="G70" s="1">
        <f t="shared" si="12"/>
        <v>-1.9768292682926827</v>
      </c>
      <c r="H70" s="1"/>
      <c r="I70" s="24">
        <f t="shared" si="3"/>
        <v>0.60231190571277771</v>
      </c>
      <c r="J70" s="24">
        <f t="shared" si="4"/>
        <v>-0.20462381142555541</v>
      </c>
      <c r="K70" s="1"/>
      <c r="L70" s="1">
        <f t="shared" si="5"/>
        <v>9.8779152536895551E-2</v>
      </c>
      <c r="M70" s="1">
        <f t="shared" si="6"/>
        <v>6.5220847463104456E-2</v>
      </c>
      <c r="N70" s="1">
        <f t="shared" si="7"/>
        <v>-0.40124576391249778</v>
      </c>
      <c r="O70" s="1">
        <f t="shared" si="8"/>
        <v>7.7045763912497747E-2</v>
      </c>
      <c r="P70" s="24">
        <f t="shared" si="9"/>
        <v>-5.5566717949207039E-17</v>
      </c>
      <c r="Q70" s="1"/>
      <c r="R70" s="27">
        <f t="shared" si="10"/>
        <v>82.184254910697092</v>
      </c>
      <c r="S70" s="27">
        <f t="shared" si="11"/>
        <v>54.263745089302908</v>
      </c>
    </row>
    <row r="71" spans="1:19" x14ac:dyDescent="0.25">
      <c r="A71" s="29">
        <v>862</v>
      </c>
      <c r="B71" s="29">
        <v>0.1603</v>
      </c>
      <c r="C71" s="29">
        <v>-0.2908</v>
      </c>
      <c r="D71" s="1"/>
      <c r="E71" s="1">
        <f t="shared" si="0"/>
        <v>-1.8140985651902684</v>
      </c>
      <c r="F71" s="1">
        <f t="shared" si="1"/>
        <v>1</v>
      </c>
      <c r="G71" s="1">
        <f t="shared" si="12"/>
        <v>-1.8140985651902684</v>
      </c>
      <c r="H71" s="1"/>
      <c r="I71" s="24">
        <f t="shared" si="3"/>
        <v>0.57127629815112235</v>
      </c>
      <c r="J71" s="24">
        <f t="shared" si="4"/>
        <v>-0.14255259630224471</v>
      </c>
      <c r="K71" s="1"/>
      <c r="L71" s="1">
        <f t="shared" si="5"/>
        <v>9.1575590593624911E-2</v>
      </c>
      <c r="M71" s="1">
        <f t="shared" si="6"/>
        <v>6.8724409406375087E-2</v>
      </c>
      <c r="N71" s="1">
        <f t="shared" si="7"/>
        <v>-0.37198454187742297</v>
      </c>
      <c r="O71" s="1">
        <f t="shared" si="8"/>
        <v>8.1184541877422897E-2</v>
      </c>
      <c r="P71" s="24">
        <f t="shared" si="9"/>
        <v>-5.5566717949207039E-17</v>
      </c>
      <c r="Q71" s="1"/>
      <c r="R71" s="27">
        <f t="shared" si="10"/>
        <v>78.938159091704676</v>
      </c>
      <c r="S71" s="27">
        <f t="shared" si="11"/>
        <v>59.240440908295326</v>
      </c>
    </row>
    <row r="72" spans="1:19" x14ac:dyDescent="0.25">
      <c r="A72" s="29">
        <v>892</v>
      </c>
      <c r="B72" s="29">
        <v>0.15679999999999999</v>
      </c>
      <c r="C72" s="29">
        <v>-0.26350000000000001</v>
      </c>
      <c r="D72" s="1"/>
      <c r="E72" s="1">
        <f t="shared" si="0"/>
        <v>-1.6804846938775511</v>
      </c>
      <c r="F72" s="1">
        <f t="shared" si="1"/>
        <v>1</v>
      </c>
      <c r="G72" s="1">
        <f t="shared" si="12"/>
        <v>-1.6804846938775511</v>
      </c>
      <c r="H72" s="1"/>
      <c r="I72" s="24">
        <f t="shared" si="3"/>
        <v>0.54579378258523525</v>
      </c>
      <c r="J72" s="24">
        <f t="shared" si="4"/>
        <v>-9.1587565170470508E-2</v>
      </c>
      <c r="K72" s="1"/>
      <c r="L72" s="1">
        <f t="shared" si="5"/>
        <v>8.5580465109364887E-2</v>
      </c>
      <c r="M72" s="1">
        <f t="shared" si="6"/>
        <v>7.1219534890635108E-2</v>
      </c>
      <c r="N72" s="1">
        <f t="shared" si="7"/>
        <v>-0.34763204802721809</v>
      </c>
      <c r="O72" s="1">
        <f t="shared" si="8"/>
        <v>8.413204802721809E-2</v>
      </c>
      <c r="P72" s="24">
        <f t="shared" si="9"/>
        <v>0</v>
      </c>
      <c r="Q72" s="1"/>
      <c r="R72" s="27">
        <f t="shared" si="10"/>
        <v>76.337774877553485</v>
      </c>
      <c r="S72" s="27">
        <f t="shared" si="11"/>
        <v>63.527825122446515</v>
      </c>
    </row>
    <row r="73" spans="1:19" x14ac:dyDescent="0.25">
      <c r="A73" s="29">
        <v>922</v>
      </c>
      <c r="B73" s="29">
        <v>0.15359999999999999</v>
      </c>
      <c r="C73" s="29">
        <v>-0.24060000000000001</v>
      </c>
      <c r="D73" s="1"/>
      <c r="E73" s="1">
        <f t="shared" si="0"/>
        <v>-1.5664062500000002</v>
      </c>
      <c r="F73" s="1">
        <f t="shared" si="1"/>
        <v>0</v>
      </c>
      <c r="G73" s="1">
        <f t="shared" si="12"/>
        <v>0</v>
      </c>
      <c r="H73" s="1"/>
      <c r="I73" s="24">
        <f t="shared" si="3"/>
        <v>0.5240370166650401</v>
      </c>
      <c r="J73" s="24">
        <f t="shared" si="4"/>
        <v>-4.8074033330080201E-2</v>
      </c>
      <c r="K73" s="1"/>
      <c r="L73" s="1">
        <f t="shared" si="5"/>
        <v>8.0492085759750157E-2</v>
      </c>
      <c r="M73" s="1">
        <f t="shared" si="6"/>
        <v>7.310791424024983E-2</v>
      </c>
      <c r="N73" s="1">
        <f t="shared" si="7"/>
        <v>-0.3269628014627658</v>
      </c>
      <c r="O73" s="1">
        <f t="shared" si="8"/>
        <v>8.6362801462765773E-2</v>
      </c>
      <c r="P73" s="24">
        <f t="shared" si="9"/>
        <v>-2.7783358974603519E-17</v>
      </c>
      <c r="Q73" s="1"/>
      <c r="R73" s="27">
        <f t="shared" si="10"/>
        <v>74.213703070489643</v>
      </c>
      <c r="S73" s="27">
        <f t="shared" si="11"/>
        <v>67.405496929510349</v>
      </c>
    </row>
    <row r="74" spans="1:19" x14ac:dyDescent="0.25">
      <c r="A74" s="29">
        <v>952</v>
      </c>
      <c r="B74" s="29">
        <v>0.15140000000000001</v>
      </c>
      <c r="C74" s="29">
        <v>-0.21970000000000001</v>
      </c>
      <c r="D74" s="1"/>
      <c r="E74" s="1">
        <f t="shared" si="0"/>
        <v>-1.4511228533685601</v>
      </c>
      <c r="F74" s="1">
        <f t="shared" si="1"/>
        <v>0</v>
      </c>
      <c r="G74" s="1">
        <f t="shared" si="12"/>
        <v>0</v>
      </c>
      <c r="H74" s="1"/>
      <c r="I74" s="24">
        <f t="shared" si="3"/>
        <v>0.50205044505921159</v>
      </c>
      <c r="J74" s="24">
        <f t="shared" si="4"/>
        <v>-4.1008901184231838E-3</v>
      </c>
      <c r="K74" s="1"/>
      <c r="L74" s="1">
        <f t="shared" si="5"/>
        <v>7.6010437381964641E-2</v>
      </c>
      <c r="M74" s="1">
        <f t="shared" si="6"/>
        <v>7.5389562618035366E-2</v>
      </c>
      <c r="N74" s="1">
        <f t="shared" si="7"/>
        <v>-0.30875812587334844</v>
      </c>
      <c r="O74" s="1">
        <f t="shared" si="8"/>
        <v>8.9058125873348506E-2</v>
      </c>
      <c r="P74" s="24">
        <f t="shared" si="9"/>
        <v>5.5566717949207039E-17</v>
      </c>
      <c r="Q74" s="1"/>
      <c r="R74" s="27">
        <f t="shared" si="10"/>
        <v>72.361936387630337</v>
      </c>
      <c r="S74" s="27">
        <f t="shared" si="11"/>
        <v>71.770863612369666</v>
      </c>
    </row>
    <row r="75" spans="1:19" x14ac:dyDescent="0.25">
      <c r="A75" s="29">
        <v>982</v>
      </c>
      <c r="B75" s="29">
        <v>0.14979999999999999</v>
      </c>
      <c r="C75" s="29">
        <v>-0.19980000000000001</v>
      </c>
      <c r="D75" s="1"/>
      <c r="E75" s="1">
        <f t="shared" si="0"/>
        <v>-1.333778371161549</v>
      </c>
      <c r="F75" s="1">
        <f t="shared" si="1"/>
        <v>0</v>
      </c>
      <c r="G75" s="1">
        <f t="shared" si="12"/>
        <v>0</v>
      </c>
      <c r="H75" s="1"/>
      <c r="I75" s="24">
        <f t="shared" si="3"/>
        <v>0.47967078817903186</v>
      </c>
      <c r="J75" s="24">
        <f t="shared" si="4"/>
        <v>4.0658423641936281E-2</v>
      </c>
      <c r="K75" s="1"/>
      <c r="L75" s="1">
        <f t="shared" si="5"/>
        <v>7.1854684069218966E-2</v>
      </c>
      <c r="M75" s="1">
        <f t="shared" si="6"/>
        <v>7.7945315930781023E-2</v>
      </c>
      <c r="N75" s="1">
        <f t="shared" si="7"/>
        <v>-0.29187725202720255</v>
      </c>
      <c r="O75" s="1">
        <f t="shared" si="8"/>
        <v>9.2077252027202572E-2</v>
      </c>
      <c r="P75" s="24">
        <f t="shared" si="9"/>
        <v>2.7783358974603519E-17</v>
      </c>
      <c r="Q75" s="1"/>
      <c r="R75" s="27">
        <f t="shared" si="10"/>
        <v>70.561299755973025</v>
      </c>
      <c r="S75" s="27">
        <f t="shared" si="11"/>
        <v>76.542300244026961</v>
      </c>
    </row>
    <row r="76" spans="1:19" x14ac:dyDescent="0.25">
      <c r="A76" s="29">
        <v>1012</v>
      </c>
      <c r="B76" s="29">
        <v>0.1487</v>
      </c>
      <c r="C76" s="29">
        <v>-0.18099999999999999</v>
      </c>
      <c r="D76" s="1"/>
      <c r="E76" s="1">
        <f t="shared" si="0"/>
        <v>-1.2172158708809684</v>
      </c>
      <c r="F76" s="1">
        <f t="shared" si="1"/>
        <v>0</v>
      </c>
      <c r="G76" s="1">
        <f t="shared" si="12"/>
        <v>0</v>
      </c>
      <c r="H76" s="1"/>
      <c r="I76" s="24">
        <f t="shared" si="3"/>
        <v>0.45744026900751006</v>
      </c>
      <c r="J76" s="24">
        <f t="shared" si="4"/>
        <v>8.5119461984979883E-2</v>
      </c>
      <c r="K76" s="1"/>
      <c r="L76" s="1">
        <f t="shared" si="5"/>
        <v>6.802136800141674E-2</v>
      </c>
      <c r="M76" s="1">
        <f t="shared" si="6"/>
        <v>8.0678631998583245E-2</v>
      </c>
      <c r="N76" s="1">
        <f t="shared" si="7"/>
        <v>-0.27630613408944893</v>
      </c>
      <c r="O76" s="1">
        <f t="shared" si="8"/>
        <v>9.5306134089448977E-2</v>
      </c>
      <c r="P76" s="24">
        <f t="shared" si="9"/>
        <v>5.5566717949207039E-17</v>
      </c>
      <c r="Q76" s="1"/>
      <c r="R76" s="27">
        <f t="shared" si="10"/>
        <v>68.837624417433744</v>
      </c>
      <c r="S76" s="27">
        <f t="shared" si="11"/>
        <v>81.646775582566249</v>
      </c>
    </row>
    <row r="77" spans="1:19" x14ac:dyDescent="0.25">
      <c r="A77" s="29">
        <v>1042</v>
      </c>
      <c r="B77" s="29">
        <v>0.14779999999999999</v>
      </c>
      <c r="C77" s="29">
        <v>-0.1656</v>
      </c>
      <c r="D77" s="1"/>
      <c r="E77" s="1">
        <f t="shared" si="0"/>
        <v>-1.1204330175913397</v>
      </c>
      <c r="F77" s="1">
        <f t="shared" si="1"/>
        <v>0</v>
      </c>
      <c r="G77" s="1">
        <f t="shared" si="12"/>
        <v>0</v>
      </c>
      <c r="H77" s="1"/>
      <c r="I77" s="24">
        <f t="shared" si="3"/>
        <v>0.43898207644686094</v>
      </c>
      <c r="J77" s="24">
        <f t="shared" si="4"/>
        <v>0.12203584710627813</v>
      </c>
      <c r="K77" s="1"/>
      <c r="L77" s="1">
        <f t="shared" si="5"/>
        <v>6.4881550898846035E-2</v>
      </c>
      <c r="M77" s="1">
        <f t="shared" si="6"/>
        <v>8.2918449101153952E-2</v>
      </c>
      <c r="N77" s="1">
        <f t="shared" si="7"/>
        <v>-0.26355204297294599</v>
      </c>
      <c r="O77" s="1">
        <f t="shared" si="8"/>
        <v>9.7952042972946074E-2</v>
      </c>
      <c r="P77" s="24">
        <f t="shared" si="9"/>
        <v>8.3350076923810546E-17</v>
      </c>
      <c r="Q77" s="1"/>
      <c r="R77" s="27">
        <f t="shared" si="10"/>
        <v>67.606576036597573</v>
      </c>
      <c r="S77" s="27">
        <f t="shared" si="11"/>
        <v>86.401023963402423</v>
      </c>
    </row>
    <row r="78" spans="1:19" x14ac:dyDescent="0.25">
      <c r="A78" s="29">
        <v>1072</v>
      </c>
      <c r="B78" s="29">
        <v>0.14699999999999999</v>
      </c>
      <c r="C78" s="29">
        <v>-0.15440000000000001</v>
      </c>
      <c r="D78" s="1"/>
      <c r="E78" s="1">
        <f t="shared" si="0"/>
        <v>-1.050340136054422</v>
      </c>
      <c r="F78" s="1">
        <f t="shared" si="1"/>
        <v>0</v>
      </c>
      <c r="G78" s="1">
        <f t="shared" si="12"/>
        <v>0</v>
      </c>
      <c r="H78" s="1"/>
      <c r="I78" s="24">
        <f t="shared" si="3"/>
        <v>0.42561413098375861</v>
      </c>
      <c r="J78" s="24">
        <f t="shared" si="4"/>
        <v>0.14877173803248278</v>
      </c>
      <c r="K78" s="1"/>
      <c r="L78" s="1">
        <f t="shared" si="5"/>
        <v>6.2565277254612514E-2</v>
      </c>
      <c r="M78" s="1">
        <f t="shared" si="6"/>
        <v>8.4434722745387478E-2</v>
      </c>
      <c r="N78" s="1">
        <f t="shared" si="7"/>
        <v>-0.25414322578893828</v>
      </c>
      <c r="O78" s="1">
        <f t="shared" si="8"/>
        <v>9.9743225788938239E-2</v>
      </c>
      <c r="P78" s="24">
        <f t="shared" si="9"/>
        <v>-2.7783358974603519E-17</v>
      </c>
      <c r="Q78" s="1"/>
      <c r="R78" s="27">
        <f t="shared" si="10"/>
        <v>67.069977216944622</v>
      </c>
      <c r="S78" s="27">
        <f t="shared" si="11"/>
        <v>90.514022783055381</v>
      </c>
    </row>
    <row r="79" spans="1:19" x14ac:dyDescent="0.25">
      <c r="A79" s="29">
        <v>1102</v>
      </c>
      <c r="B79" s="29">
        <v>0.14630000000000001</v>
      </c>
      <c r="C79" s="29">
        <v>-0.14749999999999999</v>
      </c>
      <c r="D79" s="1"/>
      <c r="E79" s="1">
        <f t="shared" si="0"/>
        <v>-1.0082023239917974</v>
      </c>
      <c r="F79" s="1">
        <f t="shared" si="1"/>
        <v>0</v>
      </c>
      <c r="G79" s="1">
        <f t="shared" si="12"/>
        <v>0</v>
      </c>
      <c r="H79" s="1"/>
      <c r="I79" s="24">
        <f t="shared" si="3"/>
        <v>0.41757770900714269</v>
      </c>
      <c r="J79" s="24">
        <f t="shared" si="4"/>
        <v>0.16484458198571461</v>
      </c>
      <c r="K79" s="1"/>
      <c r="L79" s="1">
        <f t="shared" si="5"/>
        <v>6.1091618827744984E-2</v>
      </c>
      <c r="M79" s="1">
        <f t="shared" si="6"/>
        <v>8.5208381172255043E-2</v>
      </c>
      <c r="N79" s="1">
        <f t="shared" si="7"/>
        <v>-0.24815715295830032</v>
      </c>
      <c r="O79" s="1">
        <f t="shared" si="8"/>
        <v>0.10065715295830036</v>
      </c>
      <c r="P79" s="24">
        <f t="shared" si="9"/>
        <v>2.7783358974603519E-17</v>
      </c>
      <c r="Q79" s="1"/>
      <c r="R79" s="27">
        <f t="shared" si="10"/>
        <v>67.322963948174973</v>
      </c>
      <c r="S79" s="27">
        <f t="shared" si="11"/>
        <v>93.899636051825055</v>
      </c>
    </row>
    <row r="80" spans="1:19" x14ac:dyDescent="0.25">
      <c r="A80" s="29">
        <v>1132</v>
      </c>
      <c r="B80" s="29">
        <v>0.1457</v>
      </c>
      <c r="C80" s="29">
        <v>-0.14530000000000001</v>
      </c>
      <c r="D80" s="1"/>
      <c r="E80" s="1">
        <f t="shared" si="0"/>
        <v>-0.99725463280713811</v>
      </c>
      <c r="F80" s="1">
        <f t="shared" si="1"/>
        <v>0</v>
      </c>
      <c r="G80" s="1">
        <f t="shared" si="12"/>
        <v>0</v>
      </c>
      <c r="H80" s="1"/>
      <c r="I80" s="24">
        <f t="shared" si="3"/>
        <v>0.41548979172518119</v>
      </c>
      <c r="J80" s="24">
        <f t="shared" si="4"/>
        <v>0.16902041654963762</v>
      </c>
      <c r="K80" s="1"/>
      <c r="L80" s="1">
        <f t="shared" si="5"/>
        <v>6.0536862654358897E-2</v>
      </c>
      <c r="M80" s="1">
        <f t="shared" si="6"/>
        <v>8.5163137345641099E-2</v>
      </c>
      <c r="N80" s="1">
        <f t="shared" si="7"/>
        <v>-0.24590370616453144</v>
      </c>
      <c r="O80" s="1">
        <f t="shared" si="8"/>
        <v>0.10060370616453142</v>
      </c>
      <c r="P80" s="24">
        <f t="shared" si="9"/>
        <v>-2.7783358974603519E-17</v>
      </c>
      <c r="Q80" s="1"/>
      <c r="R80" s="27">
        <f t="shared" si="10"/>
        <v>68.527728524734272</v>
      </c>
      <c r="S80" s="27">
        <f t="shared" si="11"/>
        <v>96.404671475265729</v>
      </c>
    </row>
    <row r="81" spans="1:19" x14ac:dyDescent="0.25">
      <c r="A81" s="29">
        <v>1162</v>
      </c>
      <c r="B81" s="29">
        <v>0.14510000000000001</v>
      </c>
      <c r="C81" s="29">
        <v>-0.14799999999999999</v>
      </c>
      <c r="D81" s="1"/>
      <c r="E81" s="1">
        <f t="shared" si="0"/>
        <v>-1.0199862164024809</v>
      </c>
      <c r="F81" s="1">
        <f t="shared" si="1"/>
        <v>0</v>
      </c>
      <c r="G81" s="1">
        <f t="shared" si="12"/>
        <v>0</v>
      </c>
      <c r="H81" s="1"/>
      <c r="I81" s="24">
        <f t="shared" si="3"/>
        <v>0.41982510457192784</v>
      </c>
      <c r="J81" s="24">
        <f t="shared" si="4"/>
        <v>0.16034979085614431</v>
      </c>
      <c r="K81" s="1"/>
      <c r="L81" s="1">
        <f t="shared" si="5"/>
        <v>6.0916622673386732E-2</v>
      </c>
      <c r="M81" s="1">
        <f t="shared" si="6"/>
        <v>8.4183377326613268E-2</v>
      </c>
      <c r="N81" s="1">
        <f t="shared" si="7"/>
        <v>-0.24744630999362718</v>
      </c>
      <c r="O81" s="1">
        <f t="shared" si="8"/>
        <v>9.9446309993627233E-2</v>
      </c>
      <c r="P81" s="24">
        <f t="shared" si="9"/>
        <v>2.7783358974603519E-17</v>
      </c>
      <c r="Q81" s="1"/>
      <c r="R81" s="27">
        <f t="shared" si="10"/>
        <v>70.785115546475382</v>
      </c>
      <c r="S81" s="27">
        <f t="shared" si="11"/>
        <v>97.82108445352462</v>
      </c>
    </row>
    <row r="82" spans="1:19" x14ac:dyDescent="0.25">
      <c r="A82" s="29">
        <v>1192</v>
      </c>
      <c r="B82" s="29">
        <v>0.1444</v>
      </c>
      <c r="C82" s="29">
        <v>-0.1535</v>
      </c>
      <c r="D82" s="1"/>
      <c r="E82" s="1">
        <f t="shared" si="0"/>
        <v>-1.0630193905817173</v>
      </c>
      <c r="F82" s="1">
        <f t="shared" si="1"/>
        <v>0</v>
      </c>
      <c r="G82" s="1">
        <f t="shared" si="12"/>
        <v>0</v>
      </c>
      <c r="H82" s="1"/>
      <c r="I82" s="24">
        <f t="shared" si="3"/>
        <v>0.42803228785385961</v>
      </c>
      <c r="J82" s="24">
        <f t="shared" si="4"/>
        <v>0.14393542429228079</v>
      </c>
      <c r="K82" s="1"/>
      <c r="L82" s="1">
        <f t="shared" si="5"/>
        <v>6.1807862366097324E-2</v>
      </c>
      <c r="M82" s="1">
        <f t="shared" si="6"/>
        <v>8.2592137633902676E-2</v>
      </c>
      <c r="N82" s="1">
        <f t="shared" si="7"/>
        <v>-0.25106656935146315</v>
      </c>
      <c r="O82" s="1">
        <f t="shared" si="8"/>
        <v>9.7566569351463239E-2</v>
      </c>
      <c r="P82" s="24">
        <f t="shared" si="9"/>
        <v>8.3350076923810546E-17</v>
      </c>
      <c r="Q82" s="1"/>
      <c r="R82" s="27">
        <f t="shared" si="10"/>
        <v>73.674971940388005</v>
      </c>
      <c r="S82" s="27">
        <f t="shared" si="11"/>
        <v>98.449828059611988</v>
      </c>
    </row>
    <row r="83" spans="1:19" x14ac:dyDescent="0.25">
      <c r="A83" s="29">
        <v>1222</v>
      </c>
      <c r="B83" s="29">
        <v>0.14349999999999999</v>
      </c>
      <c r="C83" s="29">
        <v>-0.15840000000000001</v>
      </c>
      <c r="D83" s="1"/>
      <c r="E83" s="1">
        <f t="shared" si="0"/>
        <v>-1.1038327526132405</v>
      </c>
      <c r="F83" s="1">
        <f t="shared" si="1"/>
        <v>0</v>
      </c>
      <c r="G83" s="1">
        <f t="shared" si="12"/>
        <v>0</v>
      </c>
      <c r="H83" s="1"/>
      <c r="I83" s="24">
        <f t="shared" si="3"/>
        <v>0.43581611391208636</v>
      </c>
      <c r="J83" s="24">
        <f t="shared" si="4"/>
        <v>0.12836777217582729</v>
      </c>
      <c r="K83" s="1"/>
      <c r="L83" s="1">
        <f t="shared" si="5"/>
        <v>6.2539612346384388E-2</v>
      </c>
      <c r="M83" s="1">
        <f t="shared" si="6"/>
        <v>8.0960387653615587E-2</v>
      </c>
      <c r="N83" s="1">
        <f t="shared" si="7"/>
        <v>-0.25403897367254263</v>
      </c>
      <c r="O83" s="1">
        <f t="shared" si="8"/>
        <v>9.5638973672542607E-2</v>
      </c>
      <c r="P83" s="24">
        <f t="shared" si="9"/>
        <v>-2.7783358974603519E-17</v>
      </c>
      <c r="Q83" s="1"/>
      <c r="R83" s="27">
        <f t="shared" si="10"/>
        <v>76.423406287281722</v>
      </c>
      <c r="S83" s="27">
        <f t="shared" si="11"/>
        <v>98.933593712718249</v>
      </c>
    </row>
    <row r="84" spans="1:19" x14ac:dyDescent="0.25">
      <c r="A84" s="29">
        <v>1252</v>
      </c>
      <c r="B84" s="29">
        <v>0.1424</v>
      </c>
      <c r="C84" s="29">
        <v>-0.16200000000000001</v>
      </c>
      <c r="D84" s="1"/>
      <c r="E84" s="1">
        <f t="shared" si="0"/>
        <v>-1.1376404494382022</v>
      </c>
      <c r="F84" s="1">
        <f t="shared" si="1"/>
        <v>0</v>
      </c>
      <c r="G84" s="1">
        <f t="shared" si="12"/>
        <v>0</v>
      </c>
      <c r="H84" s="1"/>
      <c r="I84" s="24">
        <f t="shared" si="3"/>
        <v>0.44226383638374916</v>
      </c>
      <c r="J84" s="24">
        <f t="shared" si="4"/>
        <v>0.11547232723250167</v>
      </c>
      <c r="K84" s="1"/>
      <c r="L84" s="1">
        <f t="shared" si="5"/>
        <v>6.2978370301045875E-2</v>
      </c>
      <c r="M84" s="1">
        <f t="shared" si="6"/>
        <v>7.942162969895411E-2</v>
      </c>
      <c r="N84" s="1">
        <f t="shared" si="7"/>
        <v>-0.25582123001074192</v>
      </c>
      <c r="O84" s="1">
        <f t="shared" si="8"/>
        <v>9.3821230010741941E-2</v>
      </c>
      <c r="P84" s="24">
        <f t="shared" si="9"/>
        <v>2.7783358974603519E-17</v>
      </c>
      <c r="Q84" s="1"/>
      <c r="R84" s="27">
        <f t="shared" si="10"/>
        <v>78.848919616909441</v>
      </c>
      <c r="S84" s="27">
        <f t="shared" si="11"/>
        <v>99.435880383090549</v>
      </c>
    </row>
    <row r="85" spans="1:19" x14ac:dyDescent="0.25">
      <c r="A85" s="29">
        <v>1282</v>
      </c>
      <c r="B85" s="29">
        <v>0.14050000000000001</v>
      </c>
      <c r="C85" s="29">
        <v>-0.1671</v>
      </c>
      <c r="D85" s="1"/>
      <c r="E85" s="1">
        <f t="shared" ref="E85:E130" si="13">C85/B85</f>
        <v>-1.18932384341637</v>
      </c>
      <c r="F85" s="1">
        <f t="shared" ref="F85:F130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30" si="15">MIN(1,MAX(0,(E85-$J$15)/($L$14-$J$15)))</f>
        <v>0.4521207687411995</v>
      </c>
      <c r="J85" s="24">
        <f t="shared" ref="J85:J130" si="16">1-2*I85</f>
        <v>9.5758462517601006E-2</v>
      </c>
      <c r="K85" s="1"/>
      <c r="L85" s="1">
        <f t="shared" ref="L85:L130" si="17">B85*I85</f>
        <v>6.3522968008138531E-2</v>
      </c>
      <c r="M85" s="1">
        <f t="shared" ref="M85:M130" si="18">B85*(1-I85)</f>
        <v>7.6977031991861483E-2</v>
      </c>
      <c r="N85" s="1">
        <f t="shared" ref="N85:N130" si="19">L85*$L$14</f>
        <v>-0.25803341261603169</v>
      </c>
      <c r="O85" s="1">
        <f t="shared" ref="O85:O130" si="20">M85*$J$15</f>
        <v>9.0933412616031772E-2</v>
      </c>
      <c r="P85" s="24">
        <f t="shared" ref="P85:P130" si="21">(N85+O85-C85)/MAX($C$13,-$C$14)</f>
        <v>8.3350076923810546E-17</v>
      </c>
      <c r="Q85" s="1"/>
      <c r="R85" s="27">
        <f t="shared" ref="R85:R130" si="22">A85*L85</f>
        <v>81.4364449864336</v>
      </c>
      <c r="S85" s="27">
        <f t="shared" ref="S85:S130" si="23">A85*M85</f>
        <v>98.684555013566424</v>
      </c>
    </row>
    <row r="86" spans="1:19" x14ac:dyDescent="0.25">
      <c r="A86" s="29">
        <v>1312</v>
      </c>
      <c r="B86" s="29">
        <v>0.13739999999999999</v>
      </c>
      <c r="C86" s="29">
        <v>-0.1767</v>
      </c>
      <c r="D86" s="1"/>
      <c r="E86" s="1">
        <f t="shared" si="13"/>
        <v>-1.2860262008733625</v>
      </c>
      <c r="F86" s="1">
        <f t="shared" si="14"/>
        <v>0</v>
      </c>
      <c r="G86" s="1">
        <f t="shared" si="12"/>
        <v>0</v>
      </c>
      <c r="H86" s="1"/>
      <c r="I86" s="24">
        <f t="shared" si="15"/>
        <v>0.47056360933061997</v>
      </c>
      <c r="J86" s="24">
        <f t="shared" si="16"/>
        <v>5.8872781338760061E-2</v>
      </c>
      <c r="K86" s="1"/>
      <c r="L86" s="1">
        <f t="shared" si="17"/>
        <v>6.4655439922027186E-2</v>
      </c>
      <c r="M86" s="1">
        <f t="shared" si="18"/>
        <v>7.2744560077972809E-2</v>
      </c>
      <c r="N86" s="1">
        <f t="shared" si="19"/>
        <v>-0.26263356909163998</v>
      </c>
      <c r="O86" s="1">
        <f t="shared" si="20"/>
        <v>8.593356909164003E-2</v>
      </c>
      <c r="P86" s="24">
        <f t="shared" si="21"/>
        <v>2.7783358974603519E-17</v>
      </c>
      <c r="Q86" s="1"/>
      <c r="R86" s="27">
        <f t="shared" si="22"/>
        <v>84.827937177699667</v>
      </c>
      <c r="S86" s="27">
        <f t="shared" si="23"/>
        <v>95.440862822300318</v>
      </c>
    </row>
    <row r="87" spans="1:19" x14ac:dyDescent="0.25">
      <c r="A87" s="29">
        <v>1342</v>
      </c>
      <c r="B87" s="29">
        <v>0.13289999999999999</v>
      </c>
      <c r="C87" s="29">
        <v>-0.1918</v>
      </c>
      <c r="D87" s="1"/>
      <c r="E87" s="1">
        <f t="shared" si="13"/>
        <v>-1.4431903686982694</v>
      </c>
      <c r="F87" s="1">
        <f t="shared" si="14"/>
        <v>0</v>
      </c>
      <c r="G87" s="1">
        <f t="shared" si="12"/>
        <v>0</v>
      </c>
      <c r="H87" s="1"/>
      <c r="I87" s="24">
        <f t="shared" si="15"/>
        <v>0.50053758069789289</v>
      </c>
      <c r="J87" s="24">
        <f t="shared" si="16"/>
        <v>-1.0751613957857842E-3</v>
      </c>
      <c r="K87" s="1"/>
      <c r="L87" s="1">
        <f t="shared" si="17"/>
        <v>6.6521444474749961E-2</v>
      </c>
      <c r="M87" s="1">
        <f t="shared" si="18"/>
        <v>6.637855552525003E-2</v>
      </c>
      <c r="N87" s="1">
        <f t="shared" si="19"/>
        <v>-0.27021337113480681</v>
      </c>
      <c r="O87" s="1">
        <f t="shared" si="20"/>
        <v>7.841337113480687E-2</v>
      </c>
      <c r="P87" s="24">
        <f t="shared" si="21"/>
        <v>5.5566717949207039E-17</v>
      </c>
      <c r="Q87" s="1"/>
      <c r="R87" s="27">
        <f t="shared" si="22"/>
        <v>89.271778485114453</v>
      </c>
      <c r="S87" s="27">
        <f t="shared" si="23"/>
        <v>89.080021514885544</v>
      </c>
    </row>
    <row r="88" spans="1:19" x14ac:dyDescent="0.25">
      <c r="A88" s="29">
        <v>1372</v>
      </c>
      <c r="B88" s="29">
        <v>0.12790000000000001</v>
      </c>
      <c r="C88" s="29">
        <v>-0.2112</v>
      </c>
      <c r="D88" s="1"/>
      <c r="E88" s="1">
        <f t="shared" si="13"/>
        <v>-1.6512900703674744</v>
      </c>
      <c r="F88" s="1">
        <f t="shared" si="14"/>
        <v>0</v>
      </c>
      <c r="G88" s="1">
        <f t="shared" si="12"/>
        <v>0</v>
      </c>
      <c r="H88" s="1"/>
      <c r="I88" s="24">
        <f t="shared" si="15"/>
        <v>0.54022585434001169</v>
      </c>
      <c r="J88" s="24">
        <f t="shared" si="16"/>
        <v>-8.0451708680023382E-2</v>
      </c>
      <c r="K88" s="1"/>
      <c r="L88" s="1">
        <f t="shared" si="17"/>
        <v>6.9094886770087502E-2</v>
      </c>
      <c r="M88" s="1">
        <f t="shared" si="18"/>
        <v>5.8805113229912512E-2</v>
      </c>
      <c r="N88" s="1">
        <f t="shared" si="19"/>
        <v>-0.28066681999682008</v>
      </c>
      <c r="O88" s="1">
        <f t="shared" si="20"/>
        <v>6.9466819996820098E-2</v>
      </c>
      <c r="P88" s="24">
        <f t="shared" si="21"/>
        <v>0</v>
      </c>
      <c r="Q88" s="1"/>
      <c r="R88" s="27">
        <f t="shared" si="22"/>
        <v>94.798184648560053</v>
      </c>
      <c r="S88" s="27">
        <f t="shared" si="23"/>
        <v>80.680615351439968</v>
      </c>
    </row>
    <row r="89" spans="1:19" x14ac:dyDescent="0.25">
      <c r="A89" s="29">
        <v>1402</v>
      </c>
      <c r="B89" s="29">
        <v>0.1235</v>
      </c>
      <c r="C89" s="29">
        <v>-0.2319</v>
      </c>
      <c r="D89" s="1"/>
      <c r="E89" s="1">
        <f t="shared" si="13"/>
        <v>-1.8777327935222672</v>
      </c>
      <c r="F89" s="1">
        <f t="shared" si="14"/>
        <v>0</v>
      </c>
      <c r="G89" s="1">
        <f t="shared" si="12"/>
        <v>0</v>
      </c>
      <c r="H89" s="1"/>
      <c r="I89" s="24">
        <f t="shared" si="15"/>
        <v>0.58341246483847298</v>
      </c>
      <c r="J89" s="24">
        <f t="shared" si="16"/>
        <v>-0.16682492967694595</v>
      </c>
      <c r="K89" s="1"/>
      <c r="L89" s="1">
        <f t="shared" si="17"/>
        <v>7.2051439407551418E-2</v>
      </c>
      <c r="M89" s="1">
        <f t="shared" si="18"/>
        <v>5.1448560592448588E-2</v>
      </c>
      <c r="N89" s="1">
        <f t="shared" si="19"/>
        <v>-0.29267648186472905</v>
      </c>
      <c r="O89" s="1">
        <f t="shared" si="20"/>
        <v>6.077648186472908E-2</v>
      </c>
      <c r="P89" s="24">
        <f t="shared" si="21"/>
        <v>2.7783358974603519E-17</v>
      </c>
      <c r="Q89" s="1"/>
      <c r="R89" s="27">
        <f t="shared" si="22"/>
        <v>101.01611804938709</v>
      </c>
      <c r="S89" s="27">
        <f t="shared" si="23"/>
        <v>72.130881950612917</v>
      </c>
    </row>
    <row r="90" spans="1:19" x14ac:dyDescent="0.25">
      <c r="A90" s="29">
        <v>1432</v>
      </c>
      <c r="B90" s="29">
        <v>0.12</v>
      </c>
      <c r="C90" s="29">
        <v>-0.2515</v>
      </c>
      <c r="D90" s="1"/>
      <c r="E90" s="1">
        <f t="shared" si="13"/>
        <v>-2.0958333333333332</v>
      </c>
      <c r="F90" s="1">
        <f t="shared" si="14"/>
        <v>0</v>
      </c>
      <c r="G90" s="1">
        <f t="shared" si="12"/>
        <v>0</v>
      </c>
      <c r="H90" s="1"/>
      <c r="I90" s="24">
        <f t="shared" si="15"/>
        <v>0.62500807423187343</v>
      </c>
      <c r="J90" s="24">
        <f t="shared" si="16"/>
        <v>-0.25001614846374687</v>
      </c>
      <c r="K90" s="1"/>
      <c r="L90" s="1">
        <f t="shared" si="17"/>
        <v>7.5000968907824803E-2</v>
      </c>
      <c r="M90" s="1">
        <f t="shared" si="18"/>
        <v>4.4999031092175186E-2</v>
      </c>
      <c r="N90" s="1">
        <f t="shared" si="19"/>
        <v>-0.30465761540480057</v>
      </c>
      <c r="O90" s="1">
        <f t="shared" si="20"/>
        <v>5.3157615404800657E-2</v>
      </c>
      <c r="P90" s="24">
        <f t="shared" si="21"/>
        <v>5.5566717949207039E-17</v>
      </c>
      <c r="Q90" s="1"/>
      <c r="R90" s="27">
        <f t="shared" si="22"/>
        <v>107.40138747600511</v>
      </c>
      <c r="S90" s="27">
        <f t="shared" si="23"/>
        <v>64.438612523994863</v>
      </c>
    </row>
    <row r="91" spans="1:19" x14ac:dyDescent="0.25">
      <c r="A91" s="29">
        <v>1462</v>
      </c>
      <c r="B91" s="29">
        <v>0.1167</v>
      </c>
      <c r="C91" s="29">
        <v>-0.26869999999999999</v>
      </c>
      <c r="D91" s="1"/>
      <c r="E91" s="1">
        <f t="shared" si="13"/>
        <v>-2.30248500428449</v>
      </c>
      <c r="F91" s="1">
        <f t="shared" si="14"/>
        <v>1</v>
      </c>
      <c r="G91" s="1">
        <f t="shared" si="12"/>
        <v>-2.30248500428449</v>
      </c>
      <c r="H91" s="1"/>
      <c r="I91" s="24">
        <f t="shared" si="15"/>
        <v>0.66442018294478222</v>
      </c>
      <c r="J91" s="24">
        <f t="shared" si="16"/>
        <v>-0.32884036588956445</v>
      </c>
      <c r="K91" s="1"/>
      <c r="L91" s="1">
        <f t="shared" si="17"/>
        <v>7.7537835349656081E-2</v>
      </c>
      <c r="M91" s="1">
        <f t="shared" si="18"/>
        <v>3.9162164650343917E-2</v>
      </c>
      <c r="N91" s="1">
        <f t="shared" si="19"/>
        <v>-0.31496249135538507</v>
      </c>
      <c r="O91" s="1">
        <f t="shared" si="20"/>
        <v>4.6262491355385134E-2</v>
      </c>
      <c r="P91" s="24">
        <f t="shared" si="21"/>
        <v>5.5566717949207039E-17</v>
      </c>
      <c r="Q91" s="1"/>
      <c r="R91" s="27">
        <f t="shared" si="22"/>
        <v>113.36031528119719</v>
      </c>
      <c r="S91" s="27">
        <f t="shared" si="23"/>
        <v>57.255084718802806</v>
      </c>
    </row>
    <row r="92" spans="1:19" x14ac:dyDescent="0.25">
      <c r="A92" s="29">
        <v>1492</v>
      </c>
      <c r="B92" s="29">
        <v>0.11269999999999999</v>
      </c>
      <c r="C92" s="29">
        <v>-0.28370000000000001</v>
      </c>
      <c r="D92" s="1"/>
      <c r="E92" s="1">
        <f t="shared" si="13"/>
        <v>-2.5173025732031946</v>
      </c>
      <c r="F92" s="1">
        <f t="shared" si="14"/>
        <v>1</v>
      </c>
      <c r="G92" s="1">
        <f t="shared" si="12"/>
        <v>-2.5173025732031946</v>
      </c>
      <c r="H92" s="1"/>
      <c r="I92" s="24">
        <f t="shared" si="15"/>
        <v>0.70538967204060399</v>
      </c>
      <c r="J92" s="24">
        <f t="shared" si="16"/>
        <v>-0.41077934408120798</v>
      </c>
      <c r="K92" s="1"/>
      <c r="L92" s="1">
        <f t="shared" si="17"/>
        <v>7.949741603897606E-2</v>
      </c>
      <c r="M92" s="1">
        <f t="shared" si="18"/>
        <v>3.3202583961023928E-2</v>
      </c>
      <c r="N92" s="1">
        <f t="shared" si="19"/>
        <v>-0.32292240425644675</v>
      </c>
      <c r="O92" s="1">
        <f t="shared" si="20"/>
        <v>3.9222404256446776E-2</v>
      </c>
      <c r="P92" s="24">
        <f t="shared" si="21"/>
        <v>5.5566717949207039E-17</v>
      </c>
      <c r="Q92" s="1"/>
      <c r="R92" s="27">
        <f t="shared" si="22"/>
        <v>118.61014473015229</v>
      </c>
      <c r="S92" s="27">
        <f t="shared" si="23"/>
        <v>49.538255269847703</v>
      </c>
    </row>
    <row r="93" spans="1:19" x14ac:dyDescent="0.25">
      <c r="A93" s="29">
        <v>1522</v>
      </c>
      <c r="B93" s="29">
        <v>0.1085</v>
      </c>
      <c r="C93" s="29">
        <v>-0.29699999999999999</v>
      </c>
      <c r="D93" s="1"/>
      <c r="E93" s="1">
        <f t="shared" si="13"/>
        <v>-2.7373271889400921</v>
      </c>
      <c r="F93" s="1">
        <f t="shared" si="14"/>
        <v>1</v>
      </c>
      <c r="G93" s="1">
        <f t="shared" ref="G93:G130" si="24">E93*F93</f>
        <v>-2.7373271889400921</v>
      </c>
      <c r="H93" s="1"/>
      <c r="I93" s="24">
        <f t="shared" si="15"/>
        <v>0.74735223655811112</v>
      </c>
      <c r="J93" s="24">
        <f t="shared" si="16"/>
        <v>-0.49470447311622223</v>
      </c>
      <c r="K93" s="1"/>
      <c r="L93" s="1">
        <f t="shared" si="17"/>
        <v>8.1087717666555051E-2</v>
      </c>
      <c r="M93" s="1">
        <f t="shared" si="18"/>
        <v>2.7412282333444945E-2</v>
      </c>
      <c r="N93" s="1">
        <f t="shared" si="19"/>
        <v>-0.32938228749112908</v>
      </c>
      <c r="O93" s="1">
        <f t="shared" si="20"/>
        <v>3.2382287491129189E-2</v>
      </c>
      <c r="P93" s="24">
        <f t="shared" si="21"/>
        <v>1.1113343589841408E-16</v>
      </c>
      <c r="Q93" s="1"/>
      <c r="R93" s="27">
        <f t="shared" si="22"/>
        <v>123.41550628849679</v>
      </c>
      <c r="S93" s="27">
        <f t="shared" si="23"/>
        <v>41.721493711503207</v>
      </c>
    </row>
    <row r="94" spans="1:19" x14ac:dyDescent="0.25">
      <c r="A94" s="29">
        <v>1552</v>
      </c>
      <c r="B94" s="29">
        <v>0.10390000000000001</v>
      </c>
      <c r="C94" s="29">
        <v>-0.30869999999999997</v>
      </c>
      <c r="D94" s="1"/>
      <c r="E94" s="1">
        <f t="shared" si="13"/>
        <v>-2.9711260827718955</v>
      </c>
      <c r="F94" s="1">
        <f t="shared" si="14"/>
        <v>1</v>
      </c>
      <c r="G94" s="1">
        <f t="shared" si="24"/>
        <v>-2.9711260827718955</v>
      </c>
      <c r="H94" s="1"/>
      <c r="I94" s="24">
        <f t="shared" si="15"/>
        <v>0.79194179820184329</v>
      </c>
      <c r="J94" s="24">
        <f t="shared" si="16"/>
        <v>-0.58388359640368659</v>
      </c>
      <c r="K94" s="1"/>
      <c r="L94" s="1">
        <f t="shared" si="17"/>
        <v>8.2282752833171519E-2</v>
      </c>
      <c r="M94" s="1">
        <f t="shared" si="18"/>
        <v>2.1617247166828484E-2</v>
      </c>
      <c r="N94" s="1">
        <f t="shared" si="19"/>
        <v>-0.33423657896879916</v>
      </c>
      <c r="O94" s="1">
        <f t="shared" si="20"/>
        <v>2.5536578968799267E-2</v>
      </c>
      <c r="P94" s="24">
        <f t="shared" si="21"/>
        <v>1.1113343589841408E-16</v>
      </c>
      <c r="Q94" s="1"/>
      <c r="R94" s="27">
        <f t="shared" si="22"/>
        <v>127.70283239708219</v>
      </c>
      <c r="S94" s="27">
        <f t="shared" si="23"/>
        <v>33.54996760291781</v>
      </c>
    </row>
    <row r="95" spans="1:19" x14ac:dyDescent="0.25">
      <c r="A95" s="29">
        <v>1582</v>
      </c>
      <c r="B95" s="29">
        <v>9.9099999999999994E-2</v>
      </c>
      <c r="C95" s="29">
        <v>-0.31759999999999999</v>
      </c>
      <c r="D95" s="1"/>
      <c r="E95" s="1">
        <f t="shared" si="13"/>
        <v>-3.2048435923309788</v>
      </c>
      <c r="F95" s="1">
        <f t="shared" si="14"/>
        <v>1</v>
      </c>
      <c r="G95" s="1">
        <f t="shared" si="24"/>
        <v>-3.2048435923309788</v>
      </c>
      <c r="H95" s="1"/>
      <c r="I95" s="24">
        <f t="shared" si="15"/>
        <v>0.83651583843319488</v>
      </c>
      <c r="J95" s="24">
        <f t="shared" si="16"/>
        <v>-0.67303167686638976</v>
      </c>
      <c r="K95" s="1"/>
      <c r="L95" s="1">
        <f t="shared" si="17"/>
        <v>8.2898719588729602E-2</v>
      </c>
      <c r="M95" s="1">
        <f t="shared" si="18"/>
        <v>1.6201280411270388E-2</v>
      </c>
      <c r="N95" s="1">
        <f t="shared" si="19"/>
        <v>-0.33673866615046727</v>
      </c>
      <c r="O95" s="1">
        <f t="shared" si="20"/>
        <v>1.913866615046737E-2</v>
      </c>
      <c r="P95" s="24">
        <f t="shared" si="21"/>
        <v>1.1113343589841408E-16</v>
      </c>
      <c r="Q95" s="1"/>
      <c r="R95" s="27">
        <f t="shared" si="22"/>
        <v>131.14577438937022</v>
      </c>
      <c r="S95" s="27">
        <f t="shared" si="23"/>
        <v>25.630425610629754</v>
      </c>
    </row>
    <row r="96" spans="1:19" x14ac:dyDescent="0.25">
      <c r="A96" s="29">
        <v>1612</v>
      </c>
      <c r="B96" s="29">
        <v>9.5000000000000001E-2</v>
      </c>
      <c r="C96" s="29">
        <v>-0.32340000000000002</v>
      </c>
      <c r="D96" s="1"/>
      <c r="E96" s="1">
        <f t="shared" si="13"/>
        <v>-3.4042105263157896</v>
      </c>
      <c r="F96" s="1">
        <f t="shared" si="14"/>
        <v>1</v>
      </c>
      <c r="G96" s="1">
        <f t="shared" si="24"/>
        <v>-3.4042105263157896</v>
      </c>
      <c r="H96" s="1"/>
      <c r="I96" s="24">
        <f t="shared" si="15"/>
        <v>0.87453861966599622</v>
      </c>
      <c r="J96" s="24">
        <f t="shared" si="16"/>
        <v>-0.74907723933199244</v>
      </c>
      <c r="K96" s="1"/>
      <c r="L96" s="1">
        <f t="shared" si="17"/>
        <v>8.3081168868269648E-2</v>
      </c>
      <c r="M96" s="1">
        <f t="shared" si="18"/>
        <v>1.1918831131730359E-2</v>
      </c>
      <c r="N96" s="1">
        <f t="shared" si="19"/>
        <v>-0.33747978407529444</v>
      </c>
      <c r="O96" s="1">
        <f t="shared" si="20"/>
        <v>1.4079784075294435E-2</v>
      </c>
      <c r="P96" s="24">
        <f t="shared" si="21"/>
        <v>0</v>
      </c>
      <c r="Q96" s="1"/>
      <c r="R96" s="27">
        <f t="shared" si="22"/>
        <v>133.92684421565068</v>
      </c>
      <c r="S96" s="27">
        <f t="shared" si="23"/>
        <v>19.21315578434934</v>
      </c>
    </row>
    <row r="97" spans="1:19" x14ac:dyDescent="0.25">
      <c r="A97" s="29">
        <v>1642</v>
      </c>
      <c r="B97" s="29">
        <v>9.2100000000000001E-2</v>
      </c>
      <c r="C97" s="29">
        <v>-0.32679999999999998</v>
      </c>
      <c r="D97" s="1"/>
      <c r="E97" s="1">
        <f t="shared" si="13"/>
        <v>-3.548317046688382</v>
      </c>
      <c r="F97" s="1">
        <f t="shared" si="14"/>
        <v>1</v>
      </c>
      <c r="G97" s="1">
        <f t="shared" si="24"/>
        <v>-3.548317046688382</v>
      </c>
      <c r="H97" s="1"/>
      <c r="I97" s="24">
        <f t="shared" si="15"/>
        <v>0.90202226797632623</v>
      </c>
      <c r="J97" s="24">
        <f t="shared" si="16"/>
        <v>-0.80404453595265246</v>
      </c>
      <c r="K97" s="1"/>
      <c r="L97" s="1">
        <f t="shared" si="17"/>
        <v>8.3076250880619651E-2</v>
      </c>
      <c r="M97" s="1">
        <f t="shared" si="18"/>
        <v>9.0237491193803539E-3</v>
      </c>
      <c r="N97" s="1">
        <f t="shared" si="19"/>
        <v>-0.33745980696817363</v>
      </c>
      <c r="O97" s="1">
        <f t="shared" si="20"/>
        <v>1.0659806968173598E-2</v>
      </c>
      <c r="P97" s="24">
        <f t="shared" si="21"/>
        <v>-5.5566717949207039E-17</v>
      </c>
      <c r="Q97" s="1"/>
      <c r="R97" s="27">
        <f t="shared" si="22"/>
        <v>136.41120394597746</v>
      </c>
      <c r="S97" s="27">
        <f t="shared" si="23"/>
        <v>14.816996054022541</v>
      </c>
    </row>
    <row r="98" spans="1:19" x14ac:dyDescent="0.25">
      <c r="A98" s="29">
        <v>1672</v>
      </c>
      <c r="B98" s="29">
        <v>8.9399999999999993E-2</v>
      </c>
      <c r="C98" s="29">
        <v>-0.32800000000000001</v>
      </c>
      <c r="D98" s="1"/>
      <c r="E98" s="1">
        <f t="shared" si="13"/>
        <v>-3.6689038031319914</v>
      </c>
      <c r="F98" s="1">
        <f t="shared" si="14"/>
        <v>1</v>
      </c>
      <c r="G98" s="1">
        <f t="shared" si="24"/>
        <v>-3.6689038031319914</v>
      </c>
      <c r="H98" s="1"/>
      <c r="I98" s="24">
        <f t="shared" si="15"/>
        <v>0.92502028358596478</v>
      </c>
      <c r="J98" s="24">
        <f t="shared" si="16"/>
        <v>-0.85004056717192955</v>
      </c>
      <c r="K98" s="1"/>
      <c r="L98" s="1">
        <f t="shared" si="17"/>
        <v>8.2696813352585247E-2</v>
      </c>
      <c r="M98" s="1">
        <f t="shared" si="18"/>
        <v>6.7031866474147484E-3</v>
      </c>
      <c r="N98" s="1">
        <f t="shared" si="19"/>
        <v>-0.33591851311331522</v>
      </c>
      <c r="O98" s="1">
        <f t="shared" si="20"/>
        <v>7.9185131133152151E-3</v>
      </c>
      <c r="P98" s="24">
        <f t="shared" si="21"/>
        <v>0</v>
      </c>
      <c r="Q98" s="1"/>
      <c r="R98" s="27">
        <f t="shared" si="22"/>
        <v>138.26907192552252</v>
      </c>
      <c r="S98" s="27">
        <f t="shared" si="23"/>
        <v>11.20772807447746</v>
      </c>
    </row>
    <row r="99" spans="1:19" x14ac:dyDescent="0.25">
      <c r="A99" s="29">
        <v>1702</v>
      </c>
      <c r="B99" s="29">
        <v>8.6499999999999994E-2</v>
      </c>
      <c r="C99" s="29">
        <v>-0.3261</v>
      </c>
      <c r="D99" s="1"/>
      <c r="E99" s="1">
        <f t="shared" si="13"/>
        <v>-3.7699421965317921</v>
      </c>
      <c r="F99" s="1">
        <f t="shared" si="14"/>
        <v>1</v>
      </c>
      <c r="G99" s="1">
        <f t="shared" si="24"/>
        <v>-3.7699421965317921</v>
      </c>
      <c r="H99" s="1"/>
      <c r="I99" s="24">
        <f t="shared" si="15"/>
        <v>0.94429008250180213</v>
      </c>
      <c r="J99" s="24">
        <f t="shared" si="16"/>
        <v>-0.88858016500360426</v>
      </c>
      <c r="K99" s="1"/>
      <c r="L99" s="1">
        <f t="shared" si="17"/>
        <v>8.1681092136405883E-2</v>
      </c>
      <c r="M99" s="1">
        <f t="shared" si="18"/>
        <v>4.8189078635941154E-3</v>
      </c>
      <c r="N99" s="1">
        <f t="shared" si="19"/>
        <v>-0.33179260369983055</v>
      </c>
      <c r="O99" s="1">
        <f t="shared" si="20"/>
        <v>5.6926036998305313E-3</v>
      </c>
      <c r="P99" s="24">
        <f t="shared" si="21"/>
        <v>0</v>
      </c>
      <c r="Q99" s="1"/>
      <c r="R99" s="27">
        <f t="shared" si="22"/>
        <v>139.02121881616281</v>
      </c>
      <c r="S99" s="27">
        <f t="shared" si="23"/>
        <v>8.2017811838371841</v>
      </c>
    </row>
    <row r="100" spans="1:19" x14ac:dyDescent="0.25">
      <c r="A100" s="29">
        <v>1732</v>
      </c>
      <c r="B100" s="29">
        <v>8.3000000000000004E-2</v>
      </c>
      <c r="C100" s="29">
        <v>-0.32100000000000001</v>
      </c>
      <c r="D100" s="1"/>
      <c r="E100" s="1">
        <f t="shared" si="13"/>
        <v>-3.867469879518072</v>
      </c>
      <c r="F100" s="1">
        <f t="shared" si="14"/>
        <v>1</v>
      </c>
      <c r="G100" s="1">
        <f t="shared" si="24"/>
        <v>-3.867469879518072</v>
      </c>
      <c r="H100" s="1"/>
      <c r="I100" s="24">
        <f t="shared" si="15"/>
        <v>0.96289032718737189</v>
      </c>
      <c r="J100" s="24">
        <f t="shared" si="16"/>
        <v>-0.92578065437474377</v>
      </c>
      <c r="K100" s="1"/>
      <c r="L100" s="1">
        <f t="shared" si="17"/>
        <v>7.9919897156551872E-2</v>
      </c>
      <c r="M100" s="1">
        <f t="shared" si="18"/>
        <v>3.0801028434481337E-3</v>
      </c>
      <c r="N100" s="1">
        <f t="shared" si="19"/>
        <v>-0.32463854328382902</v>
      </c>
      <c r="O100" s="1">
        <f t="shared" si="20"/>
        <v>3.6385432838290546E-3</v>
      </c>
      <c r="P100" s="24">
        <f t="shared" si="21"/>
        <v>5.5566717949207039E-17</v>
      </c>
      <c r="Q100" s="1"/>
      <c r="R100" s="27">
        <f t="shared" si="22"/>
        <v>138.42126187514785</v>
      </c>
      <c r="S100" s="27">
        <f t="shared" si="23"/>
        <v>5.3347381248521675</v>
      </c>
    </row>
    <row r="101" spans="1:19" x14ac:dyDescent="0.25">
      <c r="A101" s="29">
        <v>1762</v>
      </c>
      <c r="B101" s="29">
        <v>7.9299999999999995E-2</v>
      </c>
      <c r="C101" s="29">
        <v>-0.31369999999999998</v>
      </c>
      <c r="D101" s="1"/>
      <c r="E101" s="1">
        <f t="shared" si="13"/>
        <v>-3.9558638083228246</v>
      </c>
      <c r="F101" s="1">
        <f t="shared" si="14"/>
        <v>1</v>
      </c>
      <c r="G101" s="1">
        <f t="shared" si="24"/>
        <v>-3.9558638083228246</v>
      </c>
      <c r="H101" s="1"/>
      <c r="I101" s="24">
        <f t="shared" si="15"/>
        <v>0.97974860428515276</v>
      </c>
      <c r="J101" s="24">
        <f t="shared" si="16"/>
        <v>-0.95949720857030552</v>
      </c>
      <c r="K101" s="1"/>
      <c r="L101" s="1">
        <f t="shared" si="17"/>
        <v>7.7694064319812614E-2</v>
      </c>
      <c r="M101" s="1">
        <f t="shared" si="18"/>
        <v>1.6059356801873862E-3</v>
      </c>
      <c r="N101" s="1">
        <f t="shared" si="19"/>
        <v>-0.31559710109707434</v>
      </c>
      <c r="O101" s="1">
        <f t="shared" si="20"/>
        <v>1.8971010970743431E-3</v>
      </c>
      <c r="P101" s="24">
        <f t="shared" si="21"/>
        <v>0</v>
      </c>
      <c r="Q101" s="1"/>
      <c r="R101" s="27">
        <f t="shared" si="22"/>
        <v>136.89694133150982</v>
      </c>
      <c r="S101" s="27">
        <f t="shared" si="23"/>
        <v>2.8296586684901746</v>
      </c>
    </row>
    <row r="102" spans="1:19" x14ac:dyDescent="0.25">
      <c r="A102" s="29">
        <v>1792</v>
      </c>
      <c r="B102" s="29">
        <v>7.5999999999999998E-2</v>
      </c>
      <c r="C102" s="29">
        <v>-0.30499999999999999</v>
      </c>
      <c r="D102" s="1"/>
      <c r="E102" s="1">
        <f t="shared" si="13"/>
        <v>-4.0131578947368425</v>
      </c>
      <c r="F102" s="1">
        <f t="shared" si="14"/>
        <v>1</v>
      </c>
      <c r="G102" s="1">
        <f t="shared" si="24"/>
        <v>-4.0131578947368425</v>
      </c>
      <c r="H102" s="1"/>
      <c r="I102" s="24">
        <f t="shared" si="15"/>
        <v>0.9906755943838188</v>
      </c>
      <c r="J102" s="24">
        <f t="shared" si="16"/>
        <v>-0.98135118876763761</v>
      </c>
      <c r="K102" s="1"/>
      <c r="L102" s="1">
        <f t="shared" si="17"/>
        <v>7.5291345173170224E-2</v>
      </c>
      <c r="M102" s="1">
        <f t="shared" si="18"/>
        <v>7.0865482682977096E-4</v>
      </c>
      <c r="N102" s="1">
        <f t="shared" si="19"/>
        <v>-0.30583713804108825</v>
      </c>
      <c r="O102" s="1">
        <f t="shared" si="20"/>
        <v>8.3713804108824519E-4</v>
      </c>
      <c r="P102" s="24">
        <f t="shared" si="21"/>
        <v>0</v>
      </c>
      <c r="Q102" s="1"/>
      <c r="R102" s="27">
        <f t="shared" si="22"/>
        <v>134.92209055032103</v>
      </c>
      <c r="S102" s="27">
        <f t="shared" si="23"/>
        <v>1.2699094496789496</v>
      </c>
    </row>
    <row r="103" spans="1:19" x14ac:dyDescent="0.25">
      <c r="A103" s="29">
        <v>1822</v>
      </c>
      <c r="B103" s="29">
        <v>7.3300000000000004E-2</v>
      </c>
      <c r="C103" s="29">
        <v>-0.29599999999999999</v>
      </c>
      <c r="D103" s="1"/>
      <c r="E103" s="1">
        <f t="shared" si="13"/>
        <v>-4.0381991814461111</v>
      </c>
      <c r="F103" s="1">
        <f t="shared" si="14"/>
        <v>1</v>
      </c>
      <c r="G103" s="1">
        <f t="shared" si="24"/>
        <v>-4.0381991814461111</v>
      </c>
      <c r="H103" s="1"/>
      <c r="I103" s="24">
        <f t="shared" si="15"/>
        <v>0.99545140824273537</v>
      </c>
      <c r="J103" s="24">
        <f t="shared" si="16"/>
        <v>-0.99090281648547074</v>
      </c>
      <c r="K103" s="1"/>
      <c r="L103" s="1">
        <f t="shared" si="17"/>
        <v>7.2966588224192511E-2</v>
      </c>
      <c r="M103" s="1">
        <f t="shared" si="18"/>
        <v>3.3341177580749744E-4</v>
      </c>
      <c r="N103" s="1">
        <f t="shared" si="19"/>
        <v>-0.29639386125700129</v>
      </c>
      <c r="O103" s="1">
        <f t="shared" si="20"/>
        <v>3.938612570013415E-4</v>
      </c>
      <c r="P103" s="24">
        <f t="shared" si="21"/>
        <v>5.5566717949207039E-17</v>
      </c>
      <c r="Q103" s="1"/>
      <c r="R103" s="27">
        <f t="shared" si="22"/>
        <v>132.94512374447876</v>
      </c>
      <c r="S103" s="27">
        <f t="shared" si="23"/>
        <v>0.60747625552126028</v>
      </c>
    </row>
    <row r="104" spans="1:19" x14ac:dyDescent="0.25">
      <c r="A104" s="29">
        <v>1852</v>
      </c>
      <c r="B104" s="29">
        <v>7.1099999999999997E-2</v>
      </c>
      <c r="C104" s="29">
        <v>-0.28860000000000002</v>
      </c>
      <c r="D104" s="1"/>
      <c r="E104" s="1">
        <f t="shared" si="13"/>
        <v>-4.0590717299578065</v>
      </c>
      <c r="F104" s="1">
        <f t="shared" si="14"/>
        <v>1</v>
      </c>
      <c r="G104" s="1">
        <f t="shared" si="24"/>
        <v>-4.0590717299578065</v>
      </c>
      <c r="H104" s="1"/>
      <c r="I104" s="24">
        <f t="shared" si="15"/>
        <v>0.99943217039806698</v>
      </c>
      <c r="J104" s="24">
        <f t="shared" si="16"/>
        <v>-0.99886434079613395</v>
      </c>
      <c r="K104" s="1"/>
      <c r="L104" s="1">
        <f t="shared" si="17"/>
        <v>7.1059627315302562E-2</v>
      </c>
      <c r="M104" s="1">
        <f t="shared" si="18"/>
        <v>4.037268469743794E-5</v>
      </c>
      <c r="N104" s="1">
        <f t="shared" si="19"/>
        <v>-0.28864769248568067</v>
      </c>
      <c r="O104" s="1">
        <f t="shared" si="20"/>
        <v>4.7692485680627724E-5</v>
      </c>
      <c r="P104" s="24">
        <f t="shared" si="21"/>
        <v>0</v>
      </c>
      <c r="Q104" s="1"/>
      <c r="R104" s="27">
        <f t="shared" si="22"/>
        <v>131.60242978794034</v>
      </c>
      <c r="S104" s="27">
        <f t="shared" si="23"/>
        <v>7.4770212059655061E-2</v>
      </c>
    </row>
    <row r="105" spans="1:19" x14ac:dyDescent="0.25">
      <c r="A105" s="29">
        <v>1882</v>
      </c>
      <c r="B105" s="29">
        <v>6.93E-2</v>
      </c>
      <c r="C105" s="29">
        <v>-0.28149999999999997</v>
      </c>
      <c r="D105" s="1"/>
      <c r="E105" s="1">
        <f t="shared" si="13"/>
        <v>-4.0620490620490619</v>
      </c>
      <c r="F105" s="1">
        <f t="shared" si="14"/>
        <v>1</v>
      </c>
      <c r="G105" s="1">
        <f t="shared" si="24"/>
        <v>-4.0620490620490619</v>
      </c>
      <c r="H105" s="1"/>
      <c r="I105" s="24">
        <f t="shared" si="15"/>
        <v>1</v>
      </c>
      <c r="J105" s="24">
        <f t="shared" si="16"/>
        <v>-1</v>
      </c>
      <c r="K105" s="1"/>
      <c r="L105" s="1">
        <f t="shared" si="17"/>
        <v>6.93E-2</v>
      </c>
      <c r="M105" s="1">
        <f t="shared" si="18"/>
        <v>0</v>
      </c>
      <c r="N105" s="1">
        <f t="shared" si="19"/>
        <v>-0.28149999999999997</v>
      </c>
      <c r="O105" s="1">
        <f t="shared" si="20"/>
        <v>0</v>
      </c>
      <c r="P105" s="24">
        <f t="shared" si="21"/>
        <v>0</v>
      </c>
      <c r="Q105" s="1"/>
      <c r="R105" s="27">
        <f t="shared" si="22"/>
        <v>130.42259999999999</v>
      </c>
      <c r="S105" s="27">
        <f t="shared" si="23"/>
        <v>0</v>
      </c>
    </row>
    <row r="106" spans="1:19" x14ac:dyDescent="0.25">
      <c r="A106" s="29">
        <v>1912</v>
      </c>
      <c r="B106" s="29">
        <v>6.7299999999999999E-2</v>
      </c>
      <c r="C106" s="29">
        <v>-0.27189999999999998</v>
      </c>
      <c r="D106" s="1"/>
      <c r="E106" s="1">
        <f t="shared" si="13"/>
        <v>-4.0401188707280831</v>
      </c>
      <c r="F106" s="1">
        <f t="shared" si="14"/>
        <v>1</v>
      </c>
      <c r="G106" s="1">
        <f t="shared" si="24"/>
        <v>-4.0401188707280831</v>
      </c>
      <c r="H106" s="1"/>
      <c r="I106" s="24">
        <f t="shared" si="15"/>
        <v>0.99581752675669588</v>
      </c>
      <c r="J106" s="24">
        <f t="shared" si="16"/>
        <v>-0.99163505351339176</v>
      </c>
      <c r="K106" s="1"/>
      <c r="L106" s="1">
        <f t="shared" si="17"/>
        <v>6.701851955072563E-2</v>
      </c>
      <c r="M106" s="1">
        <f t="shared" si="18"/>
        <v>2.8148044927436719E-4</v>
      </c>
      <c r="N106" s="1">
        <f t="shared" si="19"/>
        <v>-0.27223251448094177</v>
      </c>
      <c r="O106" s="1">
        <f t="shared" si="20"/>
        <v>3.3251448094177242E-4</v>
      </c>
      <c r="P106" s="24">
        <f t="shared" si="21"/>
        <v>0</v>
      </c>
      <c r="Q106" s="1"/>
      <c r="R106" s="27">
        <f t="shared" si="22"/>
        <v>128.13940938098742</v>
      </c>
      <c r="S106" s="27">
        <f t="shared" si="23"/>
        <v>0.53819061901259002</v>
      </c>
    </row>
    <row r="107" spans="1:19" x14ac:dyDescent="0.25">
      <c r="A107" s="29">
        <v>1942</v>
      </c>
      <c r="B107" s="29">
        <v>6.54E-2</v>
      </c>
      <c r="C107" s="29">
        <v>-0.26229999999999998</v>
      </c>
      <c r="D107" s="1"/>
      <c r="E107" s="1">
        <f t="shared" si="13"/>
        <v>-4.0107033639143728</v>
      </c>
      <c r="F107" s="1">
        <f t="shared" si="14"/>
        <v>1</v>
      </c>
      <c r="G107" s="1">
        <f t="shared" si="24"/>
        <v>-4.0107033639143728</v>
      </c>
      <c r="H107" s="1"/>
      <c r="I107" s="24">
        <f t="shared" si="15"/>
        <v>0.99020747218006833</v>
      </c>
      <c r="J107" s="24">
        <f t="shared" si="16"/>
        <v>-0.98041494436013665</v>
      </c>
      <c r="K107" s="1"/>
      <c r="L107" s="1">
        <f t="shared" si="17"/>
        <v>6.4759568680576474E-2</v>
      </c>
      <c r="M107" s="1">
        <f t="shared" si="18"/>
        <v>6.4043131942353147E-4</v>
      </c>
      <c r="N107" s="1">
        <f t="shared" si="19"/>
        <v>-0.26305654521763749</v>
      </c>
      <c r="O107" s="1">
        <f t="shared" si="20"/>
        <v>7.5654521763747376E-4</v>
      </c>
      <c r="P107" s="24">
        <f t="shared" si="21"/>
        <v>-5.5566717949207039E-17</v>
      </c>
      <c r="Q107" s="1"/>
      <c r="R107" s="27">
        <f t="shared" si="22"/>
        <v>125.76308237767951</v>
      </c>
      <c r="S107" s="27">
        <f t="shared" si="23"/>
        <v>1.2437176223204982</v>
      </c>
    </row>
    <row r="108" spans="1:19" x14ac:dyDescent="0.25">
      <c r="A108" s="29">
        <v>1972</v>
      </c>
      <c r="B108" s="29">
        <v>6.3500000000000001E-2</v>
      </c>
      <c r="C108" s="29">
        <v>-0.2535</v>
      </c>
      <c r="D108" s="1"/>
      <c r="E108" s="1">
        <f t="shared" si="13"/>
        <v>-3.9921259842519685</v>
      </c>
      <c r="F108" s="1">
        <f t="shared" si="14"/>
        <v>0</v>
      </c>
      <c r="G108" s="1">
        <f t="shared" si="24"/>
        <v>0</v>
      </c>
      <c r="H108" s="1"/>
      <c r="I108" s="24">
        <f t="shared" si="15"/>
        <v>0.98666443909697887</v>
      </c>
      <c r="J108" s="24">
        <f t="shared" si="16"/>
        <v>-0.97332887819395775</v>
      </c>
      <c r="K108" s="1"/>
      <c r="L108" s="1">
        <f t="shared" si="17"/>
        <v>6.2653191882658166E-2</v>
      </c>
      <c r="M108" s="1">
        <f t="shared" si="18"/>
        <v>8.4680811734184154E-4</v>
      </c>
      <c r="N108" s="1">
        <f t="shared" si="19"/>
        <v>-0.25450033932133148</v>
      </c>
      <c r="O108" s="1">
        <f t="shared" si="20"/>
        <v>1.0003393213314849E-3</v>
      </c>
      <c r="P108" s="24">
        <f t="shared" si="21"/>
        <v>0</v>
      </c>
      <c r="Q108" s="1"/>
      <c r="R108" s="27">
        <f t="shared" si="22"/>
        <v>123.5520943926019</v>
      </c>
      <c r="S108" s="27">
        <f t="shared" si="23"/>
        <v>1.6699056073981116</v>
      </c>
    </row>
    <row r="109" spans="1:19" x14ac:dyDescent="0.25">
      <c r="A109" s="29">
        <v>2002</v>
      </c>
      <c r="B109" s="29">
        <v>6.1899999999999997E-2</v>
      </c>
      <c r="C109" s="29">
        <v>-0.24329999999999999</v>
      </c>
      <c r="D109" s="1"/>
      <c r="E109" s="1">
        <f t="shared" si="13"/>
        <v>-3.9305331179321485</v>
      </c>
      <c r="F109" s="1">
        <f t="shared" si="14"/>
        <v>0</v>
      </c>
      <c r="G109" s="1">
        <f t="shared" si="24"/>
        <v>0</v>
      </c>
      <c r="H109" s="1"/>
      <c r="I109" s="24">
        <f t="shared" si="15"/>
        <v>0.97491759605349748</v>
      </c>
      <c r="J109" s="24">
        <f t="shared" si="16"/>
        <v>-0.94983519210699496</v>
      </c>
      <c r="K109" s="1"/>
      <c r="L109" s="1">
        <f t="shared" si="17"/>
        <v>6.0347399195711492E-2</v>
      </c>
      <c r="M109" s="1">
        <f t="shared" si="18"/>
        <v>1.5526008042885057E-3</v>
      </c>
      <c r="N109" s="1">
        <f t="shared" si="19"/>
        <v>-0.24513409630004018</v>
      </c>
      <c r="O109" s="1">
        <f t="shared" si="20"/>
        <v>1.8340963000402029E-3</v>
      </c>
      <c r="P109" s="24">
        <f t="shared" si="21"/>
        <v>0</v>
      </c>
      <c r="Q109" s="1"/>
      <c r="R109" s="27">
        <f t="shared" si="22"/>
        <v>120.8154931898144</v>
      </c>
      <c r="S109" s="27">
        <f t="shared" si="23"/>
        <v>3.1083068101855886</v>
      </c>
    </row>
    <row r="110" spans="1:19" x14ac:dyDescent="0.25">
      <c r="A110" s="29">
        <v>2032</v>
      </c>
      <c r="B110" s="29">
        <v>6.0299999999999999E-2</v>
      </c>
      <c r="C110" s="29">
        <v>-0.23200000000000001</v>
      </c>
      <c r="D110" s="1"/>
      <c r="E110" s="1">
        <f t="shared" si="13"/>
        <v>-3.8474295190713104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0.95906827793445149</v>
      </c>
      <c r="J110" s="24">
        <f t="shared" si="16"/>
        <v>-0.91813655586890297</v>
      </c>
      <c r="K110" s="1"/>
      <c r="L110" s="1">
        <f t="shared" si="17"/>
        <v>5.7831817159447421E-2</v>
      </c>
      <c r="M110" s="1">
        <f t="shared" si="18"/>
        <v>2.4681828405525752E-3</v>
      </c>
      <c r="N110" s="1">
        <f t="shared" si="19"/>
        <v>-0.23491567864912624</v>
      </c>
      <c r="O110" s="1">
        <f t="shared" si="20"/>
        <v>2.9156786491262221E-3</v>
      </c>
      <c r="P110" s="24">
        <f t="shared" si="21"/>
        <v>0</v>
      </c>
      <c r="Q110" s="1"/>
      <c r="R110" s="27">
        <f t="shared" si="22"/>
        <v>117.51425246799715</v>
      </c>
      <c r="S110" s="27">
        <f t="shared" si="23"/>
        <v>5.0153475320028331</v>
      </c>
    </row>
    <row r="111" spans="1:19" x14ac:dyDescent="0.25">
      <c r="A111" s="29">
        <v>2062</v>
      </c>
      <c r="B111" s="29">
        <v>5.8700000000000002E-2</v>
      </c>
      <c r="C111" s="29">
        <v>-0.22090000000000001</v>
      </c>
      <c r="D111" s="1"/>
      <c r="E111" s="1">
        <f t="shared" si="13"/>
        <v>-3.7632027257240206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0.94300474686952385</v>
      </c>
      <c r="J111" s="24">
        <f t="shared" si="16"/>
        <v>-0.88600949373904769</v>
      </c>
      <c r="K111" s="1"/>
      <c r="L111" s="1">
        <f t="shared" si="17"/>
        <v>5.5354378641241049E-2</v>
      </c>
      <c r="M111" s="1">
        <f t="shared" si="18"/>
        <v>3.3456213587589505E-3</v>
      </c>
      <c r="N111" s="1">
        <f t="shared" si="19"/>
        <v>-0.22485220183996182</v>
      </c>
      <c r="O111" s="1">
        <f t="shared" si="20"/>
        <v>3.9522018399618421E-3</v>
      </c>
      <c r="P111" s="24">
        <f t="shared" si="21"/>
        <v>2.7783358974603519E-17</v>
      </c>
      <c r="Q111" s="1"/>
      <c r="R111" s="27">
        <f t="shared" si="22"/>
        <v>114.14072875823905</v>
      </c>
      <c r="S111" s="27">
        <f t="shared" si="23"/>
        <v>6.8986712417609564</v>
      </c>
    </row>
    <row r="112" spans="1:19" x14ac:dyDescent="0.25">
      <c r="A112" s="29">
        <v>2092</v>
      </c>
      <c r="B112" s="29">
        <v>5.7000000000000002E-2</v>
      </c>
      <c r="C112" s="29">
        <v>-0.21029999999999999</v>
      </c>
      <c r="D112" s="1"/>
      <c r="E112" s="1">
        <f t="shared" si="13"/>
        <v>-3.689473684210526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0.92894332173778515</v>
      </c>
      <c r="J112" s="24">
        <f t="shared" si="16"/>
        <v>-0.85788664347557031</v>
      </c>
      <c r="K112" s="1"/>
      <c r="L112" s="1">
        <f t="shared" si="17"/>
        <v>5.2949769339053758E-2</v>
      </c>
      <c r="M112" s="1">
        <f t="shared" si="18"/>
        <v>4.0502306609462467E-3</v>
      </c>
      <c r="N112" s="1">
        <f t="shared" si="19"/>
        <v>-0.21508456087941749</v>
      </c>
      <c r="O112" s="1">
        <f t="shared" si="20"/>
        <v>4.7845608794174783E-3</v>
      </c>
      <c r="P112" s="24">
        <f t="shared" si="21"/>
        <v>-2.7783358974603519E-17</v>
      </c>
      <c r="Q112" s="1"/>
      <c r="R112" s="27">
        <f t="shared" si="22"/>
        <v>110.77091745730046</v>
      </c>
      <c r="S112" s="27">
        <f t="shared" si="23"/>
        <v>8.4730825426995473</v>
      </c>
    </row>
    <row r="113" spans="1:19" x14ac:dyDescent="0.25">
      <c r="A113" s="29">
        <v>2122</v>
      </c>
      <c r="B113" s="29">
        <v>5.4300000000000001E-2</v>
      </c>
      <c r="C113" s="29">
        <v>-0.19989999999999999</v>
      </c>
      <c r="D113" s="1"/>
      <c r="E113" s="1">
        <f t="shared" si="13"/>
        <v>-3.6813996316758746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0.92740345789451306</v>
      </c>
      <c r="J113" s="24">
        <f t="shared" si="16"/>
        <v>-0.85480691578902612</v>
      </c>
      <c r="K113" s="1"/>
      <c r="L113" s="1">
        <f t="shared" si="17"/>
        <v>5.0358007763672059E-2</v>
      </c>
      <c r="M113" s="1">
        <f t="shared" si="18"/>
        <v>3.9419922363279408E-3</v>
      </c>
      <c r="N113" s="1">
        <f t="shared" si="19"/>
        <v>-0.20455669820308348</v>
      </c>
      <c r="O113" s="1">
        <f t="shared" si="20"/>
        <v>4.6566982030835005E-3</v>
      </c>
      <c r="P113" s="24">
        <f t="shared" si="21"/>
        <v>2.7783358974603519E-17</v>
      </c>
      <c r="Q113" s="1"/>
      <c r="R113" s="27">
        <f t="shared" si="22"/>
        <v>106.85969247451212</v>
      </c>
      <c r="S113" s="27">
        <f t="shared" si="23"/>
        <v>8.3649075254878902</v>
      </c>
    </row>
    <row r="114" spans="1:19" x14ac:dyDescent="0.25">
      <c r="A114" s="29">
        <v>2152</v>
      </c>
      <c r="B114" s="29">
        <v>5.1400000000000001E-2</v>
      </c>
      <c r="C114" s="29">
        <v>-0.1888</v>
      </c>
      <c r="D114" s="1"/>
      <c r="E114" s="1">
        <f t="shared" si="13"/>
        <v>-3.6731517509727625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0.92583044196182807</v>
      </c>
      <c r="J114" s="24">
        <f t="shared" si="16"/>
        <v>-0.85166088392365613</v>
      </c>
      <c r="K114" s="1"/>
      <c r="L114" s="1">
        <f t="shared" si="17"/>
        <v>4.7587684716837962E-2</v>
      </c>
      <c r="M114" s="1">
        <f t="shared" si="18"/>
        <v>3.8123152831620374E-3</v>
      </c>
      <c r="N114" s="1">
        <f t="shared" si="19"/>
        <v>-0.19330351006911811</v>
      </c>
      <c r="O114" s="1">
        <f t="shared" si="20"/>
        <v>4.5035100691181423E-3</v>
      </c>
      <c r="P114" s="24">
        <f t="shared" si="21"/>
        <v>2.7783358974603519E-17</v>
      </c>
      <c r="Q114" s="1"/>
      <c r="R114" s="27">
        <f t="shared" si="22"/>
        <v>102.40869751063529</v>
      </c>
      <c r="S114" s="27">
        <f t="shared" si="23"/>
        <v>8.2041024893647041</v>
      </c>
    </row>
    <row r="115" spans="1:19" x14ac:dyDescent="0.25">
      <c r="A115" s="29">
        <v>2182</v>
      </c>
      <c r="B115" s="29">
        <v>4.9500000000000002E-2</v>
      </c>
      <c r="C115" s="29">
        <v>-0.1779</v>
      </c>
      <c r="D115" s="1"/>
      <c r="E115" s="1">
        <f t="shared" si="13"/>
        <v>-3.5939393939393938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0.91072325210734706</v>
      </c>
      <c r="J115" s="24">
        <f t="shared" si="16"/>
        <v>-0.82144650421469412</v>
      </c>
      <c r="K115" s="1"/>
      <c r="L115" s="1">
        <f t="shared" si="17"/>
        <v>4.5080800979313683E-2</v>
      </c>
      <c r="M115" s="1">
        <f t="shared" si="18"/>
        <v>4.4191990206863211E-3</v>
      </c>
      <c r="N115" s="1">
        <f t="shared" si="19"/>
        <v>-0.18312042533444159</v>
      </c>
      <c r="O115" s="1">
        <f t="shared" si="20"/>
        <v>5.2204253344415681E-3</v>
      </c>
      <c r="P115" s="24">
        <f t="shared" si="21"/>
        <v>-2.7783358974603519E-17</v>
      </c>
      <c r="Q115" s="1"/>
      <c r="R115" s="27">
        <f t="shared" si="22"/>
        <v>98.366307736862453</v>
      </c>
      <c r="S115" s="27">
        <f t="shared" si="23"/>
        <v>9.6426922631375529</v>
      </c>
    </row>
    <row r="116" spans="1:19" x14ac:dyDescent="0.25">
      <c r="A116" s="29">
        <v>2212</v>
      </c>
      <c r="B116" s="29">
        <v>4.7899999999999998E-2</v>
      </c>
      <c r="C116" s="29">
        <v>-0.16700000000000001</v>
      </c>
      <c r="D116" s="1"/>
      <c r="E116" s="1">
        <f t="shared" si="13"/>
        <v>-3.4864300626304807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0.89021933150657684</v>
      </c>
      <c r="J116" s="24">
        <f t="shared" si="16"/>
        <v>-0.78043866301315368</v>
      </c>
      <c r="K116" s="1"/>
      <c r="L116" s="1">
        <f t="shared" si="17"/>
        <v>4.264150597916503E-2</v>
      </c>
      <c r="M116" s="1">
        <f t="shared" si="18"/>
        <v>5.258494020834969E-3</v>
      </c>
      <c r="N116" s="1">
        <f t="shared" si="19"/>
        <v>-0.17321188936702678</v>
      </c>
      <c r="O116" s="1">
        <f t="shared" si="20"/>
        <v>6.2118893670267484E-3</v>
      </c>
      <c r="P116" s="24">
        <f t="shared" si="21"/>
        <v>-2.7783358974603519E-17</v>
      </c>
      <c r="Q116" s="1"/>
      <c r="R116" s="27">
        <f t="shared" si="22"/>
        <v>94.323011225913049</v>
      </c>
      <c r="S116" s="27">
        <f t="shared" si="23"/>
        <v>11.631788774086951</v>
      </c>
    </row>
    <row r="117" spans="1:19" x14ac:dyDescent="0.25">
      <c r="A117" s="29">
        <v>2242</v>
      </c>
      <c r="B117" s="29">
        <v>4.6600000000000003E-2</v>
      </c>
      <c r="C117" s="29">
        <v>-0.155</v>
      </c>
      <c r="D117" s="1"/>
      <c r="E117" s="1">
        <f t="shared" si="13"/>
        <v>-3.3261802575107295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0.8596568748299267</v>
      </c>
      <c r="J117" s="24">
        <f t="shared" si="16"/>
        <v>-0.7193137496598534</v>
      </c>
      <c r="K117" s="1"/>
      <c r="L117" s="1">
        <f t="shared" si="17"/>
        <v>4.0060010367074586E-2</v>
      </c>
      <c r="M117" s="1">
        <f t="shared" si="18"/>
        <v>6.5399896329254165E-3</v>
      </c>
      <c r="N117" s="1">
        <f t="shared" si="19"/>
        <v>-0.16272572753725101</v>
      </c>
      <c r="O117" s="1">
        <f t="shared" si="20"/>
        <v>7.7257275372510205E-3</v>
      </c>
      <c r="P117" s="24">
        <f t="shared" si="21"/>
        <v>0</v>
      </c>
      <c r="Q117" s="1"/>
      <c r="R117" s="27">
        <f t="shared" si="22"/>
        <v>89.814543242981216</v>
      </c>
      <c r="S117" s="27">
        <f t="shared" si="23"/>
        <v>14.662656757018784</v>
      </c>
    </row>
    <row r="118" spans="1:19" x14ac:dyDescent="0.25">
      <c r="A118" s="29">
        <v>2272</v>
      </c>
      <c r="B118" s="29">
        <v>4.5499999999999999E-2</v>
      </c>
      <c r="C118" s="29">
        <v>-0.1429</v>
      </c>
      <c r="D118" s="1"/>
      <c r="E118" s="1">
        <f t="shared" si="13"/>
        <v>-3.1406593406593406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0.82427477261990567</v>
      </c>
      <c r="J118" s="24">
        <f t="shared" si="16"/>
        <v>-0.64854954523981134</v>
      </c>
      <c r="K118" s="1"/>
      <c r="L118" s="1">
        <f t="shared" si="17"/>
        <v>3.7504502154205706E-2</v>
      </c>
      <c r="M118" s="1">
        <f t="shared" si="18"/>
        <v>7.9954978457942912E-3</v>
      </c>
      <c r="N118" s="1">
        <f t="shared" si="19"/>
        <v>-0.1523451277981083</v>
      </c>
      <c r="O118" s="1">
        <f t="shared" si="20"/>
        <v>9.445127798108334E-3</v>
      </c>
      <c r="P118" s="24">
        <f t="shared" si="21"/>
        <v>2.7783358974603519E-17</v>
      </c>
      <c r="Q118" s="1"/>
      <c r="R118" s="27">
        <f t="shared" si="22"/>
        <v>85.210228894355367</v>
      </c>
      <c r="S118" s="27">
        <f t="shared" si="23"/>
        <v>18.16577110564463</v>
      </c>
    </row>
    <row r="119" spans="1:19" x14ac:dyDescent="0.25">
      <c r="A119" s="29">
        <v>2302</v>
      </c>
      <c r="B119" s="29">
        <v>4.4400000000000002E-2</v>
      </c>
      <c r="C119" s="29">
        <v>-0.13150000000000001</v>
      </c>
      <c r="D119" s="1"/>
      <c r="E119" s="1">
        <f t="shared" si="13"/>
        <v>-2.9617117117117115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0.79014631203916263</v>
      </c>
      <c r="J119" s="24">
        <f t="shared" si="16"/>
        <v>-0.58029262407832527</v>
      </c>
      <c r="K119" s="1"/>
      <c r="L119" s="1">
        <f t="shared" si="17"/>
        <v>3.5082496254538825E-2</v>
      </c>
      <c r="M119" s="1">
        <f t="shared" si="18"/>
        <v>9.3175037454611802E-3</v>
      </c>
      <c r="N119" s="1">
        <f t="shared" si="19"/>
        <v>-0.14250682100508916</v>
      </c>
      <c r="O119" s="1">
        <f t="shared" si="20"/>
        <v>1.1006821005089183E-2</v>
      </c>
      <c r="P119" s="24">
        <f t="shared" si="21"/>
        <v>2.7783358974603519E-17</v>
      </c>
      <c r="Q119" s="1"/>
      <c r="R119" s="27">
        <f t="shared" si="22"/>
        <v>80.759906377948383</v>
      </c>
      <c r="S119" s="27">
        <f t="shared" si="23"/>
        <v>21.448893622051635</v>
      </c>
    </row>
    <row r="120" spans="1:19" x14ac:dyDescent="0.25">
      <c r="A120" s="29">
        <v>2332</v>
      </c>
      <c r="B120" s="29">
        <v>4.3200000000000002E-2</v>
      </c>
      <c r="C120" s="29">
        <v>-0.1211</v>
      </c>
      <c r="D120" s="1"/>
      <c r="E120" s="1">
        <f t="shared" si="13"/>
        <v>-2.8032407407407405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0.75992311032489102</v>
      </c>
      <c r="J120" s="24">
        <f t="shared" si="16"/>
        <v>-0.51984622064978203</v>
      </c>
      <c r="K120" s="1"/>
      <c r="L120" s="1">
        <f t="shared" si="17"/>
        <v>3.2828678366035292E-2</v>
      </c>
      <c r="M120" s="1">
        <f t="shared" si="18"/>
        <v>1.0371321633964708E-2</v>
      </c>
      <c r="N120" s="1">
        <f t="shared" si="19"/>
        <v>-0.13335170216506398</v>
      </c>
      <c r="O120" s="1">
        <f t="shared" si="20"/>
        <v>1.2251702165063993E-2</v>
      </c>
      <c r="P120" s="24">
        <f t="shared" si="21"/>
        <v>1.389167948730176E-17</v>
      </c>
      <c r="Q120" s="1"/>
      <c r="R120" s="27">
        <f t="shared" si="22"/>
        <v>76.556477949594296</v>
      </c>
      <c r="S120" s="27">
        <f t="shared" si="23"/>
        <v>24.185922050405701</v>
      </c>
    </row>
    <row r="121" spans="1:19" x14ac:dyDescent="0.25">
      <c r="A121" s="29">
        <v>2362</v>
      </c>
      <c r="B121" s="29">
        <v>4.19E-2</v>
      </c>
      <c r="C121" s="29">
        <v>-0.11210000000000001</v>
      </c>
      <c r="D121" s="1"/>
      <c r="E121" s="1">
        <f t="shared" si="13"/>
        <v>-2.675417661097852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0.73554500059213668</v>
      </c>
      <c r="J121" s="24">
        <f t="shared" si="16"/>
        <v>-0.47109000118427335</v>
      </c>
      <c r="K121" s="1"/>
      <c r="L121" s="1">
        <f t="shared" si="17"/>
        <v>3.0819335524810528E-2</v>
      </c>
      <c r="M121" s="1">
        <f t="shared" si="18"/>
        <v>1.1080664475189473E-2</v>
      </c>
      <c r="N121" s="1">
        <f t="shared" si="19"/>
        <v>-0.12518965296153195</v>
      </c>
      <c r="O121" s="1">
        <f t="shared" si="20"/>
        <v>1.3089652961531953E-2</v>
      </c>
      <c r="P121" s="24">
        <f t="shared" si="21"/>
        <v>1.389167948730176E-17</v>
      </c>
      <c r="Q121" s="1"/>
      <c r="R121" s="27">
        <f t="shared" si="22"/>
        <v>72.795270509602474</v>
      </c>
      <c r="S121" s="27">
        <f t="shared" si="23"/>
        <v>26.172529490397537</v>
      </c>
    </row>
    <row r="122" spans="1:19" x14ac:dyDescent="0.25">
      <c r="A122" s="29">
        <v>2392</v>
      </c>
      <c r="B122" s="29">
        <v>4.0500000000000001E-2</v>
      </c>
      <c r="C122" s="29">
        <v>-0.10390000000000001</v>
      </c>
      <c r="D122" s="1"/>
      <c r="E122" s="1">
        <f t="shared" si="13"/>
        <v>-2.5654320987654322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0.71456881917756554</v>
      </c>
      <c r="J122" s="24">
        <f t="shared" si="16"/>
        <v>-0.42913763835513108</v>
      </c>
      <c r="K122" s="1"/>
      <c r="L122" s="1">
        <f t="shared" si="17"/>
        <v>2.8940037176691406E-2</v>
      </c>
      <c r="M122" s="1">
        <f t="shared" si="18"/>
        <v>1.1559962823308597E-2</v>
      </c>
      <c r="N122" s="1">
        <f t="shared" si="19"/>
        <v>-0.1175558508692443</v>
      </c>
      <c r="O122" s="1">
        <f t="shared" si="20"/>
        <v>1.3655850869244304E-2</v>
      </c>
      <c r="P122" s="24">
        <f t="shared" si="21"/>
        <v>0</v>
      </c>
      <c r="Q122" s="1"/>
      <c r="R122" s="27">
        <f t="shared" si="22"/>
        <v>69.224568926645844</v>
      </c>
      <c r="S122" s="27">
        <f t="shared" si="23"/>
        <v>27.651431073354164</v>
      </c>
    </row>
    <row r="123" spans="1:19" x14ac:dyDescent="0.25">
      <c r="A123" s="29">
        <v>2422</v>
      </c>
      <c r="B123" s="29">
        <v>3.9100000000000003E-2</v>
      </c>
      <c r="C123" s="29">
        <v>-9.6100000000000005E-2</v>
      </c>
      <c r="D123" s="1"/>
      <c r="E123" s="1">
        <f t="shared" si="13"/>
        <v>-2.4578005115089514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0.69404158221707679</v>
      </c>
      <c r="J123" s="24">
        <f t="shared" si="16"/>
        <v>-0.38808316443415358</v>
      </c>
      <c r="K123" s="1"/>
      <c r="L123" s="1">
        <f t="shared" si="17"/>
        <v>2.7137025864687706E-2</v>
      </c>
      <c r="M123" s="1">
        <f t="shared" si="18"/>
        <v>1.1962974135312299E-2</v>
      </c>
      <c r="N123" s="1">
        <f t="shared" si="19"/>
        <v>-0.11023193046045583</v>
      </c>
      <c r="O123" s="1">
        <f t="shared" si="20"/>
        <v>1.4131930460455817E-2</v>
      </c>
      <c r="P123" s="24">
        <f t="shared" si="21"/>
        <v>-1.389167948730176E-17</v>
      </c>
      <c r="Q123" s="1"/>
      <c r="R123" s="27">
        <f t="shared" si="22"/>
        <v>65.725876644273626</v>
      </c>
      <c r="S123" s="27">
        <f t="shared" si="23"/>
        <v>28.974323355726387</v>
      </c>
    </row>
    <row r="124" spans="1:19" x14ac:dyDescent="0.25">
      <c r="A124" s="29">
        <v>2452</v>
      </c>
      <c r="B124" s="29">
        <v>3.7400000000000003E-2</v>
      </c>
      <c r="C124" s="29">
        <v>-8.8800000000000004E-2</v>
      </c>
      <c r="D124" s="1"/>
      <c r="E124" s="1">
        <f t="shared" si="13"/>
        <v>-2.3743315508021388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0.6781225831671831</v>
      </c>
      <c r="J124" s="24">
        <f t="shared" si="16"/>
        <v>-0.3562451663343662</v>
      </c>
      <c r="K124" s="1"/>
      <c r="L124" s="1">
        <f t="shared" si="17"/>
        <v>2.5361784610452649E-2</v>
      </c>
      <c r="M124" s="1">
        <f t="shared" si="18"/>
        <v>1.2038215389547352E-2</v>
      </c>
      <c r="N124" s="1">
        <f t="shared" si="19"/>
        <v>-0.10302081338877951</v>
      </c>
      <c r="O124" s="1">
        <f t="shared" si="20"/>
        <v>1.4220813388779518E-2</v>
      </c>
      <c r="P124" s="24">
        <f t="shared" si="21"/>
        <v>1.389167948730176E-17</v>
      </c>
      <c r="Q124" s="1"/>
      <c r="R124" s="27">
        <f t="shared" si="22"/>
        <v>62.187095864829892</v>
      </c>
      <c r="S124" s="27">
        <f t="shared" si="23"/>
        <v>29.517704135170106</v>
      </c>
    </row>
    <row r="125" spans="1:19" x14ac:dyDescent="0.25">
      <c r="A125" s="29">
        <v>2482</v>
      </c>
      <c r="B125" s="29">
        <v>3.5900000000000001E-2</v>
      </c>
      <c r="C125" s="29">
        <v>-8.1900000000000001E-2</v>
      </c>
      <c r="D125" s="1"/>
      <c r="E125" s="1">
        <f t="shared" si="13"/>
        <v>-2.2813370473537602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0.6603868955594272</v>
      </c>
      <c r="J125" s="24">
        <f t="shared" si="16"/>
        <v>-0.3207737911188544</v>
      </c>
      <c r="K125" s="1"/>
      <c r="L125" s="1">
        <f t="shared" si="17"/>
        <v>2.3707889550583436E-2</v>
      </c>
      <c r="M125" s="1">
        <f t="shared" si="18"/>
        <v>1.2192110449416564E-2</v>
      </c>
      <c r="N125" s="1">
        <f t="shared" si="19"/>
        <v>-9.6302610512110198E-2</v>
      </c>
      <c r="O125" s="1">
        <f t="shared" si="20"/>
        <v>1.440261051211022E-2</v>
      </c>
      <c r="P125" s="24">
        <f t="shared" si="21"/>
        <v>2.7783358974603519E-17</v>
      </c>
      <c r="Q125" s="1"/>
      <c r="R125" s="27">
        <f t="shared" si="22"/>
        <v>58.842981864548086</v>
      </c>
      <c r="S125" s="27">
        <f t="shared" si="23"/>
        <v>30.26081813545191</v>
      </c>
    </row>
    <row r="126" spans="1:19" x14ac:dyDescent="0.25">
      <c r="A126" s="29">
        <v>2512</v>
      </c>
      <c r="B126" s="29">
        <v>3.4799999999999998E-2</v>
      </c>
      <c r="C126" s="29">
        <v>-7.5899999999999995E-2</v>
      </c>
      <c r="D126" s="1"/>
      <c r="E126" s="1">
        <f t="shared" si="13"/>
        <v>-2.1810344827586206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0.64125743214007958</v>
      </c>
      <c r="J126" s="24">
        <f t="shared" si="16"/>
        <v>-0.28251486428015915</v>
      </c>
      <c r="K126" s="1"/>
      <c r="L126" s="1">
        <f t="shared" si="17"/>
        <v>2.2315758638474768E-2</v>
      </c>
      <c r="M126" s="1">
        <f t="shared" si="18"/>
        <v>1.248424136152523E-2</v>
      </c>
      <c r="N126" s="1">
        <f t="shared" si="19"/>
        <v>-9.0647706446329676E-2</v>
      </c>
      <c r="O126" s="1">
        <f t="shared" si="20"/>
        <v>1.474770644632971E-2</v>
      </c>
      <c r="P126" s="24">
        <f t="shared" si="21"/>
        <v>2.7783358974603519E-17</v>
      </c>
      <c r="Q126" s="1"/>
      <c r="R126" s="27">
        <f t="shared" si="22"/>
        <v>56.057185699848617</v>
      </c>
      <c r="S126" s="27">
        <f t="shared" si="23"/>
        <v>31.360414300151376</v>
      </c>
    </row>
    <row r="127" spans="1:19" x14ac:dyDescent="0.25">
      <c r="A127" s="29">
        <v>2542</v>
      </c>
      <c r="B127" s="29">
        <v>3.3500000000000002E-2</v>
      </c>
      <c r="C127" s="29">
        <v>-7.0699999999999999E-2</v>
      </c>
      <c r="D127" s="1"/>
      <c r="E127" s="1">
        <f t="shared" si="13"/>
        <v>-2.1104477611940298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0.62779530269691142</v>
      </c>
      <c r="J127" s="24">
        <f t="shared" si="16"/>
        <v>-0.25559060539382283</v>
      </c>
      <c r="K127" s="1"/>
      <c r="L127" s="1">
        <f t="shared" si="17"/>
        <v>2.1031142640346535E-2</v>
      </c>
      <c r="M127" s="1">
        <f t="shared" si="18"/>
        <v>1.2468857359653468E-2</v>
      </c>
      <c r="N127" s="1">
        <f t="shared" si="19"/>
        <v>-8.5429533236039676E-2</v>
      </c>
      <c r="O127" s="1">
        <f t="shared" si="20"/>
        <v>1.4729533236039679E-2</v>
      </c>
      <c r="P127" s="24">
        <f t="shared" si="21"/>
        <v>0</v>
      </c>
      <c r="Q127" s="1"/>
      <c r="R127" s="27">
        <f t="shared" si="22"/>
        <v>53.461164591760891</v>
      </c>
      <c r="S127" s="27">
        <f t="shared" si="23"/>
        <v>31.695835408239116</v>
      </c>
    </row>
    <row r="128" spans="1:19" x14ac:dyDescent="0.25">
      <c r="A128" s="29">
        <v>2572</v>
      </c>
      <c r="B128" s="29">
        <v>3.2399999999999998E-2</v>
      </c>
      <c r="C128" s="29">
        <v>-6.6100000000000006E-2</v>
      </c>
      <c r="D128" s="1"/>
      <c r="E128" s="1">
        <f t="shared" si="13"/>
        <v>-2.0401234567901239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0.61438322082227936</v>
      </c>
      <c r="J128" s="24">
        <f t="shared" si="16"/>
        <v>-0.22876644164455873</v>
      </c>
      <c r="K128" s="1"/>
      <c r="L128" s="1">
        <f t="shared" si="17"/>
        <v>1.9906016354641849E-2</v>
      </c>
      <c r="M128" s="1">
        <f t="shared" si="18"/>
        <v>1.2493983645358147E-2</v>
      </c>
      <c r="N128" s="1">
        <f t="shared" si="19"/>
        <v>-8.0859215062506207E-2</v>
      </c>
      <c r="O128" s="1">
        <f t="shared" si="20"/>
        <v>1.475921506250622E-2</v>
      </c>
      <c r="P128" s="24">
        <f t="shared" si="21"/>
        <v>1.389167948730176E-17</v>
      </c>
      <c r="Q128" s="1"/>
      <c r="R128" s="27">
        <f t="shared" si="22"/>
        <v>51.198274064138836</v>
      </c>
      <c r="S128" s="27">
        <f t="shared" si="23"/>
        <v>32.134525935861156</v>
      </c>
    </row>
    <row r="129" spans="1:19" x14ac:dyDescent="0.25">
      <c r="A129" s="29">
        <v>2602</v>
      </c>
      <c r="B129" s="29">
        <v>3.1300000000000001E-2</v>
      </c>
      <c r="C129" s="29">
        <v>-6.2300000000000001E-2</v>
      </c>
      <c r="D129" s="1"/>
      <c r="E129" s="1">
        <f t="shared" si="13"/>
        <v>-1.9904153354632588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0.60490300770504835</v>
      </c>
      <c r="J129" s="24">
        <f t="shared" si="16"/>
        <v>-0.20980601541009669</v>
      </c>
      <c r="K129" s="1"/>
      <c r="L129" s="1">
        <f t="shared" si="17"/>
        <v>1.8933464141168015E-2</v>
      </c>
      <c r="M129" s="1">
        <f t="shared" si="18"/>
        <v>1.2366535858831988E-2</v>
      </c>
      <c r="N129" s="1">
        <f t="shared" si="19"/>
        <v>-7.6908660255971081E-2</v>
      </c>
      <c r="O129" s="1">
        <f t="shared" si="20"/>
        <v>1.4608660255971091E-2</v>
      </c>
      <c r="P129" s="24">
        <f t="shared" si="21"/>
        <v>6.9458397436508799E-18</v>
      </c>
      <c r="Q129" s="1"/>
      <c r="R129" s="27">
        <f t="shared" si="22"/>
        <v>49.264873695319174</v>
      </c>
      <c r="S129" s="27">
        <f t="shared" si="23"/>
        <v>32.177726304680832</v>
      </c>
    </row>
    <row r="130" spans="1:19" x14ac:dyDescent="0.25">
      <c r="A130" s="29">
        <v>2632</v>
      </c>
      <c r="B130" s="29">
        <v>0.03</v>
      </c>
      <c r="C130" s="29">
        <v>-5.9799999999999999E-2</v>
      </c>
      <c r="D130" s="1"/>
      <c r="E130" s="1">
        <f t="shared" si="13"/>
        <v>-1.9933333333333334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0.60545952122729618</v>
      </c>
      <c r="J130" s="24">
        <f t="shared" si="16"/>
        <v>-0.21091904245459236</v>
      </c>
      <c r="K130" s="1"/>
      <c r="L130" s="1">
        <f t="shared" si="17"/>
        <v>1.8163785636818884E-2</v>
      </c>
      <c r="M130" s="1">
        <f t="shared" si="18"/>
        <v>1.1836214363181115E-2</v>
      </c>
      <c r="N130" s="1">
        <f t="shared" si="19"/>
        <v>-7.378218840930037E-2</v>
      </c>
      <c r="O130" s="1">
        <f t="shared" si="20"/>
        <v>1.3982188409300378E-2</v>
      </c>
      <c r="P130" s="24">
        <f t="shared" si="21"/>
        <v>6.9458397436508799E-18</v>
      </c>
      <c r="Q130" s="1"/>
      <c r="R130" s="27">
        <f t="shared" si="22"/>
        <v>47.8070837961073</v>
      </c>
      <c r="S130" s="27">
        <f t="shared" si="23"/>
        <v>31.152916203892694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1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SUM(B20:B131)</f>
        <v>24.891399999999997</v>
      </c>
      <c r="C12" s="2">
        <f>SUM(C20:C131)</f>
        <v>-1.9854999999999949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MAX(B20:B131)</f>
        <v>1</v>
      </c>
      <c r="C13" s="2">
        <f>MAX(C20:C131)</f>
        <v>1.0005999999999999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1104.685727074346</v>
      </c>
    </row>
    <row r="14" spans="1:21" s="3" customFormat="1" x14ac:dyDescent="0.25">
      <c r="A14" s="2" t="s">
        <v>30</v>
      </c>
      <c r="B14" s="2">
        <f>MIN(B20:B131)</f>
        <v>1.35E-2</v>
      </c>
      <c r="C14" s="2">
        <f>MIN(C20:C131)</f>
        <v>-0.37630000000000002</v>
      </c>
      <c r="F14" s="5"/>
      <c r="G14" s="2" t="s">
        <v>7</v>
      </c>
      <c r="H14" s="2"/>
      <c r="I14" s="15"/>
      <c r="J14" s="15">
        <f>MIN(G20:G131)</f>
        <v>-3.2575539568345317</v>
      </c>
      <c r="K14" s="2" t="s">
        <v>19</v>
      </c>
      <c r="L14" s="15">
        <f>J14*M13</f>
        <v>-3.2575539568345317</v>
      </c>
      <c r="M14" s="2" t="s">
        <v>25</v>
      </c>
      <c r="N14" s="2">
        <f>L14*D17</f>
        <v>-3.5865669064748195E-3</v>
      </c>
      <c r="Q14" s="4" t="s">
        <v>34</v>
      </c>
      <c r="R14" s="18">
        <f>SUM(R20:R131)/SUM(L20:L131)</f>
        <v>1152.5557600177083</v>
      </c>
      <c r="S14" s="18">
        <f>SUM(S20:S131)/SUM(M20:M131)</f>
        <v>47.870032943362361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MAX(G20:G131)</f>
        <v>1.0044877408056041</v>
      </c>
      <c r="K15" s="2"/>
      <c r="L15" s="2"/>
      <c r="M15" s="2" t="s">
        <v>24</v>
      </c>
      <c r="N15" s="2">
        <f>J15*D17</f>
        <v>1.1059410026269701E-3</v>
      </c>
      <c r="P15" s="10"/>
      <c r="Q15"/>
      <c r="S15" s="17"/>
    </row>
    <row r="16" spans="1:21" x14ac:dyDescent="0.25">
      <c r="A16" s="32" t="s">
        <v>57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0.25439785047309893</v>
      </c>
      <c r="K16" s="2"/>
      <c r="L16" s="19" t="s">
        <v>61</v>
      </c>
      <c r="M16" s="2"/>
      <c r="N16" s="30">
        <f>-L14/J15*J16/(1-J16)</f>
        <v>1.1065047004682038</v>
      </c>
      <c r="P16" s="10"/>
      <c r="Q16"/>
    </row>
    <row r="17" spans="1:19" x14ac:dyDescent="0.25">
      <c r="A17" s="12" t="s">
        <v>18</v>
      </c>
      <c r="B17" s="11"/>
      <c r="C17" s="11"/>
      <c r="D17" s="11">
        <v>1.101E-3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-726</v>
      </c>
      <c r="B20" s="29">
        <v>1.35E-2</v>
      </c>
      <c r="C20" s="29">
        <v>1.83E-2</v>
      </c>
      <c r="D20" s="1"/>
      <c r="E20" s="1">
        <f>C20/B20</f>
        <v>1.3555555555555556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1.35E-2</v>
      </c>
      <c r="N20" s="1">
        <f>L20*$L$14</f>
        <v>0</v>
      </c>
      <c r="O20" s="1">
        <f>M20*$J$15</f>
        <v>1.3560584500875656E-2</v>
      </c>
      <c r="P20" s="24">
        <f>(N20+O20-C20)/MAX($C$13,-$C$14)</f>
        <v>-4.7365735549913498E-3</v>
      </c>
      <c r="Q20" s="1"/>
      <c r="R20" s="27">
        <f>A20*L20</f>
        <v>0</v>
      </c>
      <c r="S20" s="27">
        <f>A20*M20</f>
        <v>-9.8010000000000002</v>
      </c>
    </row>
    <row r="21" spans="1:19" x14ac:dyDescent="0.25">
      <c r="A21" s="29">
        <v>-696</v>
      </c>
      <c r="B21" s="29">
        <v>1.9900000000000001E-2</v>
      </c>
      <c r="C21" s="29">
        <v>2.4500000000000001E-2</v>
      </c>
      <c r="D21" s="1"/>
      <c r="E21" s="1">
        <f t="shared" ref="E21:E84" si="0">C21/B21</f>
        <v>1.2311557788944723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</v>
      </c>
      <c r="J21" s="24">
        <f t="shared" ref="J21:J84" si="4">1-2*I21</f>
        <v>1</v>
      </c>
      <c r="K21" s="1"/>
      <c r="L21" s="1">
        <f t="shared" ref="L21:L84" si="5">B21*I21</f>
        <v>0</v>
      </c>
      <c r="M21" s="1">
        <f t="shared" ref="M21:M84" si="6">B21*(1-I21)</f>
        <v>1.9900000000000001E-2</v>
      </c>
      <c r="N21" s="1">
        <f t="shared" ref="N21:N84" si="7">L21*$L$14</f>
        <v>0</v>
      </c>
      <c r="O21" s="1">
        <f t="shared" ref="O21:O84" si="8">M21*$J$15</f>
        <v>1.9989306042031522E-2</v>
      </c>
      <c r="P21" s="24">
        <f t="shared" ref="P21:P84" si="9">(N21+O21-C21)/MAX($C$13,-$C$14)</f>
        <v>-4.5079891644697967E-3</v>
      </c>
      <c r="Q21" s="1"/>
      <c r="R21" s="27">
        <f t="shared" ref="R21:R84" si="10">A21*L21</f>
        <v>0</v>
      </c>
      <c r="S21" s="27">
        <f t="shared" ref="S21:S84" si="11">A21*M21</f>
        <v>-13.8504</v>
      </c>
    </row>
    <row r="22" spans="1:19" x14ac:dyDescent="0.25">
      <c r="A22" s="29">
        <v>-666</v>
      </c>
      <c r="B22" s="29">
        <v>2.98E-2</v>
      </c>
      <c r="C22" s="29">
        <v>3.3099999999999997E-2</v>
      </c>
      <c r="D22" s="1"/>
      <c r="E22" s="1">
        <f t="shared" si="0"/>
        <v>1.1107382550335569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2.98E-2</v>
      </c>
      <c r="N22" s="1">
        <f t="shared" si="7"/>
        <v>0</v>
      </c>
      <c r="O22" s="1">
        <f t="shared" si="8"/>
        <v>2.9933734676007004E-2</v>
      </c>
      <c r="P22" s="24">
        <f t="shared" si="9"/>
        <v>-3.1643667039706115E-3</v>
      </c>
      <c r="Q22" s="1"/>
      <c r="R22" s="27">
        <f t="shared" si="10"/>
        <v>0</v>
      </c>
      <c r="S22" s="27">
        <f t="shared" si="11"/>
        <v>-19.846800000000002</v>
      </c>
    </row>
    <row r="23" spans="1:19" x14ac:dyDescent="0.25">
      <c r="A23" s="29">
        <v>-636</v>
      </c>
      <c r="B23" s="29">
        <v>4.36E-2</v>
      </c>
      <c r="C23" s="29">
        <v>4.6300000000000001E-2</v>
      </c>
      <c r="D23" s="1"/>
      <c r="E23" s="1">
        <f t="shared" si="0"/>
        <v>1.0619266055045873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4.36E-2</v>
      </c>
      <c r="N23" s="1">
        <f t="shared" si="7"/>
        <v>0</v>
      </c>
      <c r="O23" s="1">
        <f t="shared" si="8"/>
        <v>4.3795665499124337E-2</v>
      </c>
      <c r="P23" s="24">
        <f t="shared" si="9"/>
        <v>-2.5028328011949476E-3</v>
      </c>
      <c r="Q23" s="1"/>
      <c r="R23" s="27">
        <f t="shared" si="10"/>
        <v>0</v>
      </c>
      <c r="S23" s="27">
        <f t="shared" si="11"/>
        <v>-27.729600000000001</v>
      </c>
    </row>
    <row r="24" spans="1:19" x14ac:dyDescent="0.25">
      <c r="A24" s="29">
        <v>-606</v>
      </c>
      <c r="B24" s="29">
        <v>6.1600000000000002E-2</v>
      </c>
      <c r="C24" s="29">
        <v>6.4500000000000002E-2</v>
      </c>
      <c r="D24" s="1"/>
      <c r="E24" s="1">
        <f t="shared" si="0"/>
        <v>1.0470779220779221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6.1600000000000002E-2</v>
      </c>
      <c r="N24" s="1">
        <f t="shared" si="7"/>
        <v>0</v>
      </c>
      <c r="O24" s="1">
        <f t="shared" si="8"/>
        <v>6.1876444833625213E-2</v>
      </c>
      <c r="P24" s="24">
        <f t="shared" si="9"/>
        <v>-2.6219819771884758E-3</v>
      </c>
      <c r="Q24" s="1"/>
      <c r="R24" s="27">
        <f t="shared" si="10"/>
        <v>0</v>
      </c>
      <c r="S24" s="27">
        <f t="shared" si="11"/>
        <v>-37.329599999999999</v>
      </c>
    </row>
    <row r="25" spans="1:19" x14ac:dyDescent="0.25">
      <c r="A25" s="29">
        <v>-576</v>
      </c>
      <c r="B25" s="29">
        <v>8.4099999999999994E-2</v>
      </c>
      <c r="C25" s="29">
        <v>8.6499999999999994E-2</v>
      </c>
      <c r="D25" s="1"/>
      <c r="E25" s="1">
        <f t="shared" si="0"/>
        <v>1.028537455410226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8.4099999999999994E-2</v>
      </c>
      <c r="N25" s="1">
        <f t="shared" si="7"/>
        <v>0</v>
      </c>
      <c r="O25" s="1">
        <f t="shared" si="8"/>
        <v>8.4477419001751305E-2</v>
      </c>
      <c r="P25" s="24">
        <f t="shared" si="9"/>
        <v>-2.0213681773422827E-3</v>
      </c>
      <c r="Q25" s="1"/>
      <c r="R25" s="27">
        <f t="shared" si="10"/>
        <v>0</v>
      </c>
      <c r="S25" s="27">
        <f t="shared" si="11"/>
        <v>-48.441599999999994</v>
      </c>
    </row>
    <row r="26" spans="1:19" x14ac:dyDescent="0.25">
      <c r="A26" s="29">
        <v>-546</v>
      </c>
      <c r="B26" s="29">
        <v>0.1108</v>
      </c>
      <c r="C26" s="29">
        <v>0.1124</v>
      </c>
      <c r="D26" s="1"/>
      <c r="E26" s="1">
        <f t="shared" si="0"/>
        <v>1.0144404332129964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0.1108</v>
      </c>
      <c r="N26" s="1">
        <f t="shared" si="7"/>
        <v>0</v>
      </c>
      <c r="O26" s="1">
        <f t="shared" si="8"/>
        <v>0.11129724168126093</v>
      </c>
      <c r="P26" s="24">
        <f t="shared" si="9"/>
        <v>-1.1020970605027706E-3</v>
      </c>
      <c r="Q26" s="1"/>
      <c r="R26" s="27">
        <f t="shared" si="10"/>
        <v>0</v>
      </c>
      <c r="S26" s="27">
        <f t="shared" si="11"/>
        <v>-60.4968</v>
      </c>
    </row>
    <row r="27" spans="1:19" x14ac:dyDescent="0.25">
      <c r="A27" s="29">
        <v>-516</v>
      </c>
      <c r="B27" s="29">
        <v>0.1416</v>
      </c>
      <c r="C27" s="29">
        <v>0.1421</v>
      </c>
      <c r="D27" s="1"/>
      <c r="E27" s="1">
        <f t="shared" si="0"/>
        <v>1.0035310734463276</v>
      </c>
      <c r="F27" s="1">
        <f t="shared" si="1"/>
        <v>0</v>
      </c>
      <c r="G27" s="1">
        <f t="shared" si="2"/>
        <v>0</v>
      </c>
      <c r="H27" s="1"/>
      <c r="I27" s="24">
        <f t="shared" si="3"/>
        <v>2.2446222424481779E-4</v>
      </c>
      <c r="J27" s="24">
        <f t="shared" si="4"/>
        <v>0.99955107555151035</v>
      </c>
      <c r="K27" s="1"/>
      <c r="L27" s="1">
        <f t="shared" si="5"/>
        <v>3.1783850953066201E-5</v>
      </c>
      <c r="M27" s="1">
        <f t="shared" si="6"/>
        <v>0.14156821614904694</v>
      </c>
      <c r="N27" s="1">
        <f t="shared" si="7"/>
        <v>-1.035376094355998E-4</v>
      </c>
      <c r="O27" s="1">
        <f t="shared" si="8"/>
        <v>0.1422035376094356</v>
      </c>
      <c r="P27" s="24">
        <f t="shared" si="9"/>
        <v>0</v>
      </c>
      <c r="Q27" s="1"/>
      <c r="R27" s="27">
        <f t="shared" si="10"/>
        <v>-1.640046709178216E-2</v>
      </c>
      <c r="S27" s="27">
        <f t="shared" si="11"/>
        <v>-73.049199532908219</v>
      </c>
    </row>
    <row r="28" spans="1:19" x14ac:dyDescent="0.25">
      <c r="A28" s="29">
        <v>-486</v>
      </c>
      <c r="B28" s="29">
        <v>0.1759</v>
      </c>
      <c r="C28" s="29">
        <v>0.17519999999999999</v>
      </c>
      <c r="D28" s="1"/>
      <c r="E28" s="1">
        <f t="shared" si="0"/>
        <v>0.99602046617396245</v>
      </c>
      <c r="F28" s="1">
        <f t="shared" si="1"/>
        <v>0</v>
      </c>
      <c r="G28" s="1">
        <f>E28*F28</f>
        <v>0</v>
      </c>
      <c r="H28" s="1"/>
      <c r="I28" s="24">
        <f t="shared" si="3"/>
        <v>1.9866709976887197E-3</v>
      </c>
      <c r="J28" s="24">
        <f t="shared" si="4"/>
        <v>0.99602665800462253</v>
      </c>
      <c r="K28" s="1"/>
      <c r="L28" s="1">
        <f t="shared" si="5"/>
        <v>3.4945542849344578E-4</v>
      </c>
      <c r="M28" s="1">
        <f t="shared" si="6"/>
        <v>0.17555054457150657</v>
      </c>
      <c r="N28" s="1">
        <f t="shared" si="7"/>
        <v>-1.1383699138261311E-3</v>
      </c>
      <c r="O28" s="1">
        <f t="shared" si="8"/>
        <v>0.17633836991382615</v>
      </c>
      <c r="P28" s="24">
        <f t="shared" si="9"/>
        <v>2.7738932256275149E-17</v>
      </c>
      <c r="Q28" s="1"/>
      <c r="R28" s="27">
        <f t="shared" si="10"/>
        <v>-0.16983533824781466</v>
      </c>
      <c r="S28" s="27">
        <f t="shared" si="11"/>
        <v>-85.317564661752186</v>
      </c>
    </row>
    <row r="29" spans="1:19" x14ac:dyDescent="0.25">
      <c r="A29" s="29">
        <v>-456</v>
      </c>
      <c r="B29" s="29">
        <v>0.21340000000000001</v>
      </c>
      <c r="C29" s="29">
        <v>0.21129999999999999</v>
      </c>
      <c r="D29" s="1"/>
      <c r="E29" s="1">
        <f t="shared" si="0"/>
        <v>0.99015932521087147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3.3618665914662881E-3</v>
      </c>
      <c r="J29" s="24">
        <f t="shared" si="4"/>
        <v>0.99327626681706738</v>
      </c>
      <c r="K29" s="1"/>
      <c r="L29" s="1">
        <f t="shared" si="5"/>
        <v>7.1742233061890585E-4</v>
      </c>
      <c r="M29" s="1">
        <f t="shared" si="6"/>
        <v>0.21268257766938109</v>
      </c>
      <c r="N29" s="1">
        <f t="shared" si="7"/>
        <v>-2.3370419518290685E-3</v>
      </c>
      <c r="O29" s="1">
        <f t="shared" si="8"/>
        <v>0.21363704195182903</v>
      </c>
      <c r="P29" s="24">
        <f t="shared" si="9"/>
        <v>-2.7738932256275149E-17</v>
      </c>
      <c r="Q29" s="1"/>
      <c r="R29" s="27">
        <f t="shared" si="10"/>
        <v>-0.32714458276222108</v>
      </c>
      <c r="S29" s="27">
        <f t="shared" si="11"/>
        <v>-96.983255417237771</v>
      </c>
    </row>
    <row r="30" spans="1:19" x14ac:dyDescent="0.25">
      <c r="A30" s="29">
        <v>-426</v>
      </c>
      <c r="B30" s="29">
        <v>0.25480000000000003</v>
      </c>
      <c r="C30" s="29">
        <v>0.25140000000000001</v>
      </c>
      <c r="D30" s="1"/>
      <c r="E30" s="1">
        <f t="shared" si="0"/>
        <v>0.9866562009419152</v>
      </c>
      <c r="F30" s="1">
        <f t="shared" si="1"/>
        <v>0</v>
      </c>
      <c r="G30" s="1">
        <f t="shared" si="12"/>
        <v>0</v>
      </c>
      <c r="H30" s="1"/>
      <c r="I30" s="24">
        <f t="shared" si="3"/>
        <v>4.1838023015030824E-3</v>
      </c>
      <c r="J30" s="24">
        <f t="shared" si="4"/>
        <v>0.99163239539699388</v>
      </c>
      <c r="K30" s="1"/>
      <c r="L30" s="1">
        <f t="shared" si="5"/>
        <v>1.0660328264229856E-3</v>
      </c>
      <c r="M30" s="1">
        <f t="shared" si="6"/>
        <v>0.25373396717357705</v>
      </c>
      <c r="N30" s="1">
        <f t="shared" si="7"/>
        <v>-3.4726594518296964E-3</v>
      </c>
      <c r="O30" s="1">
        <f t="shared" si="8"/>
        <v>0.25487265945182974</v>
      </c>
      <c r="P30" s="24">
        <f t="shared" si="9"/>
        <v>5.5477864512550299E-17</v>
      </c>
      <c r="Q30" s="1"/>
      <c r="R30" s="27">
        <f t="shared" si="10"/>
        <v>-0.45412998405619187</v>
      </c>
      <c r="S30" s="27">
        <f t="shared" si="11"/>
        <v>-108.09067001594383</v>
      </c>
    </row>
    <row r="31" spans="1:19" x14ac:dyDescent="0.25">
      <c r="A31" s="29">
        <v>-396</v>
      </c>
      <c r="B31" s="29">
        <v>0.3024</v>
      </c>
      <c r="C31" s="29">
        <v>0.29830000000000001</v>
      </c>
      <c r="D31" s="1"/>
      <c r="E31" s="1">
        <f t="shared" si="0"/>
        <v>0.98644179894179895</v>
      </c>
      <c r="F31" s="1">
        <f t="shared" si="1"/>
        <v>0</v>
      </c>
      <c r="G31" s="1">
        <f t="shared" si="12"/>
        <v>0</v>
      </c>
      <c r="H31" s="1"/>
      <c r="I31" s="24">
        <f t="shared" si="3"/>
        <v>4.2341072997472235E-3</v>
      </c>
      <c r="J31" s="24">
        <f t="shared" si="4"/>
        <v>0.99153178540050557</v>
      </c>
      <c r="K31" s="1"/>
      <c r="L31" s="1">
        <f t="shared" si="5"/>
        <v>1.2803940474435604E-3</v>
      </c>
      <c r="M31" s="1">
        <f t="shared" si="6"/>
        <v>0.30111960595255644</v>
      </c>
      <c r="N31" s="1">
        <f t="shared" si="7"/>
        <v>-4.1709526955571513E-3</v>
      </c>
      <c r="O31" s="1">
        <f t="shared" si="8"/>
        <v>0.30247095269555713</v>
      </c>
      <c r="P31" s="24">
        <f t="shared" si="9"/>
        <v>-5.5477864512550299E-17</v>
      </c>
      <c r="Q31" s="1"/>
      <c r="R31" s="27">
        <f t="shared" si="10"/>
        <v>-0.50703604278764991</v>
      </c>
      <c r="S31" s="27">
        <f t="shared" si="11"/>
        <v>-119.24336395721235</v>
      </c>
    </row>
    <row r="32" spans="1:19" x14ac:dyDescent="0.25">
      <c r="A32" s="29">
        <v>-366</v>
      </c>
      <c r="B32" s="29">
        <v>0.35980000000000001</v>
      </c>
      <c r="C32" s="29">
        <v>0.35570000000000002</v>
      </c>
      <c r="D32" s="1"/>
      <c r="E32" s="1">
        <f t="shared" si="0"/>
        <v>0.98860478043357425</v>
      </c>
      <c r="F32" s="1">
        <f t="shared" si="1"/>
        <v>0</v>
      </c>
      <c r="G32" s="1">
        <f t="shared" si="12"/>
        <v>0</v>
      </c>
      <c r="H32" s="1"/>
      <c r="I32" s="24">
        <f t="shared" si="3"/>
        <v>3.7266083954139028E-3</v>
      </c>
      <c r="J32" s="24">
        <f t="shared" si="4"/>
        <v>0.99254678320917222</v>
      </c>
      <c r="K32" s="1"/>
      <c r="L32" s="1">
        <f t="shared" si="5"/>
        <v>1.3408337006699223E-3</v>
      </c>
      <c r="M32" s="1">
        <f t="shared" si="6"/>
        <v>0.35845916629933006</v>
      </c>
      <c r="N32" s="1">
        <f t="shared" si="7"/>
        <v>-4.3678381270743933E-3</v>
      </c>
      <c r="O32" s="1">
        <f t="shared" si="8"/>
        <v>0.36006783812707438</v>
      </c>
      <c r="P32" s="24">
        <f t="shared" si="9"/>
        <v>-5.5477864512550299E-17</v>
      </c>
      <c r="Q32" s="1"/>
      <c r="R32" s="27">
        <f t="shared" si="10"/>
        <v>-0.49074513444519158</v>
      </c>
      <c r="S32" s="27">
        <f t="shared" si="11"/>
        <v>-131.1960548655548</v>
      </c>
    </row>
    <row r="33" spans="1:19" x14ac:dyDescent="0.25">
      <c r="A33" s="29">
        <v>-336</v>
      </c>
      <c r="B33" s="29">
        <v>0.43090000000000001</v>
      </c>
      <c r="C33" s="29">
        <v>0.42680000000000001</v>
      </c>
      <c r="D33" s="1"/>
      <c r="E33" s="1">
        <f t="shared" si="0"/>
        <v>0.99048503132977495</v>
      </c>
      <c r="F33" s="1">
        <f t="shared" si="1"/>
        <v>0</v>
      </c>
      <c r="G33" s="1">
        <f t="shared" si="12"/>
        <v>0</v>
      </c>
      <c r="H33" s="1"/>
      <c r="I33" s="24">
        <f t="shared" si="3"/>
        <v>3.2854463820901525E-3</v>
      </c>
      <c r="J33" s="24">
        <f t="shared" si="4"/>
        <v>0.99342910723581968</v>
      </c>
      <c r="K33" s="1"/>
      <c r="L33" s="1">
        <f t="shared" si="5"/>
        <v>1.4156988460426467E-3</v>
      </c>
      <c r="M33" s="1">
        <f t="shared" si="6"/>
        <v>0.42948430115395736</v>
      </c>
      <c r="N33" s="1">
        <f t="shared" si="7"/>
        <v>-4.611715377612304E-3</v>
      </c>
      <c r="O33" s="1">
        <f t="shared" si="8"/>
        <v>0.43141171537761236</v>
      </c>
      <c r="P33" s="24">
        <f t="shared" si="9"/>
        <v>5.5477864512550299E-17</v>
      </c>
      <c r="Q33" s="1"/>
      <c r="R33" s="27">
        <f t="shared" si="10"/>
        <v>-0.47567481227032932</v>
      </c>
      <c r="S33" s="27">
        <f t="shared" si="11"/>
        <v>-144.30672518772968</v>
      </c>
    </row>
    <row r="34" spans="1:19" x14ac:dyDescent="0.25">
      <c r="A34" s="29">
        <v>-306</v>
      </c>
      <c r="B34" s="29">
        <v>0.51749999999999996</v>
      </c>
      <c r="C34" s="29">
        <v>0.51339999999999997</v>
      </c>
      <c r="D34" s="1"/>
      <c r="E34" s="1">
        <f t="shared" si="0"/>
        <v>0.99207729468599037</v>
      </c>
      <c r="F34" s="1">
        <f t="shared" si="1"/>
        <v>0</v>
      </c>
      <c r="G34" s="1">
        <f t="shared" si="12"/>
        <v>0</v>
      </c>
      <c r="H34" s="1"/>
      <c r="I34" s="24">
        <f t="shared" si="3"/>
        <v>2.911854693135759E-3</v>
      </c>
      <c r="J34" s="24">
        <f t="shared" si="4"/>
        <v>0.99417629061372847</v>
      </c>
      <c r="K34" s="1"/>
      <c r="L34" s="1">
        <f t="shared" si="5"/>
        <v>1.5068848036977553E-3</v>
      </c>
      <c r="M34" s="1">
        <f t="shared" si="6"/>
        <v>0.5159931151963022</v>
      </c>
      <c r="N34" s="1">
        <f t="shared" si="7"/>
        <v>-4.908758554779449E-3</v>
      </c>
      <c r="O34" s="1">
        <f t="shared" si="8"/>
        <v>0.51830875855477943</v>
      </c>
      <c r="P34" s="24">
        <f t="shared" si="9"/>
        <v>0</v>
      </c>
      <c r="Q34" s="1"/>
      <c r="R34" s="27">
        <f t="shared" si="10"/>
        <v>-0.46110674993151313</v>
      </c>
      <c r="S34" s="27">
        <f t="shared" si="11"/>
        <v>-157.89389325006846</v>
      </c>
    </row>
    <row r="35" spans="1:19" x14ac:dyDescent="0.25">
      <c r="A35" s="29">
        <v>-276</v>
      </c>
      <c r="B35" s="29">
        <v>0.61739999999999995</v>
      </c>
      <c r="C35" s="29">
        <v>0.61429999999999996</v>
      </c>
      <c r="D35" s="1"/>
      <c r="E35" s="1">
        <f t="shared" si="0"/>
        <v>0.99497894395853581</v>
      </c>
      <c r="F35" s="1">
        <f t="shared" si="1"/>
        <v>1</v>
      </c>
      <c r="G35" s="1">
        <f t="shared" si="12"/>
        <v>0.99497894395853581</v>
      </c>
      <c r="H35" s="1"/>
      <c r="I35" s="24">
        <f t="shared" si="3"/>
        <v>2.2310426602192204E-3</v>
      </c>
      <c r="J35" s="24">
        <f t="shared" si="4"/>
        <v>0.99553791467956154</v>
      </c>
      <c r="K35" s="1"/>
      <c r="L35" s="1">
        <f t="shared" si="5"/>
        <v>1.3774457384193464E-3</v>
      </c>
      <c r="M35" s="1">
        <f t="shared" si="6"/>
        <v>0.61602255426158059</v>
      </c>
      <c r="N35" s="1">
        <f t="shared" si="7"/>
        <v>-4.487103815512805E-3</v>
      </c>
      <c r="O35" s="1">
        <f t="shared" si="8"/>
        <v>0.61878710381551272</v>
      </c>
      <c r="P35" s="24">
        <f t="shared" si="9"/>
        <v>0</v>
      </c>
      <c r="Q35" s="1"/>
      <c r="R35" s="27">
        <f t="shared" si="10"/>
        <v>-0.38017502380373963</v>
      </c>
      <c r="S35" s="27">
        <f t="shared" si="11"/>
        <v>-170.02222497619624</v>
      </c>
    </row>
    <row r="36" spans="1:19" x14ac:dyDescent="0.25">
      <c r="A36" s="29">
        <v>-246</v>
      </c>
      <c r="B36" s="29">
        <v>0.72399999999999998</v>
      </c>
      <c r="C36" s="29">
        <v>0.72319999999999995</v>
      </c>
      <c r="D36" s="1"/>
      <c r="E36" s="1">
        <f t="shared" si="0"/>
        <v>0.99889502762430937</v>
      </c>
      <c r="F36" s="1">
        <f t="shared" si="1"/>
        <v>1</v>
      </c>
      <c r="G36" s="1">
        <f t="shared" si="12"/>
        <v>0.99889502762430937</v>
      </c>
      <c r="H36" s="1"/>
      <c r="I36" s="24">
        <f t="shared" si="3"/>
        <v>1.312214562422366E-3</v>
      </c>
      <c r="J36" s="24">
        <f t="shared" si="4"/>
        <v>0.99737557087515527</v>
      </c>
      <c r="K36" s="1"/>
      <c r="L36" s="1">
        <f t="shared" si="5"/>
        <v>9.5004334319379296E-4</v>
      </c>
      <c r="M36" s="1">
        <f t="shared" si="6"/>
        <v>0.72304995665680616</v>
      </c>
      <c r="N36" s="1">
        <f t="shared" si="7"/>
        <v>-3.0948174517852474E-3</v>
      </c>
      <c r="O36" s="1">
        <f t="shared" si="8"/>
        <v>0.72629481745178515</v>
      </c>
      <c r="P36" s="24">
        <f t="shared" si="9"/>
        <v>0</v>
      </c>
      <c r="Q36" s="1"/>
      <c r="R36" s="27">
        <f t="shared" si="10"/>
        <v>-0.23371066242567307</v>
      </c>
      <c r="S36" s="27">
        <f t="shared" si="11"/>
        <v>-177.87028933757432</v>
      </c>
    </row>
    <row r="37" spans="1:19" x14ac:dyDescent="0.25">
      <c r="A37" s="29">
        <v>-216</v>
      </c>
      <c r="B37" s="29">
        <v>0.82669999999999999</v>
      </c>
      <c r="C37" s="29">
        <v>0.82879999999999998</v>
      </c>
      <c r="D37" s="1"/>
      <c r="E37" s="1">
        <f t="shared" si="0"/>
        <v>1.0025402201524132</v>
      </c>
      <c r="F37" s="1">
        <f t="shared" si="1"/>
        <v>1</v>
      </c>
      <c r="G37" s="1">
        <f t="shared" si="12"/>
        <v>1.0025402201524132</v>
      </c>
      <c r="H37" s="1"/>
      <c r="I37" s="24">
        <f t="shared" si="3"/>
        <v>4.5694547152583124E-4</v>
      </c>
      <c r="J37" s="24">
        <f t="shared" si="4"/>
        <v>0.99908610905694839</v>
      </c>
      <c r="K37" s="1"/>
      <c r="L37" s="1">
        <f t="shared" si="5"/>
        <v>3.777568213104047E-4</v>
      </c>
      <c r="M37" s="1">
        <f t="shared" si="6"/>
        <v>0.82632224317868952</v>
      </c>
      <c r="N37" s="1">
        <f t="shared" si="7"/>
        <v>-1.2305632279809441E-3</v>
      </c>
      <c r="O37" s="1">
        <f t="shared" si="8"/>
        <v>0.83003056322798086</v>
      </c>
      <c r="P37" s="24">
        <f t="shared" si="9"/>
        <v>-1.109557290251006E-16</v>
      </c>
      <c r="Q37" s="1"/>
      <c r="R37" s="27">
        <f t="shared" si="10"/>
        <v>-8.1595473403047417E-2</v>
      </c>
      <c r="S37" s="27">
        <f t="shared" si="11"/>
        <v>-178.48560452659694</v>
      </c>
    </row>
    <row r="38" spans="1:19" x14ac:dyDescent="0.25">
      <c r="A38" s="29">
        <v>-186</v>
      </c>
      <c r="B38" s="29">
        <v>0.91359999999999997</v>
      </c>
      <c r="C38" s="29">
        <v>0.91769999999999996</v>
      </c>
      <c r="D38" s="1"/>
      <c r="E38" s="1">
        <f t="shared" si="0"/>
        <v>1.0044877408056041</v>
      </c>
      <c r="F38" s="1">
        <f t="shared" si="1"/>
        <v>1</v>
      </c>
      <c r="G38" s="1">
        <f t="shared" si="12"/>
        <v>1.0044877408056041</v>
      </c>
      <c r="H38" s="1"/>
      <c r="I38" s="24">
        <f t="shared" si="3"/>
        <v>0</v>
      </c>
      <c r="J38" s="24">
        <f t="shared" si="4"/>
        <v>1</v>
      </c>
      <c r="K38" s="1"/>
      <c r="L38" s="1">
        <f t="shared" si="5"/>
        <v>0</v>
      </c>
      <c r="M38" s="1">
        <f t="shared" si="6"/>
        <v>0.91359999999999997</v>
      </c>
      <c r="N38" s="1">
        <f t="shared" si="7"/>
        <v>0</v>
      </c>
      <c r="O38" s="1">
        <f t="shared" si="8"/>
        <v>0.91769999999999985</v>
      </c>
      <c r="P38" s="24">
        <f t="shared" si="9"/>
        <v>-1.109557290251006E-16</v>
      </c>
      <c r="Q38" s="1"/>
      <c r="R38" s="27">
        <f t="shared" si="10"/>
        <v>0</v>
      </c>
      <c r="S38" s="27">
        <f t="shared" si="11"/>
        <v>-169.92959999999999</v>
      </c>
    </row>
    <row r="39" spans="1:19" x14ac:dyDescent="0.25">
      <c r="A39" s="29">
        <v>-156</v>
      </c>
      <c r="B39" s="29">
        <v>0.97370000000000001</v>
      </c>
      <c r="C39" s="29">
        <v>0.97750000000000004</v>
      </c>
      <c r="D39" s="1"/>
      <c r="E39" s="1">
        <f t="shared" si="0"/>
        <v>1.0039026394166581</v>
      </c>
      <c r="F39" s="1">
        <f t="shared" si="1"/>
        <v>1</v>
      </c>
      <c r="G39" s="1">
        <f t="shared" si="12"/>
        <v>1.0039026394166581</v>
      </c>
      <c r="H39" s="1"/>
      <c r="I39" s="24">
        <f t="shared" si="3"/>
        <v>1.3728194852479506E-4</v>
      </c>
      <c r="J39" s="24">
        <f t="shared" si="4"/>
        <v>0.99972543610295039</v>
      </c>
      <c r="K39" s="1"/>
      <c r="L39" s="1">
        <f t="shared" si="5"/>
        <v>1.3367143327859296E-4</v>
      </c>
      <c r="M39" s="1">
        <f t="shared" si="6"/>
        <v>0.97356632856672143</v>
      </c>
      <c r="N39" s="1">
        <f t="shared" si="7"/>
        <v>-4.3544190639242363E-4</v>
      </c>
      <c r="O39" s="1">
        <f t="shared" si="8"/>
        <v>0.97793544190639248</v>
      </c>
      <c r="P39" s="24">
        <f t="shared" si="9"/>
        <v>0</v>
      </c>
      <c r="Q39" s="1"/>
      <c r="R39" s="27">
        <f t="shared" si="10"/>
        <v>-2.0852743591460502E-2</v>
      </c>
      <c r="S39" s="27">
        <f t="shared" si="11"/>
        <v>-151.87634725640854</v>
      </c>
    </row>
    <row r="40" spans="1:19" x14ac:dyDescent="0.25">
      <c r="A40" s="29">
        <v>-126</v>
      </c>
      <c r="B40" s="29">
        <v>1</v>
      </c>
      <c r="C40" s="29">
        <v>1.0005999999999999</v>
      </c>
      <c r="D40" s="1"/>
      <c r="E40" s="1">
        <f t="shared" si="0"/>
        <v>1.0005999999999999</v>
      </c>
      <c r="F40" s="1">
        <f t="shared" si="1"/>
        <v>1</v>
      </c>
      <c r="G40" s="1">
        <f t="shared" si="12"/>
        <v>1.0005999999999999</v>
      </c>
      <c r="H40" s="1"/>
      <c r="I40" s="24">
        <f t="shared" si="3"/>
        <v>9.1217803142488812E-4</v>
      </c>
      <c r="J40" s="24">
        <f t="shared" si="4"/>
        <v>0.99817564393715019</v>
      </c>
      <c r="K40" s="1"/>
      <c r="L40" s="1">
        <f t="shared" si="5"/>
        <v>9.1217803142488812E-4</v>
      </c>
      <c r="M40" s="1">
        <f t="shared" si="6"/>
        <v>0.99908782196857515</v>
      </c>
      <c r="N40" s="1">
        <f t="shared" si="7"/>
        <v>-2.9714691556056781E-3</v>
      </c>
      <c r="O40" s="1">
        <f t="shared" si="8"/>
        <v>1.0035714691556057</v>
      </c>
      <c r="P40" s="24">
        <f t="shared" si="9"/>
        <v>0</v>
      </c>
      <c r="Q40" s="1"/>
      <c r="R40" s="27">
        <f t="shared" si="10"/>
        <v>-0.1149344319595359</v>
      </c>
      <c r="S40" s="27">
        <f t="shared" si="11"/>
        <v>-125.88506556804047</v>
      </c>
    </row>
    <row r="41" spans="1:19" x14ac:dyDescent="0.25">
      <c r="A41" s="29">
        <v>-96</v>
      </c>
      <c r="B41" s="29">
        <v>0.99050000000000005</v>
      </c>
      <c r="C41" s="29">
        <v>0.98529999999999995</v>
      </c>
      <c r="D41" s="1"/>
      <c r="E41" s="1">
        <f t="shared" si="0"/>
        <v>0.99475012619888936</v>
      </c>
      <c r="F41" s="1">
        <f t="shared" si="1"/>
        <v>1</v>
      </c>
      <c r="G41" s="1">
        <f t="shared" si="12"/>
        <v>0.99475012619888936</v>
      </c>
      <c r="H41" s="1"/>
      <c r="I41" s="24">
        <f t="shared" si="3"/>
        <v>2.2847300185041344E-3</v>
      </c>
      <c r="J41" s="24">
        <f t="shared" si="4"/>
        <v>0.99543053996299169</v>
      </c>
      <c r="K41" s="1"/>
      <c r="L41" s="1">
        <f t="shared" si="5"/>
        <v>2.2630250833283452E-3</v>
      </c>
      <c r="M41" s="1">
        <f t="shared" si="6"/>
        <v>0.98823697491667173</v>
      </c>
      <c r="N41" s="1">
        <f t="shared" si="7"/>
        <v>-7.3719263146120465E-3</v>
      </c>
      <c r="O41" s="1">
        <f t="shared" si="8"/>
        <v>0.99267192631461199</v>
      </c>
      <c r="P41" s="24">
        <f t="shared" si="9"/>
        <v>0</v>
      </c>
      <c r="Q41" s="1"/>
      <c r="R41" s="27">
        <f t="shared" si="10"/>
        <v>-0.21725040799952114</v>
      </c>
      <c r="S41" s="27">
        <f t="shared" si="11"/>
        <v>-94.870749592000493</v>
      </c>
    </row>
    <row r="42" spans="1:19" x14ac:dyDescent="0.25">
      <c r="A42" s="29">
        <v>-66</v>
      </c>
      <c r="B42" s="29">
        <v>0.9486</v>
      </c>
      <c r="C42" s="29">
        <v>0.93359999999999999</v>
      </c>
      <c r="D42" s="1"/>
      <c r="E42" s="1">
        <f t="shared" si="0"/>
        <v>0.98418722327640729</v>
      </c>
      <c r="F42" s="1">
        <f t="shared" si="1"/>
        <v>1</v>
      </c>
      <c r="G42" s="1">
        <f t="shared" si="12"/>
        <v>0.98418722327640729</v>
      </c>
      <c r="H42" s="1"/>
      <c r="I42" s="24">
        <f t="shared" si="3"/>
        <v>4.7630968839270336E-3</v>
      </c>
      <c r="J42" s="24">
        <f t="shared" si="4"/>
        <v>0.99047380623214598</v>
      </c>
      <c r="K42" s="1"/>
      <c r="L42" s="1">
        <f t="shared" si="5"/>
        <v>4.5182737040931845E-3</v>
      </c>
      <c r="M42" s="1">
        <f t="shared" si="6"/>
        <v>0.94408172629590681</v>
      </c>
      <c r="N42" s="1">
        <f t="shared" si="7"/>
        <v>-1.4718520382830169E-2</v>
      </c>
      <c r="O42" s="1">
        <f t="shared" si="8"/>
        <v>0.94831852038283015</v>
      </c>
      <c r="P42" s="24">
        <f t="shared" si="9"/>
        <v>0</v>
      </c>
      <c r="Q42" s="1"/>
      <c r="R42" s="27">
        <f t="shared" si="10"/>
        <v>-0.29820606447015019</v>
      </c>
      <c r="S42" s="27">
        <f t="shared" si="11"/>
        <v>-62.309393935529847</v>
      </c>
    </row>
    <row r="43" spans="1:19" x14ac:dyDescent="0.25">
      <c r="A43" s="29">
        <v>-36</v>
      </c>
      <c r="B43" s="29">
        <v>0.88149999999999995</v>
      </c>
      <c r="C43" s="29">
        <v>0.85189999999999999</v>
      </c>
      <c r="D43" s="1"/>
      <c r="E43" s="1">
        <f t="shared" si="0"/>
        <v>0.96642087351106076</v>
      </c>
      <c r="F43" s="1">
        <f t="shared" si="1"/>
        <v>1</v>
      </c>
      <c r="G43" s="1">
        <f t="shared" si="12"/>
        <v>0.96642087351106076</v>
      </c>
      <c r="H43" s="1"/>
      <c r="I43" s="24">
        <f t="shared" si="3"/>
        <v>8.9316036761490879E-3</v>
      </c>
      <c r="J43" s="24">
        <f t="shared" si="4"/>
        <v>0.98213679264770182</v>
      </c>
      <c r="K43" s="1"/>
      <c r="L43" s="1">
        <f t="shared" si="5"/>
        <v>7.8732086405254205E-3</v>
      </c>
      <c r="M43" s="1">
        <f t="shared" si="6"/>
        <v>0.87362679135947452</v>
      </c>
      <c r="N43" s="1">
        <f t="shared" si="7"/>
        <v>-2.5647401959927409E-2</v>
      </c>
      <c r="O43" s="1">
        <f t="shared" si="8"/>
        <v>0.87754740195992742</v>
      </c>
      <c r="P43" s="24">
        <f t="shared" si="9"/>
        <v>0</v>
      </c>
      <c r="Q43" s="1"/>
      <c r="R43" s="27">
        <f t="shared" si="10"/>
        <v>-0.28343551105891512</v>
      </c>
      <c r="S43" s="27">
        <f t="shared" si="11"/>
        <v>-31.450564488941083</v>
      </c>
    </row>
    <row r="44" spans="1:19" x14ac:dyDescent="0.25">
      <c r="A44" s="29">
        <v>-6</v>
      </c>
      <c r="B44" s="29">
        <v>0.79769999999999996</v>
      </c>
      <c r="C44" s="29">
        <v>0.75119999999999998</v>
      </c>
      <c r="D44" s="1"/>
      <c r="E44" s="1">
        <f t="shared" si="0"/>
        <v>0.9417074088003009</v>
      </c>
      <c r="F44" s="1">
        <f t="shared" si="1"/>
        <v>1</v>
      </c>
      <c r="G44" s="1">
        <f t="shared" si="12"/>
        <v>0.9417074088003009</v>
      </c>
      <c r="H44" s="1"/>
      <c r="I44" s="24">
        <f t="shared" si="3"/>
        <v>1.4730107413088955E-2</v>
      </c>
      <c r="J44" s="24">
        <f t="shared" si="4"/>
        <v>0.97053978517382211</v>
      </c>
      <c r="K44" s="1"/>
      <c r="L44" s="1">
        <f t="shared" si="5"/>
        <v>1.1750206683421058E-2</v>
      </c>
      <c r="M44" s="1">
        <f t="shared" si="6"/>
        <v>0.78594979331657888</v>
      </c>
      <c r="N44" s="1">
        <f t="shared" si="7"/>
        <v>-3.8276932275201826E-2</v>
      </c>
      <c r="O44" s="1">
        <f t="shared" si="8"/>
        <v>0.78947693227520177</v>
      </c>
      <c r="P44" s="24">
        <f t="shared" si="9"/>
        <v>0</v>
      </c>
      <c r="Q44" s="1"/>
      <c r="R44" s="27">
        <f t="shared" si="10"/>
        <v>-7.0501240100526358E-2</v>
      </c>
      <c r="S44" s="27">
        <f t="shared" si="11"/>
        <v>-4.7156987598994728</v>
      </c>
    </row>
    <row r="45" spans="1:19" x14ac:dyDescent="0.25">
      <c r="A45" s="29">
        <v>24</v>
      </c>
      <c r="B45" s="29">
        <v>0.70609999999999995</v>
      </c>
      <c r="C45" s="29">
        <v>0.6431</v>
      </c>
      <c r="D45" s="1"/>
      <c r="E45" s="1">
        <f t="shared" si="0"/>
        <v>0.91077751026766751</v>
      </c>
      <c r="F45" s="1">
        <f t="shared" si="1"/>
        <v>1</v>
      </c>
      <c r="G45" s="1">
        <f t="shared" si="12"/>
        <v>0.91077751026766751</v>
      </c>
      <c r="H45" s="1"/>
      <c r="I45" s="24">
        <f t="shared" si="3"/>
        <v>2.198716887022089E-2</v>
      </c>
      <c r="J45" s="24">
        <f t="shared" si="4"/>
        <v>0.95602566225955821</v>
      </c>
      <c r="K45" s="1"/>
      <c r="L45" s="1">
        <f t="shared" si="5"/>
        <v>1.552513993926297E-2</v>
      </c>
      <c r="M45" s="1">
        <f t="shared" si="6"/>
        <v>0.69057486006073698</v>
      </c>
      <c r="N45" s="1">
        <f t="shared" si="7"/>
        <v>-5.0573981039555911E-2</v>
      </c>
      <c r="O45" s="1">
        <f t="shared" si="8"/>
        <v>0.69367398103955591</v>
      </c>
      <c r="P45" s="24">
        <f t="shared" si="9"/>
        <v>0</v>
      </c>
      <c r="Q45" s="1"/>
      <c r="R45" s="27">
        <f t="shared" si="10"/>
        <v>0.3726033585423113</v>
      </c>
      <c r="S45" s="27">
        <f t="shared" si="11"/>
        <v>16.573796641457687</v>
      </c>
    </row>
    <row r="46" spans="1:19" x14ac:dyDescent="0.25">
      <c r="A46" s="29">
        <v>54</v>
      </c>
      <c r="B46" s="29">
        <v>0.61429999999999996</v>
      </c>
      <c r="C46" s="29">
        <v>0.53620000000000001</v>
      </c>
      <c r="D46" s="1"/>
      <c r="E46" s="1">
        <f t="shared" si="0"/>
        <v>0.87286342178088894</v>
      </c>
      <c r="F46" s="1">
        <f t="shared" si="1"/>
        <v>0</v>
      </c>
      <c r="G46" s="1">
        <f t="shared" si="12"/>
        <v>0</v>
      </c>
      <c r="H46" s="1"/>
      <c r="I46" s="24">
        <f t="shared" si="3"/>
        <v>3.0882926156633961E-2</v>
      </c>
      <c r="J46" s="24">
        <f t="shared" si="4"/>
        <v>0.93823414768673208</v>
      </c>
      <c r="K46" s="1"/>
      <c r="L46" s="1">
        <f t="shared" si="5"/>
        <v>1.8971381538020242E-2</v>
      </c>
      <c r="M46" s="1">
        <f t="shared" si="6"/>
        <v>0.59532861846197971</v>
      </c>
      <c r="N46" s="1">
        <f t="shared" si="7"/>
        <v>-6.1800298995795422E-2</v>
      </c>
      <c r="O46" s="1">
        <f t="shared" si="8"/>
        <v>0.59800029899579543</v>
      </c>
      <c r="P46" s="24">
        <f t="shared" si="9"/>
        <v>0</v>
      </c>
      <c r="Q46" s="1"/>
      <c r="R46" s="27">
        <f t="shared" si="10"/>
        <v>1.024454603053093</v>
      </c>
      <c r="S46" s="27">
        <f t="shared" si="11"/>
        <v>32.147745396946902</v>
      </c>
    </row>
    <row r="47" spans="1:19" x14ac:dyDescent="0.25">
      <c r="A47" s="29">
        <v>84</v>
      </c>
      <c r="B47" s="29">
        <v>0.52810000000000001</v>
      </c>
      <c r="C47" s="29">
        <v>0.4355</v>
      </c>
      <c r="D47" s="1"/>
      <c r="E47" s="1">
        <f t="shared" si="0"/>
        <v>0.82465442151107737</v>
      </c>
      <c r="F47" s="1">
        <f t="shared" si="1"/>
        <v>0</v>
      </c>
      <c r="G47" s="1">
        <f t="shared" si="12"/>
        <v>0</v>
      </c>
      <c r="H47" s="1"/>
      <c r="I47" s="24">
        <f t="shared" si="3"/>
        <v>4.2194171726217332E-2</v>
      </c>
      <c r="J47" s="24">
        <f t="shared" si="4"/>
        <v>0.91561165654756538</v>
      </c>
      <c r="K47" s="1"/>
      <c r="L47" s="1">
        <f t="shared" si="5"/>
        <v>2.2282742088615373E-2</v>
      </c>
      <c r="M47" s="1">
        <f t="shared" si="6"/>
        <v>0.50581725791138465</v>
      </c>
      <c r="N47" s="1">
        <f t="shared" si="7"/>
        <v>-7.2587234659892363E-2</v>
      </c>
      <c r="O47" s="1">
        <f t="shared" si="8"/>
        <v>0.50808723465989236</v>
      </c>
      <c r="P47" s="24">
        <f t="shared" si="9"/>
        <v>0</v>
      </c>
      <c r="Q47" s="1"/>
      <c r="R47" s="27">
        <f t="shared" si="10"/>
        <v>1.8717503354436913</v>
      </c>
      <c r="S47" s="27">
        <f t="shared" si="11"/>
        <v>42.488649664556313</v>
      </c>
    </row>
    <row r="48" spans="1:19" x14ac:dyDescent="0.25">
      <c r="A48" s="29">
        <v>114</v>
      </c>
      <c r="B48" s="29">
        <v>0.4511</v>
      </c>
      <c r="C48" s="29">
        <v>0.34379999999999999</v>
      </c>
      <c r="D48" s="1"/>
      <c r="E48" s="1">
        <f t="shared" si="0"/>
        <v>0.76213699844823768</v>
      </c>
      <c r="F48" s="1">
        <f t="shared" si="1"/>
        <v>0</v>
      </c>
      <c r="G48" s="1">
        <f t="shared" si="12"/>
        <v>0</v>
      </c>
      <c r="H48" s="1"/>
      <c r="I48" s="24">
        <f t="shared" si="3"/>
        <v>5.6862592989541709E-2</v>
      </c>
      <c r="J48" s="24">
        <f t="shared" si="4"/>
        <v>0.88627481402091657</v>
      </c>
      <c r="K48" s="1"/>
      <c r="L48" s="1">
        <f t="shared" si="5"/>
        <v>2.5650715697582264E-2</v>
      </c>
      <c r="M48" s="1">
        <f t="shared" si="6"/>
        <v>0.42544928430241774</v>
      </c>
      <c r="N48" s="1">
        <f t="shared" si="7"/>
        <v>-8.3558590416296735E-2</v>
      </c>
      <c r="O48" s="1">
        <f t="shared" si="8"/>
        <v>0.42735859041629676</v>
      </c>
      <c r="P48" s="24">
        <f t="shared" si="9"/>
        <v>0</v>
      </c>
      <c r="Q48" s="1"/>
      <c r="R48" s="27">
        <f t="shared" si="10"/>
        <v>2.9241815895243781</v>
      </c>
      <c r="S48" s="27">
        <f t="shared" si="11"/>
        <v>48.501218410475623</v>
      </c>
    </row>
    <row r="49" spans="1:19" x14ac:dyDescent="0.25">
      <c r="A49" s="29">
        <v>144</v>
      </c>
      <c r="B49" s="29">
        <v>0.3851</v>
      </c>
      <c r="C49" s="29">
        <v>0.2636</v>
      </c>
      <c r="D49" s="1"/>
      <c r="E49" s="1">
        <f t="shared" si="0"/>
        <v>0.68449753310828354</v>
      </c>
      <c r="F49" s="1">
        <f t="shared" si="1"/>
        <v>0</v>
      </c>
      <c r="G49" s="1">
        <f t="shared" si="12"/>
        <v>0</v>
      </c>
      <c r="H49" s="1"/>
      <c r="I49" s="24">
        <f t="shared" si="3"/>
        <v>7.5079088943333663E-2</v>
      </c>
      <c r="J49" s="24">
        <f t="shared" si="4"/>
        <v>0.8498418221133327</v>
      </c>
      <c r="K49" s="1"/>
      <c r="L49" s="1">
        <f t="shared" si="5"/>
        <v>2.8912957152077794E-2</v>
      </c>
      <c r="M49" s="1">
        <f t="shared" si="6"/>
        <v>0.35618704284792219</v>
      </c>
      <c r="N49" s="1">
        <f t="shared" si="7"/>
        <v>-9.4185517974538294E-2</v>
      </c>
      <c r="O49" s="1">
        <f t="shared" si="8"/>
        <v>0.35778551797453828</v>
      </c>
      <c r="P49" s="24">
        <f t="shared" si="9"/>
        <v>0</v>
      </c>
      <c r="Q49" s="1"/>
      <c r="R49" s="27">
        <f t="shared" si="10"/>
        <v>4.1634658298992022</v>
      </c>
      <c r="S49" s="27">
        <f t="shared" si="11"/>
        <v>51.290934170100797</v>
      </c>
    </row>
    <row r="50" spans="1:19" x14ac:dyDescent="0.25">
      <c r="A50" s="29">
        <v>174</v>
      </c>
      <c r="B50" s="29">
        <v>0.33129999999999998</v>
      </c>
      <c r="C50" s="29">
        <v>0.19489999999999999</v>
      </c>
      <c r="D50" s="1"/>
      <c r="E50" s="1">
        <f t="shared" si="0"/>
        <v>0.58828856021732567</v>
      </c>
      <c r="F50" s="1">
        <f t="shared" si="1"/>
        <v>0</v>
      </c>
      <c r="G50" s="1">
        <f t="shared" si="12"/>
        <v>0</v>
      </c>
      <c r="H50" s="1"/>
      <c r="I50" s="24">
        <f t="shared" si="3"/>
        <v>9.7652536064751577E-2</v>
      </c>
      <c r="J50" s="24">
        <f t="shared" si="4"/>
        <v>0.8046949278704969</v>
      </c>
      <c r="K50" s="1"/>
      <c r="L50" s="1">
        <f t="shared" si="5"/>
        <v>3.2352285198252194E-2</v>
      </c>
      <c r="M50" s="1">
        <f t="shared" si="6"/>
        <v>0.29894771480174781</v>
      </c>
      <c r="N50" s="1">
        <f t="shared" si="7"/>
        <v>-0.10538931466020569</v>
      </c>
      <c r="O50" s="1">
        <f t="shared" si="8"/>
        <v>0.3002893146602057</v>
      </c>
      <c r="P50" s="24">
        <f t="shared" si="9"/>
        <v>2.7738932256275149E-17</v>
      </c>
      <c r="Q50" s="1"/>
      <c r="R50" s="27">
        <f t="shared" si="10"/>
        <v>5.6292976244958819</v>
      </c>
      <c r="S50" s="27">
        <f t="shared" si="11"/>
        <v>52.016902375504117</v>
      </c>
    </row>
    <row r="51" spans="1:19" x14ac:dyDescent="0.25">
      <c r="A51" s="29">
        <v>204</v>
      </c>
      <c r="B51" s="29">
        <v>0.29010000000000002</v>
      </c>
      <c r="C51" s="29">
        <v>0.13539999999999999</v>
      </c>
      <c r="D51" s="1"/>
      <c r="E51" s="1">
        <f t="shared" si="0"/>
        <v>0.46673560841089273</v>
      </c>
      <c r="F51" s="1">
        <f t="shared" si="1"/>
        <v>0</v>
      </c>
      <c r="G51" s="1">
        <f t="shared" si="12"/>
        <v>0</v>
      </c>
      <c r="H51" s="1"/>
      <c r="I51" s="24">
        <f t="shared" si="3"/>
        <v>0.12617242405029994</v>
      </c>
      <c r="J51" s="24">
        <f t="shared" si="4"/>
        <v>0.74765515189940013</v>
      </c>
      <c r="K51" s="1"/>
      <c r="L51" s="1">
        <f t="shared" si="5"/>
        <v>3.6602620216992017E-2</v>
      </c>
      <c r="M51" s="1">
        <f t="shared" si="6"/>
        <v>0.25349737978300801</v>
      </c>
      <c r="N51" s="1">
        <f t="shared" si="7"/>
        <v>-0.11923501031837397</v>
      </c>
      <c r="O51" s="1">
        <f t="shared" si="8"/>
        <v>0.25463501031837393</v>
      </c>
      <c r="P51" s="24">
        <f t="shared" si="9"/>
        <v>-2.7738932256275149E-17</v>
      </c>
      <c r="Q51" s="1"/>
      <c r="R51" s="27">
        <f t="shared" si="10"/>
        <v>7.4669345242663718</v>
      </c>
      <c r="S51" s="27">
        <f t="shared" si="11"/>
        <v>51.713465475733635</v>
      </c>
    </row>
    <row r="52" spans="1:19" x14ac:dyDescent="0.25">
      <c r="A52" s="29">
        <v>234</v>
      </c>
      <c r="B52" s="29">
        <v>0.26119999999999999</v>
      </c>
      <c r="C52" s="29">
        <v>8.2799999999999999E-2</v>
      </c>
      <c r="D52" s="1"/>
      <c r="E52" s="1">
        <f t="shared" si="0"/>
        <v>0.31699846860643188</v>
      </c>
      <c r="F52" s="1">
        <f t="shared" si="1"/>
        <v>0</v>
      </c>
      <c r="G52" s="1">
        <f t="shared" si="12"/>
        <v>0</v>
      </c>
      <c r="H52" s="1"/>
      <c r="I52" s="24">
        <f t="shared" si="3"/>
        <v>0.16130514926210845</v>
      </c>
      <c r="J52" s="24">
        <f t="shared" si="4"/>
        <v>0.67738970147578303</v>
      </c>
      <c r="K52" s="1"/>
      <c r="L52" s="1">
        <f t="shared" si="5"/>
        <v>4.2132904987262729E-2</v>
      </c>
      <c r="M52" s="1">
        <f t="shared" si="6"/>
        <v>0.21906709501273725</v>
      </c>
      <c r="N52" s="1">
        <f t="shared" si="7"/>
        <v>-0.13725021135419108</v>
      </c>
      <c r="O52" s="1">
        <f t="shared" si="8"/>
        <v>0.22005021135419106</v>
      </c>
      <c r="P52" s="24">
        <f t="shared" si="9"/>
        <v>-1.3869466128137575E-17</v>
      </c>
      <c r="Q52" s="1"/>
      <c r="R52" s="27">
        <f t="shared" si="10"/>
        <v>9.8590997670194778</v>
      </c>
      <c r="S52" s="27">
        <f t="shared" si="11"/>
        <v>51.261700232980516</v>
      </c>
    </row>
    <row r="53" spans="1:19" x14ac:dyDescent="0.25">
      <c r="A53" s="29">
        <v>264</v>
      </c>
      <c r="B53" s="29">
        <v>0.2437</v>
      </c>
      <c r="C53" s="29">
        <v>3.5900000000000001E-2</v>
      </c>
      <c r="D53" s="1"/>
      <c r="E53" s="1">
        <f t="shared" si="0"/>
        <v>0.14731226918342225</v>
      </c>
      <c r="F53" s="1">
        <f t="shared" si="1"/>
        <v>0</v>
      </c>
      <c r="G53" s="1">
        <f t="shared" si="12"/>
        <v>0</v>
      </c>
      <c r="H53" s="1"/>
      <c r="I53" s="24">
        <f t="shared" si="3"/>
        <v>0.20111850902275175</v>
      </c>
      <c r="J53" s="24">
        <f t="shared" si="4"/>
        <v>0.59776298195449651</v>
      </c>
      <c r="K53" s="1"/>
      <c r="L53" s="1">
        <f t="shared" si="5"/>
        <v>4.9012580648844603E-2</v>
      </c>
      <c r="M53" s="1">
        <f t="shared" si="6"/>
        <v>0.19468741935115541</v>
      </c>
      <c r="N53" s="1">
        <f t="shared" si="7"/>
        <v>-0.15966112602731533</v>
      </c>
      <c r="O53" s="1">
        <f t="shared" si="8"/>
        <v>0.19556112602731535</v>
      </c>
      <c r="P53" s="24">
        <f t="shared" si="9"/>
        <v>1.3869466128137575E-17</v>
      </c>
      <c r="Q53" s="1"/>
      <c r="R53" s="27">
        <f t="shared" si="10"/>
        <v>12.939321291294975</v>
      </c>
      <c r="S53" s="27">
        <f t="shared" si="11"/>
        <v>51.39747870870503</v>
      </c>
    </row>
    <row r="54" spans="1:19" x14ac:dyDescent="0.25">
      <c r="A54" s="29">
        <v>294</v>
      </c>
      <c r="B54" s="29">
        <v>0.23619999999999999</v>
      </c>
      <c r="C54" s="29">
        <v>-7.6E-3</v>
      </c>
      <c r="D54" s="1"/>
      <c r="E54" s="1">
        <f t="shared" si="0"/>
        <v>-3.217612193056732E-2</v>
      </c>
      <c r="F54" s="1">
        <f t="shared" si="1"/>
        <v>0</v>
      </c>
      <c r="G54" s="1">
        <f t="shared" si="12"/>
        <v>0</v>
      </c>
      <c r="H54" s="1"/>
      <c r="I54" s="24">
        <f t="shared" si="3"/>
        <v>0.24323175048009629</v>
      </c>
      <c r="J54" s="24">
        <f t="shared" si="4"/>
        <v>0.51353649903980747</v>
      </c>
      <c r="K54" s="1"/>
      <c r="L54" s="1">
        <f t="shared" si="5"/>
        <v>5.745133946339874E-2</v>
      </c>
      <c r="M54" s="1">
        <f t="shared" si="6"/>
        <v>0.17874866053660127</v>
      </c>
      <c r="N54" s="1">
        <f t="shared" si="7"/>
        <v>-0.18715083819443845</v>
      </c>
      <c r="O54" s="1">
        <f t="shared" si="8"/>
        <v>0.17955083819443846</v>
      </c>
      <c r="P54" s="24">
        <f t="shared" si="9"/>
        <v>4.3342081650429922E-18</v>
      </c>
      <c r="Q54" s="1"/>
      <c r="R54" s="27">
        <f t="shared" si="10"/>
        <v>16.89069380223923</v>
      </c>
      <c r="S54" s="27">
        <f t="shared" si="11"/>
        <v>52.552106197760772</v>
      </c>
    </row>
    <row r="55" spans="1:19" x14ac:dyDescent="0.25">
      <c r="A55" s="29">
        <v>324</v>
      </c>
      <c r="B55" s="29">
        <v>0.23669999999999999</v>
      </c>
      <c r="C55" s="29">
        <v>-5.0599999999999999E-2</v>
      </c>
      <c r="D55" s="1"/>
      <c r="E55" s="1">
        <f t="shared" si="0"/>
        <v>-0.21377270806928603</v>
      </c>
      <c r="F55" s="1">
        <f t="shared" si="1"/>
        <v>0</v>
      </c>
      <c r="G55" s="1">
        <f t="shared" si="12"/>
        <v>0</v>
      </c>
      <c r="H55" s="1"/>
      <c r="I55" s="24">
        <f t="shared" si="3"/>
        <v>0.28583963632956305</v>
      </c>
      <c r="J55" s="24">
        <f t="shared" si="4"/>
        <v>0.4283207273408739</v>
      </c>
      <c r="K55" s="1"/>
      <c r="L55" s="1">
        <f t="shared" si="5"/>
        <v>6.7658241919207579E-2</v>
      </c>
      <c r="M55" s="1">
        <f t="shared" si="6"/>
        <v>0.16904175808079244</v>
      </c>
      <c r="N55" s="1">
        <f t="shared" si="7"/>
        <v>-0.22040037367638263</v>
      </c>
      <c r="O55" s="1">
        <f t="shared" si="8"/>
        <v>0.16980037367638268</v>
      </c>
      <c r="P55" s="24">
        <f t="shared" si="9"/>
        <v>4.8543131448481514E-17</v>
      </c>
      <c r="Q55" s="1"/>
      <c r="R55" s="27">
        <f t="shared" si="10"/>
        <v>21.921270381823255</v>
      </c>
      <c r="S55" s="27">
        <f t="shared" si="11"/>
        <v>54.769529618176755</v>
      </c>
    </row>
    <row r="56" spans="1:19" x14ac:dyDescent="0.25">
      <c r="A56" s="29">
        <v>354</v>
      </c>
      <c r="B56" s="29">
        <v>0.2429</v>
      </c>
      <c r="C56" s="29">
        <v>-9.5699999999999993E-2</v>
      </c>
      <c r="D56" s="1"/>
      <c r="E56" s="1">
        <f t="shared" si="0"/>
        <v>-0.39398929600658705</v>
      </c>
      <c r="F56" s="1">
        <f t="shared" si="1"/>
        <v>0</v>
      </c>
      <c r="G56" s="1">
        <f t="shared" si="12"/>
        <v>0</v>
      </c>
      <c r="H56" s="1"/>
      <c r="I56" s="24">
        <f t="shared" si="3"/>
        <v>0.32812373412172824</v>
      </c>
      <c r="J56" s="24">
        <f t="shared" si="4"/>
        <v>0.34375253175654352</v>
      </c>
      <c r="K56" s="1"/>
      <c r="L56" s="1">
        <f t="shared" si="5"/>
        <v>7.9701255018167785E-2</v>
      </c>
      <c r="M56" s="1">
        <f t="shared" si="6"/>
        <v>0.16319874498183221</v>
      </c>
      <c r="N56" s="1">
        <f t="shared" si="7"/>
        <v>-0.25963113864911053</v>
      </c>
      <c r="O56" s="1">
        <f t="shared" si="8"/>
        <v>0.16393113864911055</v>
      </c>
      <c r="P56" s="24">
        <f t="shared" si="9"/>
        <v>1.3869466128137575E-17</v>
      </c>
      <c r="Q56" s="1"/>
      <c r="R56" s="27">
        <f t="shared" si="10"/>
        <v>28.214244276431398</v>
      </c>
      <c r="S56" s="27">
        <f t="shared" si="11"/>
        <v>57.772355723568602</v>
      </c>
    </row>
    <row r="57" spans="1:19" x14ac:dyDescent="0.25">
      <c r="A57" s="29">
        <v>384</v>
      </c>
      <c r="B57" s="29">
        <v>0.25219999999999998</v>
      </c>
      <c r="C57" s="29">
        <v>-0.1434</v>
      </c>
      <c r="D57" s="1"/>
      <c r="E57" s="1">
        <f t="shared" si="0"/>
        <v>-0.56859635210150683</v>
      </c>
      <c r="F57" s="1">
        <f t="shared" si="1"/>
        <v>0</v>
      </c>
      <c r="G57" s="1">
        <f t="shared" si="12"/>
        <v>0</v>
      </c>
      <c r="H57" s="1"/>
      <c r="I57" s="24">
        <f t="shared" si="3"/>
        <v>0.36909167120024122</v>
      </c>
      <c r="J57" s="24">
        <f t="shared" si="4"/>
        <v>0.26181665759951755</v>
      </c>
      <c r="K57" s="1"/>
      <c r="L57" s="1">
        <f t="shared" si="5"/>
        <v>9.3084919476700834E-2</v>
      </c>
      <c r="M57" s="1">
        <f t="shared" si="6"/>
        <v>0.15911508052329915</v>
      </c>
      <c r="N57" s="1">
        <f t="shared" si="7"/>
        <v>-0.30322914776295057</v>
      </c>
      <c r="O57" s="1">
        <f t="shared" si="8"/>
        <v>0.15982914776295054</v>
      </c>
      <c r="P57" s="24">
        <f t="shared" si="9"/>
        <v>-2.7738932256275149E-17</v>
      </c>
      <c r="Q57" s="1"/>
      <c r="R57" s="27">
        <f t="shared" si="10"/>
        <v>35.74460907905312</v>
      </c>
      <c r="S57" s="27">
        <f t="shared" si="11"/>
        <v>61.100190920946872</v>
      </c>
    </row>
    <row r="58" spans="1:19" x14ac:dyDescent="0.25">
      <c r="A58" s="29">
        <v>414</v>
      </c>
      <c r="B58" s="29">
        <v>0.26229999999999998</v>
      </c>
      <c r="C58" s="29">
        <v>-0.19259999999999999</v>
      </c>
      <c r="D58" s="1"/>
      <c r="E58" s="1">
        <f t="shared" si="0"/>
        <v>-0.73427373236751814</v>
      </c>
      <c r="F58" s="1">
        <f t="shared" si="1"/>
        <v>0</v>
      </c>
      <c r="G58" s="1">
        <f t="shared" si="12"/>
        <v>0</v>
      </c>
      <c r="H58" s="1"/>
      <c r="I58" s="24">
        <f t="shared" si="3"/>
        <v>0.40796444439665219</v>
      </c>
      <c r="J58" s="24">
        <f t="shared" si="4"/>
        <v>0.18407111120669561</v>
      </c>
      <c r="K58" s="1"/>
      <c r="L58" s="1">
        <f t="shared" si="5"/>
        <v>0.10700907376524187</v>
      </c>
      <c r="M58" s="1">
        <f t="shared" si="6"/>
        <v>0.15529092623475813</v>
      </c>
      <c r="N58" s="1">
        <f t="shared" si="7"/>
        <v>-0.34858783166116192</v>
      </c>
      <c r="O58" s="1">
        <f t="shared" si="8"/>
        <v>0.1559878316611619</v>
      </c>
      <c r="P58" s="24">
        <f t="shared" si="9"/>
        <v>-2.7738932256275149E-17</v>
      </c>
      <c r="Q58" s="1"/>
      <c r="R58" s="27">
        <f t="shared" si="10"/>
        <v>44.301756538810132</v>
      </c>
      <c r="S58" s="27">
        <f t="shared" si="11"/>
        <v>64.290443461189867</v>
      </c>
    </row>
    <row r="59" spans="1:19" x14ac:dyDescent="0.25">
      <c r="A59" s="29">
        <v>444</v>
      </c>
      <c r="B59" s="29">
        <v>0.27100000000000002</v>
      </c>
      <c r="C59" s="29">
        <v>-0.24149999999999999</v>
      </c>
      <c r="D59" s="1"/>
      <c r="E59" s="1">
        <f t="shared" si="0"/>
        <v>-0.89114391143911431</v>
      </c>
      <c r="F59" s="1">
        <f t="shared" si="1"/>
        <v>1</v>
      </c>
      <c r="G59" s="1">
        <f t="shared" si="12"/>
        <v>-0.89114391143911431</v>
      </c>
      <c r="H59" s="1"/>
      <c r="I59" s="24">
        <f t="shared" si="3"/>
        <v>0.44477078985274054</v>
      </c>
      <c r="J59" s="24">
        <f t="shared" si="4"/>
        <v>0.11045842029451891</v>
      </c>
      <c r="K59" s="1"/>
      <c r="L59" s="1">
        <f t="shared" si="5"/>
        <v>0.1205328840500927</v>
      </c>
      <c r="M59" s="1">
        <f t="shared" si="6"/>
        <v>0.15046711594990733</v>
      </c>
      <c r="N59" s="1">
        <f t="shared" si="7"/>
        <v>-0.39264237336605728</v>
      </c>
      <c r="O59" s="1">
        <f t="shared" si="8"/>
        <v>0.15114237336605729</v>
      </c>
      <c r="P59" s="24">
        <f t="shared" si="9"/>
        <v>0</v>
      </c>
      <c r="Q59" s="1"/>
      <c r="R59" s="27">
        <f t="shared" si="10"/>
        <v>53.516600518241162</v>
      </c>
      <c r="S59" s="27">
        <f t="shared" si="11"/>
        <v>66.80739948175885</v>
      </c>
    </row>
    <row r="60" spans="1:19" x14ac:dyDescent="0.25">
      <c r="A60" s="29">
        <v>474</v>
      </c>
      <c r="B60" s="29">
        <v>0.27689999999999998</v>
      </c>
      <c r="C60" s="29">
        <v>-0.28689999999999999</v>
      </c>
      <c r="D60" s="1"/>
      <c r="E60" s="1">
        <f t="shared" si="0"/>
        <v>-1.0361141206211628</v>
      </c>
      <c r="F60" s="1">
        <f t="shared" si="1"/>
        <v>1</v>
      </c>
      <c r="G60" s="1">
        <f t="shared" si="12"/>
        <v>-1.0361141206211628</v>
      </c>
      <c r="H60" s="1"/>
      <c r="I60" s="24">
        <f t="shared" si="3"/>
        <v>0.47878505331297783</v>
      </c>
      <c r="J60" s="24">
        <f t="shared" si="4"/>
        <v>4.2429893374044347E-2</v>
      </c>
      <c r="K60" s="1"/>
      <c r="L60" s="1">
        <f t="shared" si="5"/>
        <v>0.13257558126236355</v>
      </c>
      <c r="M60" s="1">
        <f t="shared" si="6"/>
        <v>0.14432441873763643</v>
      </c>
      <c r="N60" s="1">
        <f t="shared" si="7"/>
        <v>-0.43187210932085035</v>
      </c>
      <c r="O60" s="1">
        <f t="shared" si="8"/>
        <v>0.14497210932085042</v>
      </c>
      <c r="P60" s="24">
        <f t="shared" si="9"/>
        <v>5.5477864512550299E-17</v>
      </c>
      <c r="Q60" s="1"/>
      <c r="R60" s="27">
        <f t="shared" si="10"/>
        <v>62.840825518360319</v>
      </c>
      <c r="S60" s="27">
        <f t="shared" si="11"/>
        <v>68.409774481639673</v>
      </c>
    </row>
    <row r="61" spans="1:19" x14ac:dyDescent="0.25">
      <c r="A61" s="29">
        <v>504</v>
      </c>
      <c r="B61" s="29">
        <v>0.27900000000000003</v>
      </c>
      <c r="C61" s="29">
        <v>-0.32540000000000002</v>
      </c>
      <c r="D61" s="1"/>
      <c r="E61" s="1">
        <f t="shared" si="0"/>
        <v>-1.1663082437275984</v>
      </c>
      <c r="F61" s="1">
        <f t="shared" si="1"/>
        <v>1</v>
      </c>
      <c r="G61" s="1">
        <f t="shared" si="12"/>
        <v>-1.1663082437275984</v>
      </c>
      <c r="H61" s="1"/>
      <c r="I61" s="24">
        <f t="shared" si="3"/>
        <v>0.5093324135554933</v>
      </c>
      <c r="J61" s="24">
        <f t="shared" si="4"/>
        <v>-1.8664827110986604E-2</v>
      </c>
      <c r="K61" s="1"/>
      <c r="L61" s="1">
        <f t="shared" si="5"/>
        <v>0.14210374338198264</v>
      </c>
      <c r="M61" s="1">
        <f t="shared" si="6"/>
        <v>0.13689625661801738</v>
      </c>
      <c r="N61" s="1">
        <f t="shared" si="7"/>
        <v>-0.46291061153497648</v>
      </c>
      <c r="O61" s="1">
        <f t="shared" si="8"/>
        <v>0.13751061153497651</v>
      </c>
      <c r="P61" s="24">
        <f t="shared" si="9"/>
        <v>5.5477864512550299E-17</v>
      </c>
      <c r="Q61" s="1"/>
      <c r="R61" s="27">
        <f t="shared" si="10"/>
        <v>71.620286664519256</v>
      </c>
      <c r="S61" s="27">
        <f t="shared" si="11"/>
        <v>68.995713335480758</v>
      </c>
    </row>
    <row r="62" spans="1:19" x14ac:dyDescent="0.25">
      <c r="A62" s="29">
        <v>534</v>
      </c>
      <c r="B62" s="29">
        <v>0.27700000000000002</v>
      </c>
      <c r="C62" s="29">
        <v>-0.3538</v>
      </c>
      <c r="D62" s="1"/>
      <c r="E62" s="1">
        <f t="shared" si="0"/>
        <v>-1.2772563176895306</v>
      </c>
      <c r="F62" s="1">
        <f t="shared" si="1"/>
        <v>1</v>
      </c>
      <c r="G62" s="1">
        <f t="shared" si="12"/>
        <v>-1.2772563176895306</v>
      </c>
      <c r="H62" s="1"/>
      <c r="I62" s="24">
        <f t="shared" si="3"/>
        <v>0.53536408612767006</v>
      </c>
      <c r="J62" s="24">
        <f t="shared" si="4"/>
        <v>-7.0728172255340116E-2</v>
      </c>
      <c r="K62" s="1"/>
      <c r="L62" s="1">
        <f t="shared" si="5"/>
        <v>0.14829585185736463</v>
      </c>
      <c r="M62" s="1">
        <f t="shared" si="6"/>
        <v>0.12870414814263539</v>
      </c>
      <c r="N62" s="1">
        <f t="shared" si="7"/>
        <v>-0.4830817390001057</v>
      </c>
      <c r="O62" s="1">
        <f t="shared" si="8"/>
        <v>0.12928173900010562</v>
      </c>
      <c r="P62" s="24">
        <f t="shared" si="9"/>
        <v>-1.109557290251006E-16</v>
      </c>
      <c r="Q62" s="1"/>
      <c r="R62" s="27">
        <f t="shared" si="10"/>
        <v>79.189984891832708</v>
      </c>
      <c r="S62" s="27">
        <f t="shared" si="11"/>
        <v>68.728015108167298</v>
      </c>
    </row>
    <row r="63" spans="1:19" x14ac:dyDescent="0.25">
      <c r="A63" s="29">
        <v>564</v>
      </c>
      <c r="B63" s="29">
        <v>0.27110000000000001</v>
      </c>
      <c r="C63" s="29">
        <v>-0.3705</v>
      </c>
      <c r="D63" s="1"/>
      <c r="E63" s="1">
        <f t="shared" si="0"/>
        <v>-1.3666543710807819</v>
      </c>
      <c r="F63" s="1">
        <f t="shared" si="1"/>
        <v>1</v>
      </c>
      <c r="G63" s="1">
        <f t="shared" si="12"/>
        <v>-1.3666543710807819</v>
      </c>
      <c r="H63" s="1"/>
      <c r="I63" s="24">
        <f t="shared" si="3"/>
        <v>0.55633949175093056</v>
      </c>
      <c r="J63" s="24">
        <f t="shared" si="4"/>
        <v>-0.11267898350186112</v>
      </c>
      <c r="K63" s="1"/>
      <c r="L63" s="1">
        <f t="shared" si="5"/>
        <v>0.15082363621367728</v>
      </c>
      <c r="M63" s="1">
        <f t="shared" si="6"/>
        <v>0.12027636378632273</v>
      </c>
      <c r="N63" s="1">
        <f t="shared" si="7"/>
        <v>-0.49131613293203641</v>
      </c>
      <c r="O63" s="1">
        <f t="shared" si="8"/>
        <v>0.12081613293203629</v>
      </c>
      <c r="P63" s="24">
        <f t="shared" si="9"/>
        <v>-1.109557290251006E-16</v>
      </c>
      <c r="Q63" s="1"/>
      <c r="R63" s="27">
        <f t="shared" si="10"/>
        <v>85.06453082451398</v>
      </c>
      <c r="S63" s="27">
        <f t="shared" si="11"/>
        <v>67.835869175486025</v>
      </c>
    </row>
    <row r="64" spans="1:19" x14ac:dyDescent="0.25">
      <c r="A64" s="29">
        <v>594</v>
      </c>
      <c r="B64" s="29">
        <v>0.2621</v>
      </c>
      <c r="C64" s="29">
        <v>-0.37630000000000002</v>
      </c>
      <c r="D64" s="1"/>
      <c r="E64" s="1">
        <f t="shared" si="0"/>
        <v>-1.4357115604731019</v>
      </c>
      <c r="F64" s="1">
        <f t="shared" si="1"/>
        <v>1</v>
      </c>
      <c r="G64" s="1">
        <f t="shared" si="12"/>
        <v>-1.4357115604731019</v>
      </c>
      <c r="H64" s="1"/>
      <c r="I64" s="24">
        <f t="shared" si="3"/>
        <v>0.572542334024988</v>
      </c>
      <c r="J64" s="24">
        <f t="shared" si="4"/>
        <v>-0.145084668049976</v>
      </c>
      <c r="K64" s="1"/>
      <c r="L64" s="1">
        <f t="shared" si="5"/>
        <v>0.15006334574794936</v>
      </c>
      <c r="M64" s="1">
        <f t="shared" si="6"/>
        <v>0.11203665425205064</v>
      </c>
      <c r="N64" s="1">
        <f t="shared" si="7"/>
        <v>-0.48883944571706084</v>
      </c>
      <c r="O64" s="1">
        <f t="shared" si="8"/>
        <v>0.11253944571706093</v>
      </c>
      <c r="P64" s="24">
        <f t="shared" si="9"/>
        <v>1.109557290251006E-16</v>
      </c>
      <c r="Q64" s="1"/>
      <c r="R64" s="27">
        <f t="shared" si="10"/>
        <v>89.137627374281919</v>
      </c>
      <c r="S64" s="27">
        <f t="shared" si="11"/>
        <v>66.549772625718077</v>
      </c>
    </row>
    <row r="65" spans="1:19" x14ac:dyDescent="0.25">
      <c r="A65" s="29">
        <v>624</v>
      </c>
      <c r="B65" s="29">
        <v>0.25109999999999999</v>
      </c>
      <c r="C65" s="29">
        <v>-0.37359999999999999</v>
      </c>
      <c r="D65" s="1"/>
      <c r="E65" s="1">
        <f t="shared" si="0"/>
        <v>-1.4878534448426921</v>
      </c>
      <c r="F65" s="1">
        <f t="shared" si="1"/>
        <v>1</v>
      </c>
      <c r="G65" s="1">
        <f t="shared" si="12"/>
        <v>-1.4878534448426921</v>
      </c>
      <c r="H65" s="1"/>
      <c r="I65" s="24">
        <f t="shared" si="3"/>
        <v>0.58477634956699021</v>
      </c>
      <c r="J65" s="24">
        <f t="shared" si="4"/>
        <v>-0.16955269913398041</v>
      </c>
      <c r="K65" s="1"/>
      <c r="L65" s="1">
        <f t="shared" si="5"/>
        <v>0.14683734137627125</v>
      </c>
      <c r="M65" s="1">
        <f t="shared" si="6"/>
        <v>0.10426265862372876</v>
      </c>
      <c r="N65" s="1">
        <f t="shared" si="7"/>
        <v>-0.47833056241133531</v>
      </c>
      <c r="O65" s="1">
        <f t="shared" si="8"/>
        <v>0.10473056241133523</v>
      </c>
      <c r="P65" s="24">
        <f t="shared" si="9"/>
        <v>-1.109557290251006E-16</v>
      </c>
      <c r="Q65" s="1"/>
      <c r="R65" s="27">
        <f t="shared" si="10"/>
        <v>91.626501018793263</v>
      </c>
      <c r="S65" s="27">
        <f t="shared" si="11"/>
        <v>65.059898981206743</v>
      </c>
    </row>
    <row r="66" spans="1:19" x14ac:dyDescent="0.25">
      <c r="A66" s="29">
        <v>654</v>
      </c>
      <c r="B66" s="29">
        <v>0.2389</v>
      </c>
      <c r="C66" s="29">
        <v>-0.36520000000000002</v>
      </c>
      <c r="D66" s="1"/>
      <c r="E66" s="1">
        <f t="shared" si="0"/>
        <v>-1.5286730849727921</v>
      </c>
      <c r="F66" s="1">
        <f t="shared" si="1"/>
        <v>1</v>
      </c>
      <c r="G66" s="1">
        <f t="shared" si="12"/>
        <v>-1.5286730849727921</v>
      </c>
      <c r="H66" s="1"/>
      <c r="I66" s="24">
        <f t="shared" si="3"/>
        <v>0.59435383449697143</v>
      </c>
      <c r="J66" s="24">
        <f t="shared" si="4"/>
        <v>-0.18870766899394287</v>
      </c>
      <c r="K66" s="1"/>
      <c r="L66" s="1">
        <f t="shared" si="5"/>
        <v>0.14199113106132646</v>
      </c>
      <c r="M66" s="1">
        <f t="shared" si="6"/>
        <v>9.6908868938673523E-2</v>
      </c>
      <c r="N66" s="1">
        <f t="shared" si="7"/>
        <v>-0.46254377082423459</v>
      </c>
      <c r="O66" s="1">
        <f t="shared" si="8"/>
        <v>9.7343770824234552E-2</v>
      </c>
      <c r="P66" s="24">
        <f t="shared" si="9"/>
        <v>0</v>
      </c>
      <c r="Q66" s="1"/>
      <c r="R66" s="27">
        <f t="shared" si="10"/>
        <v>92.862199714107504</v>
      </c>
      <c r="S66" s="27">
        <f t="shared" si="11"/>
        <v>63.378400285892482</v>
      </c>
    </row>
    <row r="67" spans="1:19" x14ac:dyDescent="0.25">
      <c r="A67" s="29">
        <v>684</v>
      </c>
      <c r="B67" s="29">
        <v>0.2263</v>
      </c>
      <c r="C67" s="29">
        <v>-0.35310000000000002</v>
      </c>
      <c r="D67" s="1"/>
      <c r="E67" s="1">
        <f t="shared" si="0"/>
        <v>-1.5603181617322139</v>
      </c>
      <c r="F67" s="1">
        <f t="shared" si="1"/>
        <v>1</v>
      </c>
      <c r="G67" s="1">
        <f t="shared" si="12"/>
        <v>-1.5603181617322139</v>
      </c>
      <c r="H67" s="1"/>
      <c r="I67" s="24">
        <f t="shared" si="3"/>
        <v>0.60177869774430737</v>
      </c>
      <c r="J67" s="24">
        <f t="shared" si="4"/>
        <v>-0.20355739548861473</v>
      </c>
      <c r="K67" s="1"/>
      <c r="L67" s="1">
        <f t="shared" si="5"/>
        <v>0.13618251929953676</v>
      </c>
      <c r="M67" s="1">
        <f t="shared" si="6"/>
        <v>9.0117480700463243E-2</v>
      </c>
      <c r="N67" s="1">
        <f t="shared" si="7"/>
        <v>-0.44362190459590095</v>
      </c>
      <c r="O67" s="1">
        <f t="shared" si="8"/>
        <v>9.0521904595900954E-2</v>
      </c>
      <c r="P67" s="24">
        <f t="shared" si="9"/>
        <v>5.5477864512550299E-17</v>
      </c>
      <c r="Q67" s="1"/>
      <c r="R67" s="27">
        <f t="shared" si="10"/>
        <v>93.14884320088315</v>
      </c>
      <c r="S67" s="27">
        <f t="shared" si="11"/>
        <v>61.640356799116859</v>
      </c>
    </row>
    <row r="68" spans="1:19" x14ac:dyDescent="0.25">
      <c r="A68" s="29">
        <v>714</v>
      </c>
      <c r="B68" s="29">
        <v>0.214</v>
      </c>
      <c r="C68" s="29">
        <v>-0.3387</v>
      </c>
      <c r="D68" s="1"/>
      <c r="E68" s="1">
        <f t="shared" si="0"/>
        <v>-1.5827102803738318</v>
      </c>
      <c r="F68" s="1">
        <f t="shared" si="1"/>
        <v>1</v>
      </c>
      <c r="G68" s="1">
        <f t="shared" si="12"/>
        <v>-1.5827102803738318</v>
      </c>
      <c r="H68" s="1"/>
      <c r="I68" s="24">
        <f t="shared" si="3"/>
        <v>0.60703254560178288</v>
      </c>
      <c r="J68" s="24">
        <f t="shared" si="4"/>
        <v>-0.21406509120356576</v>
      </c>
      <c r="K68" s="1"/>
      <c r="L68" s="1">
        <f t="shared" si="5"/>
        <v>0.12990496475878152</v>
      </c>
      <c r="M68" s="1">
        <f t="shared" si="6"/>
        <v>8.409503524121846E-2</v>
      </c>
      <c r="N68" s="1">
        <f t="shared" si="7"/>
        <v>-0.42317243196241916</v>
      </c>
      <c r="O68" s="1">
        <f t="shared" si="8"/>
        <v>8.4472431962419187E-2</v>
      </c>
      <c r="P68" s="24">
        <f t="shared" si="9"/>
        <v>0</v>
      </c>
      <c r="Q68" s="1"/>
      <c r="R68" s="27">
        <f t="shared" si="10"/>
        <v>92.752144837770004</v>
      </c>
      <c r="S68" s="27">
        <f t="shared" si="11"/>
        <v>60.043855162229981</v>
      </c>
    </row>
    <row r="69" spans="1:19" x14ac:dyDescent="0.25">
      <c r="A69" s="29">
        <v>744</v>
      </c>
      <c r="B69" s="29">
        <v>0.2021</v>
      </c>
      <c r="C69" s="29">
        <v>-0.32269999999999999</v>
      </c>
      <c r="D69" s="1"/>
      <c r="E69" s="1">
        <f t="shared" si="0"/>
        <v>-1.5967342899554675</v>
      </c>
      <c r="F69" s="1">
        <f t="shared" si="1"/>
        <v>1</v>
      </c>
      <c r="G69" s="1">
        <f t="shared" si="12"/>
        <v>-1.5967342899554675</v>
      </c>
      <c r="H69" s="1"/>
      <c r="I69" s="24">
        <f t="shared" si="3"/>
        <v>0.61032298961348763</v>
      </c>
      <c r="J69" s="24">
        <f t="shared" si="4"/>
        <v>-0.22064597922697526</v>
      </c>
      <c r="K69" s="1"/>
      <c r="L69" s="1">
        <f t="shared" si="5"/>
        <v>0.12334627620088585</v>
      </c>
      <c r="M69" s="1">
        <f t="shared" si="6"/>
        <v>7.8753723799114148E-2</v>
      </c>
      <c r="N69" s="1">
        <f t="shared" si="7"/>
        <v>-0.40180715009900075</v>
      </c>
      <c r="O69" s="1">
        <f t="shared" si="8"/>
        <v>7.9107150099000711E-2</v>
      </c>
      <c r="P69" s="24">
        <f t="shared" si="9"/>
        <v>-5.5477864512550299E-17</v>
      </c>
      <c r="Q69" s="1"/>
      <c r="R69" s="27">
        <f t="shared" si="10"/>
        <v>91.769629493459078</v>
      </c>
      <c r="S69" s="27">
        <f t="shared" si="11"/>
        <v>58.592770506540923</v>
      </c>
    </row>
    <row r="70" spans="1:19" x14ac:dyDescent="0.25">
      <c r="A70" s="29">
        <v>774</v>
      </c>
      <c r="B70" s="29">
        <v>0.1908</v>
      </c>
      <c r="C70" s="29">
        <v>-0.30420000000000003</v>
      </c>
      <c r="D70" s="1"/>
      <c r="E70" s="1">
        <f t="shared" si="0"/>
        <v>-1.5943396226415096</v>
      </c>
      <c r="F70" s="1">
        <f t="shared" si="1"/>
        <v>1</v>
      </c>
      <c r="G70" s="1">
        <f t="shared" si="12"/>
        <v>-1.5943396226415096</v>
      </c>
      <c r="H70" s="1"/>
      <c r="I70" s="24">
        <f t="shared" si="3"/>
        <v>0.60976113041926994</v>
      </c>
      <c r="J70" s="24">
        <f t="shared" si="4"/>
        <v>-0.21952226083853987</v>
      </c>
      <c r="K70" s="1"/>
      <c r="L70" s="1">
        <f t="shared" si="5"/>
        <v>0.11634242368399671</v>
      </c>
      <c r="M70" s="1">
        <f t="shared" si="6"/>
        <v>7.4457576316003291E-2</v>
      </c>
      <c r="N70" s="1">
        <f t="shared" si="7"/>
        <v>-0.37899172261952302</v>
      </c>
      <c r="O70" s="1">
        <f t="shared" si="8"/>
        <v>7.4791722619522993E-2</v>
      </c>
      <c r="P70" s="24">
        <f t="shared" si="9"/>
        <v>0</v>
      </c>
      <c r="Q70" s="1"/>
      <c r="R70" s="27">
        <f t="shared" si="10"/>
        <v>90.049035931413457</v>
      </c>
      <c r="S70" s="27">
        <f t="shared" si="11"/>
        <v>57.630164068586545</v>
      </c>
    </row>
    <row r="71" spans="1:19" x14ac:dyDescent="0.25">
      <c r="A71" s="29">
        <v>804</v>
      </c>
      <c r="B71" s="29">
        <v>0.18029999999999999</v>
      </c>
      <c r="C71" s="29">
        <v>-0.28339999999999999</v>
      </c>
      <c r="D71" s="1"/>
      <c r="E71" s="1">
        <f t="shared" si="0"/>
        <v>-1.5718247365501941</v>
      </c>
      <c r="F71" s="1">
        <f t="shared" si="1"/>
        <v>1</v>
      </c>
      <c r="G71" s="1">
        <f t="shared" si="12"/>
        <v>-1.5718247365501941</v>
      </c>
      <c r="H71" s="1"/>
      <c r="I71" s="24">
        <f t="shared" si="3"/>
        <v>0.60447847771697893</v>
      </c>
      <c r="J71" s="24">
        <f t="shared" si="4"/>
        <v>-0.20895695543395787</v>
      </c>
      <c r="K71" s="1"/>
      <c r="L71" s="1">
        <f t="shared" si="5"/>
        <v>0.10898746953237129</v>
      </c>
      <c r="M71" s="1">
        <f t="shared" si="6"/>
        <v>7.1312530467628699E-2</v>
      </c>
      <c r="N71" s="1">
        <f t="shared" si="7"/>
        <v>-0.35503256262055904</v>
      </c>
      <c r="O71" s="1">
        <f t="shared" si="8"/>
        <v>7.1632562620559156E-2</v>
      </c>
      <c r="P71" s="24">
        <f t="shared" si="9"/>
        <v>1.109557290251006E-16</v>
      </c>
      <c r="Q71" s="1"/>
      <c r="R71" s="27">
        <f t="shared" si="10"/>
        <v>87.625925504026512</v>
      </c>
      <c r="S71" s="27">
        <f t="shared" si="11"/>
        <v>57.335274495973472</v>
      </c>
    </row>
    <row r="72" spans="1:19" x14ac:dyDescent="0.25">
      <c r="A72" s="29">
        <v>834</v>
      </c>
      <c r="B72" s="29">
        <v>0.17080000000000001</v>
      </c>
      <c r="C72" s="29">
        <v>-0.26179999999999998</v>
      </c>
      <c r="D72" s="1"/>
      <c r="E72" s="1">
        <f t="shared" si="0"/>
        <v>-1.5327868852459015</v>
      </c>
      <c r="F72" s="1">
        <f t="shared" si="1"/>
        <v>1</v>
      </c>
      <c r="G72" s="1">
        <f t="shared" si="12"/>
        <v>-1.5327868852459015</v>
      </c>
      <c r="H72" s="1"/>
      <c r="I72" s="24">
        <f t="shared" si="3"/>
        <v>0.59531905271043639</v>
      </c>
      <c r="J72" s="24">
        <f t="shared" si="4"/>
        <v>-0.19063810542087278</v>
      </c>
      <c r="K72" s="1"/>
      <c r="L72" s="1">
        <f t="shared" si="5"/>
        <v>0.10168049420294253</v>
      </c>
      <c r="M72" s="1">
        <f t="shared" si="6"/>
        <v>6.9119505797057473E-2</v>
      </c>
      <c r="N72" s="1">
        <f t="shared" si="7"/>
        <v>-0.33122969622368614</v>
      </c>
      <c r="O72" s="1">
        <f t="shared" si="8"/>
        <v>6.9429696223686124E-2</v>
      </c>
      <c r="P72" s="24">
        <f t="shared" si="9"/>
        <v>-5.5477864512550299E-17</v>
      </c>
      <c r="Q72" s="1"/>
      <c r="R72" s="27">
        <f t="shared" si="10"/>
        <v>84.801532165254073</v>
      </c>
      <c r="S72" s="27">
        <f t="shared" si="11"/>
        <v>57.645667834745936</v>
      </c>
    </row>
    <row r="73" spans="1:19" x14ac:dyDescent="0.25">
      <c r="A73" s="29">
        <v>864</v>
      </c>
      <c r="B73" s="29">
        <v>0.16259999999999999</v>
      </c>
      <c r="C73" s="29">
        <v>-0.24149999999999999</v>
      </c>
      <c r="D73" s="1"/>
      <c r="E73" s="1">
        <f t="shared" si="0"/>
        <v>-1.485239852398524</v>
      </c>
      <c r="F73" s="1">
        <f t="shared" si="1"/>
        <v>1</v>
      </c>
      <c r="G73" s="1">
        <f t="shared" si="12"/>
        <v>-1.485239852398524</v>
      </c>
      <c r="H73" s="1"/>
      <c r="I73" s="24">
        <f t="shared" si="3"/>
        <v>0.58416312411553206</v>
      </c>
      <c r="J73" s="24">
        <f t="shared" si="4"/>
        <v>-0.16832624823106412</v>
      </c>
      <c r="K73" s="1"/>
      <c r="L73" s="1">
        <f t="shared" si="5"/>
        <v>9.4984923981185507E-2</v>
      </c>
      <c r="M73" s="1">
        <f t="shared" si="6"/>
        <v>6.7615076018814488E-2</v>
      </c>
      <c r="N73" s="1">
        <f t="shared" si="7"/>
        <v>-0.30941851495453804</v>
      </c>
      <c r="O73" s="1">
        <f t="shared" si="8"/>
        <v>6.7918514954538142E-2</v>
      </c>
      <c r="P73" s="24">
        <f t="shared" si="9"/>
        <v>1.109557290251006E-16</v>
      </c>
      <c r="Q73" s="1"/>
      <c r="R73" s="27">
        <f t="shared" si="10"/>
        <v>82.066974319744276</v>
      </c>
      <c r="S73" s="27">
        <f t="shared" si="11"/>
        <v>58.419425680255721</v>
      </c>
    </row>
    <row r="74" spans="1:19" x14ac:dyDescent="0.25">
      <c r="A74" s="29">
        <v>894</v>
      </c>
      <c r="B74" s="29">
        <v>0.15570000000000001</v>
      </c>
      <c r="C74" s="29">
        <v>-0.22309999999999999</v>
      </c>
      <c r="D74" s="1"/>
      <c r="E74" s="1">
        <f t="shared" si="0"/>
        <v>-1.4328837508028258</v>
      </c>
      <c r="F74" s="1">
        <f t="shared" si="1"/>
        <v>0</v>
      </c>
      <c r="G74" s="1">
        <f t="shared" si="12"/>
        <v>0</v>
      </c>
      <c r="H74" s="1"/>
      <c r="I74" s="24">
        <f t="shared" si="3"/>
        <v>0.57187884692868829</v>
      </c>
      <c r="J74" s="24">
        <f t="shared" si="4"/>
        <v>-0.14375769385737658</v>
      </c>
      <c r="K74" s="1"/>
      <c r="L74" s="1">
        <f t="shared" si="5"/>
        <v>8.9041536466796772E-2</v>
      </c>
      <c r="M74" s="1">
        <f t="shared" si="6"/>
        <v>6.6658463533203233E-2</v>
      </c>
      <c r="N74" s="1">
        <f t="shared" si="7"/>
        <v>-0.29005760944004005</v>
      </c>
      <c r="O74" s="1">
        <f t="shared" si="8"/>
        <v>6.6957609440040061E-2</v>
      </c>
      <c r="P74" s="24">
        <f t="shared" si="9"/>
        <v>0</v>
      </c>
      <c r="Q74" s="1"/>
      <c r="R74" s="27">
        <f t="shared" si="10"/>
        <v>79.603133601316316</v>
      </c>
      <c r="S74" s="27">
        <f t="shared" si="11"/>
        <v>59.59266639868369</v>
      </c>
    </row>
    <row r="75" spans="1:19" x14ac:dyDescent="0.25">
      <c r="A75" s="29">
        <v>924</v>
      </c>
      <c r="B75" s="29">
        <v>0.15029999999999999</v>
      </c>
      <c r="C75" s="29">
        <v>-0.20669999999999999</v>
      </c>
      <c r="D75" s="1"/>
      <c r="E75" s="1">
        <f t="shared" si="0"/>
        <v>-1.3752495009980041</v>
      </c>
      <c r="F75" s="1">
        <f t="shared" si="1"/>
        <v>0</v>
      </c>
      <c r="G75" s="1">
        <f t="shared" si="12"/>
        <v>0</v>
      </c>
      <c r="H75" s="1"/>
      <c r="I75" s="24">
        <f t="shared" si="3"/>
        <v>0.55835616134897337</v>
      </c>
      <c r="J75" s="24">
        <f t="shared" si="4"/>
        <v>-0.11671232269794674</v>
      </c>
      <c r="K75" s="1"/>
      <c r="L75" s="1">
        <f t="shared" si="5"/>
        <v>8.3920931050750686E-2</v>
      </c>
      <c r="M75" s="1">
        <f t="shared" si="6"/>
        <v>6.6379068949249304E-2</v>
      </c>
      <c r="N75" s="1">
        <f t="shared" si="7"/>
        <v>-0.27337696100561082</v>
      </c>
      <c r="O75" s="1">
        <f t="shared" si="8"/>
        <v>6.6676961005610852E-2</v>
      </c>
      <c r="P75" s="24">
        <f t="shared" si="9"/>
        <v>2.7738932256275149E-17</v>
      </c>
      <c r="Q75" s="1"/>
      <c r="R75" s="27">
        <f t="shared" si="10"/>
        <v>77.54294029089364</v>
      </c>
      <c r="S75" s="27">
        <f t="shared" si="11"/>
        <v>61.334259709106355</v>
      </c>
    </row>
    <row r="76" spans="1:19" x14ac:dyDescent="0.25">
      <c r="A76" s="29">
        <v>954</v>
      </c>
      <c r="B76" s="29">
        <v>0.1464</v>
      </c>
      <c r="C76" s="29">
        <v>-0.19270000000000001</v>
      </c>
      <c r="D76" s="1"/>
      <c r="E76" s="1">
        <f t="shared" si="0"/>
        <v>-1.3162568306010929</v>
      </c>
      <c r="F76" s="1">
        <f t="shared" si="1"/>
        <v>0</v>
      </c>
      <c r="G76" s="1">
        <f t="shared" si="12"/>
        <v>0</v>
      </c>
      <c r="H76" s="1"/>
      <c r="I76" s="24">
        <f t="shared" si="3"/>
        <v>0.54451475045203757</v>
      </c>
      <c r="J76" s="24">
        <f t="shared" si="4"/>
        <v>-8.9029500904075132E-2</v>
      </c>
      <c r="K76" s="1"/>
      <c r="L76" s="1">
        <f t="shared" si="5"/>
        <v>7.9716959466178294E-2</v>
      </c>
      <c r="M76" s="1">
        <f t="shared" si="6"/>
        <v>6.6683040533821708E-2</v>
      </c>
      <c r="N76" s="1">
        <f t="shared" si="7"/>
        <v>-0.25968229673586707</v>
      </c>
      <c r="O76" s="1">
        <f t="shared" si="8"/>
        <v>6.6982296735867086E-2</v>
      </c>
      <c r="P76" s="24">
        <f t="shared" si="9"/>
        <v>2.7738932256275149E-17</v>
      </c>
      <c r="Q76" s="1"/>
      <c r="R76" s="27">
        <f t="shared" si="10"/>
        <v>76.049979330734089</v>
      </c>
      <c r="S76" s="27">
        <f t="shared" si="11"/>
        <v>63.615620669265908</v>
      </c>
    </row>
    <row r="77" spans="1:19" x14ac:dyDescent="0.25">
      <c r="A77" s="29">
        <v>984</v>
      </c>
      <c r="B77" s="29">
        <v>0.1439</v>
      </c>
      <c r="C77" s="29">
        <v>-0.18149999999999999</v>
      </c>
      <c r="D77" s="1"/>
      <c r="E77" s="1">
        <f t="shared" si="0"/>
        <v>-1.2612925642807504</v>
      </c>
      <c r="F77" s="1">
        <f t="shared" si="1"/>
        <v>0</v>
      </c>
      <c r="G77" s="1">
        <f t="shared" si="12"/>
        <v>0</v>
      </c>
      <c r="H77" s="1"/>
      <c r="I77" s="24">
        <f t="shared" si="3"/>
        <v>0.53161852131594634</v>
      </c>
      <c r="J77" s="24">
        <f t="shared" si="4"/>
        <v>-6.323704263189267E-2</v>
      </c>
      <c r="K77" s="1"/>
      <c r="L77" s="1">
        <f t="shared" si="5"/>
        <v>7.6499905217364675E-2</v>
      </c>
      <c r="M77" s="1">
        <f t="shared" si="6"/>
        <v>6.7400094782635325E-2</v>
      </c>
      <c r="N77" s="1">
        <f t="shared" si="7"/>
        <v>-0.24920256893829293</v>
      </c>
      <c r="O77" s="1">
        <f t="shared" si="8"/>
        <v>6.7702568938292948E-2</v>
      </c>
      <c r="P77" s="24">
        <f t="shared" si="9"/>
        <v>0</v>
      </c>
      <c r="Q77" s="1"/>
      <c r="R77" s="27">
        <f t="shared" si="10"/>
        <v>75.275906733886842</v>
      </c>
      <c r="S77" s="27">
        <f t="shared" si="11"/>
        <v>66.321693266113158</v>
      </c>
    </row>
    <row r="78" spans="1:19" x14ac:dyDescent="0.25">
      <c r="A78" s="29">
        <v>1014</v>
      </c>
      <c r="B78" s="29">
        <v>0.14249999999999999</v>
      </c>
      <c r="C78" s="29">
        <v>-0.17330000000000001</v>
      </c>
      <c r="D78" s="1"/>
      <c r="E78" s="1">
        <f t="shared" si="0"/>
        <v>-1.2161403508771931</v>
      </c>
      <c r="F78" s="1">
        <f t="shared" si="1"/>
        <v>0</v>
      </c>
      <c r="G78" s="1">
        <f t="shared" si="12"/>
        <v>0</v>
      </c>
      <c r="H78" s="1"/>
      <c r="I78" s="24">
        <f t="shared" si="3"/>
        <v>0.5210244876093878</v>
      </c>
      <c r="J78" s="24">
        <f t="shared" si="4"/>
        <v>-4.2048975218775597E-2</v>
      </c>
      <c r="K78" s="1"/>
      <c r="L78" s="1">
        <f t="shared" si="5"/>
        <v>7.4245989484337749E-2</v>
      </c>
      <c r="M78" s="1">
        <f t="shared" si="6"/>
        <v>6.8254010515662239E-2</v>
      </c>
      <c r="N78" s="1">
        <f t="shared" si="7"/>
        <v>-0.24186031682379946</v>
      </c>
      <c r="O78" s="1">
        <f t="shared" si="8"/>
        <v>6.8560316823799511E-2</v>
      </c>
      <c r="P78" s="24">
        <f t="shared" si="9"/>
        <v>5.5477864512550299E-17</v>
      </c>
      <c r="Q78" s="1"/>
      <c r="R78" s="27">
        <f t="shared" si="10"/>
        <v>75.285433337118477</v>
      </c>
      <c r="S78" s="27">
        <f t="shared" si="11"/>
        <v>69.209566662881514</v>
      </c>
    </row>
    <row r="79" spans="1:19" x14ac:dyDescent="0.25">
      <c r="A79" s="29">
        <v>1044</v>
      </c>
      <c r="B79" s="29">
        <v>0.14180000000000001</v>
      </c>
      <c r="C79" s="29">
        <v>-0.16800000000000001</v>
      </c>
      <c r="D79" s="1"/>
      <c r="E79" s="1">
        <f t="shared" si="0"/>
        <v>-1.1847672778561353</v>
      </c>
      <c r="F79" s="1">
        <f t="shared" si="1"/>
        <v>0</v>
      </c>
      <c r="G79" s="1">
        <f t="shared" si="12"/>
        <v>0</v>
      </c>
      <c r="H79" s="1"/>
      <c r="I79" s="24">
        <f t="shared" si="3"/>
        <v>0.51366344441771072</v>
      </c>
      <c r="J79" s="24">
        <f t="shared" si="4"/>
        <v>-2.7326888835421448E-2</v>
      </c>
      <c r="K79" s="1"/>
      <c r="L79" s="1">
        <f t="shared" si="5"/>
        <v>7.2837476418431385E-2</v>
      </c>
      <c r="M79" s="1">
        <f t="shared" si="6"/>
        <v>6.8962523581568624E-2</v>
      </c>
      <c r="N79" s="1">
        <f t="shared" si="7"/>
        <v>-0.23727200951270305</v>
      </c>
      <c r="O79" s="1">
        <f t="shared" si="8"/>
        <v>6.927200951270307E-2</v>
      </c>
      <c r="P79" s="24">
        <f t="shared" si="9"/>
        <v>2.7738932256275149E-17</v>
      </c>
      <c r="Q79" s="1"/>
      <c r="R79" s="27">
        <f t="shared" si="10"/>
        <v>76.042325380842371</v>
      </c>
      <c r="S79" s="27">
        <f t="shared" si="11"/>
        <v>71.996874619157637</v>
      </c>
    </row>
    <row r="80" spans="1:19" x14ac:dyDescent="0.25">
      <c r="A80" s="29">
        <v>1074</v>
      </c>
      <c r="B80" s="29">
        <v>0.14149999999999999</v>
      </c>
      <c r="C80" s="29">
        <v>-0.1658</v>
      </c>
      <c r="D80" s="1"/>
      <c r="E80" s="1">
        <f t="shared" si="0"/>
        <v>-1.1717314487632511</v>
      </c>
      <c r="F80" s="1">
        <f t="shared" si="1"/>
        <v>0</v>
      </c>
      <c r="G80" s="1">
        <f t="shared" si="12"/>
        <v>0</v>
      </c>
      <c r="H80" s="1"/>
      <c r="I80" s="24">
        <f t="shared" si="3"/>
        <v>0.51060485653479493</v>
      </c>
      <c r="J80" s="24">
        <f t="shared" si="4"/>
        <v>-2.1209713069589853E-2</v>
      </c>
      <c r="K80" s="1"/>
      <c r="L80" s="1">
        <f t="shared" si="5"/>
        <v>7.2250587199673477E-2</v>
      </c>
      <c r="M80" s="1">
        <f t="shared" si="6"/>
        <v>6.924941280032651E-2</v>
      </c>
      <c r="N80" s="1">
        <f t="shared" si="7"/>
        <v>-0.2353601862159147</v>
      </c>
      <c r="O80" s="1">
        <f t="shared" si="8"/>
        <v>6.9560186215914657E-2</v>
      </c>
      <c r="P80" s="24">
        <f t="shared" si="9"/>
        <v>-5.5477864512550299E-17</v>
      </c>
      <c r="Q80" s="1"/>
      <c r="R80" s="27">
        <f t="shared" si="10"/>
        <v>77.597130652449309</v>
      </c>
      <c r="S80" s="27">
        <f t="shared" si="11"/>
        <v>74.373869347550666</v>
      </c>
    </row>
    <row r="81" spans="1:19" x14ac:dyDescent="0.25">
      <c r="A81" s="29">
        <v>1104</v>
      </c>
      <c r="B81" s="29">
        <v>0.14099999999999999</v>
      </c>
      <c r="C81" s="29">
        <v>-0.16639999999999999</v>
      </c>
      <c r="D81" s="1"/>
      <c r="E81" s="1">
        <f t="shared" si="0"/>
        <v>-1.1801418439716314</v>
      </c>
      <c r="F81" s="1">
        <f t="shared" si="1"/>
        <v>0</v>
      </c>
      <c r="G81" s="1">
        <f t="shared" si="12"/>
        <v>0</v>
      </c>
      <c r="H81" s="1"/>
      <c r="I81" s="24">
        <f t="shared" si="3"/>
        <v>0.51257818195135219</v>
      </c>
      <c r="J81" s="24">
        <f t="shared" si="4"/>
        <v>-2.5156363902704371E-2</v>
      </c>
      <c r="K81" s="1"/>
      <c r="L81" s="1">
        <f t="shared" si="5"/>
        <v>7.2273523655140656E-2</v>
      </c>
      <c r="M81" s="1">
        <f t="shared" si="6"/>
        <v>6.872647634485933E-2</v>
      </c>
      <c r="N81" s="1">
        <f t="shared" si="7"/>
        <v>-0.23543490295717756</v>
      </c>
      <c r="O81" s="1">
        <f t="shared" si="8"/>
        <v>6.9034902957177541E-2</v>
      </c>
      <c r="P81" s="24">
        <f t="shared" si="9"/>
        <v>-2.7738932256275149E-17</v>
      </c>
      <c r="Q81" s="1"/>
      <c r="R81" s="27">
        <f t="shared" si="10"/>
        <v>79.789970115275281</v>
      </c>
      <c r="S81" s="27">
        <f t="shared" si="11"/>
        <v>75.874029884724706</v>
      </c>
    </row>
    <row r="82" spans="1:19" x14ac:dyDescent="0.25">
      <c r="A82" s="29">
        <v>1134</v>
      </c>
      <c r="B82" s="29">
        <v>0.1401</v>
      </c>
      <c r="C82" s="29">
        <v>-0.1696</v>
      </c>
      <c r="D82" s="1"/>
      <c r="E82" s="1">
        <f t="shared" si="0"/>
        <v>-1.2105638829407566</v>
      </c>
      <c r="F82" s="1">
        <f t="shared" si="1"/>
        <v>0</v>
      </c>
      <c r="G82" s="1">
        <f t="shared" si="12"/>
        <v>0</v>
      </c>
      <c r="H82" s="1"/>
      <c r="I82" s="24">
        <f t="shared" si="3"/>
        <v>0.51971608465792818</v>
      </c>
      <c r="J82" s="24">
        <f t="shared" si="4"/>
        <v>-3.9432169315856358E-2</v>
      </c>
      <c r="K82" s="1"/>
      <c r="L82" s="1">
        <f t="shared" si="5"/>
        <v>7.281222346057574E-2</v>
      </c>
      <c r="M82" s="1">
        <f t="shared" si="6"/>
        <v>6.7287776539424263E-2</v>
      </c>
      <c r="N82" s="1">
        <f t="shared" si="7"/>
        <v>-0.23718974663991862</v>
      </c>
      <c r="O82" s="1">
        <f t="shared" si="8"/>
        <v>6.758974663991861E-2</v>
      </c>
      <c r="P82" s="24">
        <f t="shared" si="9"/>
        <v>-2.7738932256275149E-17</v>
      </c>
      <c r="Q82" s="1"/>
      <c r="R82" s="27">
        <f t="shared" si="10"/>
        <v>82.569061404292896</v>
      </c>
      <c r="S82" s="27">
        <f t="shared" si="11"/>
        <v>76.304338595707108</v>
      </c>
    </row>
    <row r="83" spans="1:19" x14ac:dyDescent="0.25">
      <c r="A83" s="29">
        <v>1164</v>
      </c>
      <c r="B83" s="29">
        <v>0.13880000000000001</v>
      </c>
      <c r="C83" s="29">
        <v>-0.17430000000000001</v>
      </c>
      <c r="D83" s="1"/>
      <c r="E83" s="1">
        <f t="shared" si="0"/>
        <v>-1.255763688760807</v>
      </c>
      <c r="F83" s="1">
        <f t="shared" si="1"/>
        <v>0</v>
      </c>
      <c r="G83" s="1">
        <f t="shared" si="12"/>
        <v>0</v>
      </c>
      <c r="H83" s="1"/>
      <c r="I83" s="24">
        <f t="shared" si="3"/>
        <v>0.53032128494141606</v>
      </c>
      <c r="J83" s="24">
        <f t="shared" si="4"/>
        <v>-6.064256988283212E-2</v>
      </c>
      <c r="K83" s="1"/>
      <c r="L83" s="1">
        <f t="shared" si="5"/>
        <v>7.360859434986855E-2</v>
      </c>
      <c r="M83" s="1">
        <f t="shared" si="6"/>
        <v>6.5191405650131456E-2</v>
      </c>
      <c r="N83" s="1">
        <f t="shared" si="7"/>
        <v>-0.23978396778144226</v>
      </c>
      <c r="O83" s="1">
        <f t="shared" si="8"/>
        <v>6.5483967781442234E-2</v>
      </c>
      <c r="P83" s="24">
        <f t="shared" si="9"/>
        <v>0</v>
      </c>
      <c r="Q83" s="1"/>
      <c r="R83" s="27">
        <f t="shared" si="10"/>
        <v>85.680403823246991</v>
      </c>
      <c r="S83" s="27">
        <f t="shared" si="11"/>
        <v>75.882796176753018</v>
      </c>
    </row>
    <row r="84" spans="1:19" x14ac:dyDescent="0.25">
      <c r="A84" s="29">
        <v>1194</v>
      </c>
      <c r="B84" s="29">
        <v>0.1371</v>
      </c>
      <c r="C84" s="29">
        <v>-0.1794</v>
      </c>
      <c r="D84" s="1"/>
      <c r="E84" s="1">
        <f t="shared" si="0"/>
        <v>-1.3085339168490153</v>
      </c>
      <c r="F84" s="1">
        <f t="shared" si="1"/>
        <v>0</v>
      </c>
      <c r="G84" s="1">
        <f t="shared" si="12"/>
        <v>0</v>
      </c>
      <c r="H84" s="1"/>
      <c r="I84" s="24">
        <f t="shared" si="3"/>
        <v>0.54270272835090383</v>
      </c>
      <c r="J84" s="24">
        <f t="shared" si="4"/>
        <v>-8.5405456701807658E-2</v>
      </c>
      <c r="K84" s="1"/>
      <c r="L84" s="1">
        <f t="shared" si="5"/>
        <v>7.4404544056908911E-2</v>
      </c>
      <c r="M84" s="1">
        <f t="shared" si="6"/>
        <v>6.2695455943091088E-2</v>
      </c>
      <c r="N84" s="1">
        <f t="shared" si="7"/>
        <v>-0.24237681689905285</v>
      </c>
      <c r="O84" s="1">
        <f t="shared" si="8"/>
        <v>6.2976816899052851E-2</v>
      </c>
      <c r="P84" s="24">
        <f t="shared" si="9"/>
        <v>0</v>
      </c>
      <c r="Q84" s="1"/>
      <c r="R84" s="27">
        <f t="shared" si="10"/>
        <v>88.839025603949239</v>
      </c>
      <c r="S84" s="27">
        <f t="shared" si="11"/>
        <v>74.858374396050763</v>
      </c>
    </row>
    <row r="85" spans="1:19" x14ac:dyDescent="0.25">
      <c r="A85" s="29">
        <v>1224</v>
      </c>
      <c r="B85" s="29">
        <v>0.1351</v>
      </c>
      <c r="C85" s="29">
        <v>-0.18440000000000001</v>
      </c>
      <c r="D85" s="1"/>
      <c r="E85" s="1">
        <f t="shared" ref="E85:E131" si="13">C85/B85</f>
        <v>-1.3649148778682458</v>
      </c>
      <c r="F85" s="1">
        <f t="shared" ref="F85:F131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31" si="15">MIN(1,MAX(0,(E85-$J$15)/($L$14-$J$15)))</f>
        <v>0.5559313556190153</v>
      </c>
      <c r="J85" s="24">
        <f t="shared" ref="J85:J131" si="16">1-2*I85</f>
        <v>-0.1118627112380306</v>
      </c>
      <c r="K85" s="1"/>
      <c r="L85" s="1">
        <f t="shared" ref="L85:L131" si="17">B85*I85</f>
        <v>7.510632614412896E-2</v>
      </c>
      <c r="M85" s="1">
        <f t="shared" ref="M85:M131" si="18">B85*(1-I85)</f>
        <v>5.9993673855871031E-2</v>
      </c>
      <c r="N85" s="1">
        <f t="shared" ref="N85:N131" si="19">L85*$L$14</f>
        <v>-0.24466290991411213</v>
      </c>
      <c r="O85" s="1">
        <f t="shared" ref="O85:O131" si="20">M85*$J$15</f>
        <v>6.026290991411213E-2</v>
      </c>
      <c r="P85" s="24">
        <f t="shared" ref="P85:P131" si="21">(N85+O85-C85)/MAX($C$13,-$C$14)</f>
        <v>0</v>
      </c>
      <c r="Q85" s="1"/>
      <c r="R85" s="27">
        <f t="shared" ref="R85:R131" si="22">A85*L85</f>
        <v>91.930143200413852</v>
      </c>
      <c r="S85" s="27">
        <f t="shared" ref="S85:S131" si="23">A85*M85</f>
        <v>73.432256799586142</v>
      </c>
    </row>
    <row r="86" spans="1:19" x14ac:dyDescent="0.25">
      <c r="A86" s="29">
        <v>1254</v>
      </c>
      <c r="B86" s="29">
        <v>0.1326</v>
      </c>
      <c r="C86" s="29">
        <v>-0.19</v>
      </c>
      <c r="D86" s="1"/>
      <c r="E86" s="1">
        <f t="shared" si="13"/>
        <v>-1.4328808446455505</v>
      </c>
      <c r="F86" s="1">
        <f t="shared" si="14"/>
        <v>0</v>
      </c>
      <c r="G86" s="1">
        <f t="shared" si="12"/>
        <v>0</v>
      </c>
      <c r="H86" s="1"/>
      <c r="I86" s="24">
        <f t="shared" si="15"/>
        <v>0.57187816505894562</v>
      </c>
      <c r="J86" s="24">
        <f t="shared" si="16"/>
        <v>-0.14375633011789124</v>
      </c>
      <c r="K86" s="1"/>
      <c r="L86" s="1">
        <f t="shared" si="17"/>
        <v>7.5831044686816187E-2</v>
      </c>
      <c r="M86" s="1">
        <f t="shared" si="18"/>
        <v>5.6768955313183808E-2</v>
      </c>
      <c r="N86" s="1">
        <f t="shared" si="19"/>
        <v>-0.24702371967043427</v>
      </c>
      <c r="O86" s="1">
        <f t="shared" si="20"/>
        <v>5.7023719670434299E-2</v>
      </c>
      <c r="P86" s="24">
        <f t="shared" si="21"/>
        <v>2.7738932256275149E-17</v>
      </c>
      <c r="Q86" s="1"/>
      <c r="R86" s="27">
        <f t="shared" si="22"/>
        <v>95.092130037267495</v>
      </c>
      <c r="S86" s="27">
        <f t="shared" si="23"/>
        <v>71.188269962732491</v>
      </c>
    </row>
    <row r="87" spans="1:19" x14ac:dyDescent="0.25">
      <c r="A87" s="29">
        <v>1284</v>
      </c>
      <c r="B87" s="29">
        <v>0.1298</v>
      </c>
      <c r="C87" s="29">
        <v>-0.19689999999999999</v>
      </c>
      <c r="D87" s="1"/>
      <c r="E87" s="1">
        <f t="shared" si="13"/>
        <v>-1.5169491525423728</v>
      </c>
      <c r="F87" s="1">
        <f t="shared" si="14"/>
        <v>0</v>
      </c>
      <c r="G87" s="1">
        <f t="shared" si="12"/>
        <v>0</v>
      </c>
      <c r="H87" s="1"/>
      <c r="I87" s="24">
        <f t="shared" si="15"/>
        <v>0.59160305605270824</v>
      </c>
      <c r="J87" s="24">
        <f t="shared" si="16"/>
        <v>-0.18320611210541649</v>
      </c>
      <c r="K87" s="1"/>
      <c r="L87" s="1">
        <f t="shared" si="17"/>
        <v>7.6790076675641528E-2</v>
      </c>
      <c r="M87" s="1">
        <f t="shared" si="18"/>
        <v>5.3009923324358471E-2</v>
      </c>
      <c r="N87" s="1">
        <f t="shared" si="19"/>
        <v>-0.25014781812036313</v>
      </c>
      <c r="O87" s="1">
        <f t="shared" si="20"/>
        <v>5.3247818120363138E-2</v>
      </c>
      <c r="P87" s="24">
        <f t="shared" si="21"/>
        <v>0</v>
      </c>
      <c r="Q87" s="1"/>
      <c r="R87" s="27">
        <f t="shared" si="22"/>
        <v>98.598458451523726</v>
      </c>
      <c r="S87" s="27">
        <f t="shared" si="23"/>
        <v>68.064741548476277</v>
      </c>
    </row>
    <row r="88" spans="1:19" x14ac:dyDescent="0.25">
      <c r="A88" s="29">
        <v>1314</v>
      </c>
      <c r="B88" s="29">
        <v>0.12690000000000001</v>
      </c>
      <c r="C88" s="29">
        <v>-0.20549999999999999</v>
      </c>
      <c r="D88" s="1"/>
      <c r="E88" s="1">
        <f t="shared" si="13"/>
        <v>-1.6193853427895979</v>
      </c>
      <c r="F88" s="1">
        <f t="shared" si="14"/>
        <v>0</v>
      </c>
      <c r="G88" s="1">
        <f t="shared" si="12"/>
        <v>0</v>
      </c>
      <c r="H88" s="1"/>
      <c r="I88" s="24">
        <f t="shared" si="15"/>
        <v>0.61563759102779847</v>
      </c>
      <c r="J88" s="24">
        <f t="shared" si="16"/>
        <v>-0.23127518205559694</v>
      </c>
      <c r="K88" s="1"/>
      <c r="L88" s="1">
        <f t="shared" si="17"/>
        <v>7.8124410301427638E-2</v>
      </c>
      <c r="M88" s="1">
        <f t="shared" si="18"/>
        <v>4.8775589698572382E-2</v>
      </c>
      <c r="N88" s="1">
        <f t="shared" si="19"/>
        <v>-0.25449448190278007</v>
      </c>
      <c r="O88" s="1">
        <f t="shared" si="20"/>
        <v>4.8994481902780065E-2</v>
      </c>
      <c r="P88" s="24">
        <f t="shared" si="21"/>
        <v>-2.7738932256275149E-17</v>
      </c>
      <c r="Q88" s="1"/>
      <c r="R88" s="27">
        <f t="shared" si="22"/>
        <v>102.65547513607592</v>
      </c>
      <c r="S88" s="27">
        <f t="shared" si="23"/>
        <v>64.091124863924108</v>
      </c>
    </row>
    <row r="89" spans="1:19" x14ac:dyDescent="0.25">
      <c r="A89" s="29">
        <v>1344</v>
      </c>
      <c r="B89" s="29">
        <v>0.1239</v>
      </c>
      <c r="C89" s="29">
        <v>-0.2157</v>
      </c>
      <c r="D89" s="1"/>
      <c r="E89" s="1">
        <f t="shared" si="13"/>
        <v>-1.7409200968523004</v>
      </c>
      <c r="F89" s="1">
        <f t="shared" si="14"/>
        <v>0</v>
      </c>
      <c r="G89" s="1">
        <f t="shared" si="12"/>
        <v>0</v>
      </c>
      <c r="H89" s="1"/>
      <c r="I89" s="24">
        <f t="shared" si="15"/>
        <v>0.64415320928887643</v>
      </c>
      <c r="J89" s="24">
        <f t="shared" si="16"/>
        <v>-0.28830641857775285</v>
      </c>
      <c r="K89" s="1"/>
      <c r="L89" s="1">
        <f t="shared" si="17"/>
        <v>7.9810582630891788E-2</v>
      </c>
      <c r="M89" s="1">
        <f t="shared" si="18"/>
        <v>4.4089417369108208E-2</v>
      </c>
      <c r="N89" s="1">
        <f t="shared" si="19"/>
        <v>-0.25998727924653092</v>
      </c>
      <c r="O89" s="1">
        <f t="shared" si="20"/>
        <v>4.4287279246530864E-2</v>
      </c>
      <c r="P89" s="24">
        <f t="shared" si="21"/>
        <v>-5.5477864512550299E-17</v>
      </c>
      <c r="Q89" s="1"/>
      <c r="R89" s="27">
        <f t="shared" si="22"/>
        <v>107.26542305591856</v>
      </c>
      <c r="S89" s="27">
        <f t="shared" si="23"/>
        <v>59.256176944081432</v>
      </c>
    </row>
    <row r="90" spans="1:19" x14ac:dyDescent="0.25">
      <c r="A90" s="29">
        <v>1374</v>
      </c>
      <c r="B90" s="29">
        <v>0.12089999999999999</v>
      </c>
      <c r="C90" s="29">
        <v>-0.2276</v>
      </c>
      <c r="D90" s="1"/>
      <c r="E90" s="1">
        <f t="shared" si="13"/>
        <v>-1.8825475599669148</v>
      </c>
      <c r="F90" s="1">
        <f t="shared" si="14"/>
        <v>1</v>
      </c>
      <c r="G90" s="1">
        <f t="shared" si="12"/>
        <v>-1.8825475599669148</v>
      </c>
      <c r="H90" s="1"/>
      <c r="I90" s="24">
        <f t="shared" si="15"/>
        <v>0.67738316646950014</v>
      </c>
      <c r="J90" s="24">
        <f t="shared" si="16"/>
        <v>-0.35476633293900028</v>
      </c>
      <c r="K90" s="1"/>
      <c r="L90" s="1">
        <f t="shared" si="17"/>
        <v>8.1895624826162569E-2</v>
      </c>
      <c r="M90" s="1">
        <f t="shared" si="18"/>
        <v>3.9004375173837431E-2</v>
      </c>
      <c r="N90" s="1">
        <f t="shared" si="19"/>
        <v>-0.26677941669990218</v>
      </c>
      <c r="O90" s="1">
        <f t="shared" si="20"/>
        <v>3.9179416699902152E-2</v>
      </c>
      <c r="P90" s="24">
        <f t="shared" si="21"/>
        <v>-2.7738932256275149E-17</v>
      </c>
      <c r="Q90" s="1"/>
      <c r="R90" s="27">
        <f t="shared" si="22"/>
        <v>112.52458851114737</v>
      </c>
      <c r="S90" s="27">
        <f t="shared" si="23"/>
        <v>53.592011488852634</v>
      </c>
    </row>
    <row r="91" spans="1:19" x14ac:dyDescent="0.25">
      <c r="A91" s="29">
        <v>1404</v>
      </c>
      <c r="B91" s="29">
        <v>0.1177</v>
      </c>
      <c r="C91" s="29">
        <v>-0.2404</v>
      </c>
      <c r="D91" s="1"/>
      <c r="E91" s="1">
        <f t="shared" si="13"/>
        <v>-2.0424808836023791</v>
      </c>
      <c r="F91" s="1">
        <f t="shared" si="14"/>
        <v>1</v>
      </c>
      <c r="G91" s="1">
        <f t="shared" si="12"/>
        <v>-2.0424808836023791</v>
      </c>
      <c r="H91" s="1"/>
      <c r="I91" s="24">
        <f t="shared" si="15"/>
        <v>0.71490821549096284</v>
      </c>
      <c r="J91" s="24">
        <f t="shared" si="16"/>
        <v>-0.42981643098192568</v>
      </c>
      <c r="K91" s="1"/>
      <c r="L91" s="1">
        <f t="shared" si="17"/>
        <v>8.4144696963286331E-2</v>
      </c>
      <c r="M91" s="1">
        <f t="shared" si="18"/>
        <v>3.3555303036713675E-2</v>
      </c>
      <c r="N91" s="1">
        <f t="shared" si="19"/>
        <v>-0.27410589053939599</v>
      </c>
      <c r="O91" s="1">
        <f t="shared" si="20"/>
        <v>3.3705890539395947E-2</v>
      </c>
      <c r="P91" s="24">
        <f t="shared" si="21"/>
        <v>-5.5477864512550299E-17</v>
      </c>
      <c r="Q91" s="1"/>
      <c r="R91" s="27">
        <f t="shared" si="22"/>
        <v>118.13915453645401</v>
      </c>
      <c r="S91" s="27">
        <f t="shared" si="23"/>
        <v>47.111645463545997</v>
      </c>
    </row>
    <row r="92" spans="1:19" x14ac:dyDescent="0.25">
      <c r="A92" s="29">
        <v>1434</v>
      </c>
      <c r="B92" s="29">
        <v>0.11459999999999999</v>
      </c>
      <c r="C92" s="29">
        <v>-0.25309999999999999</v>
      </c>
      <c r="D92" s="1"/>
      <c r="E92" s="1">
        <f t="shared" si="13"/>
        <v>-2.2085514834205933</v>
      </c>
      <c r="F92" s="1">
        <f t="shared" si="14"/>
        <v>1</v>
      </c>
      <c r="G92" s="1">
        <f t="shared" si="12"/>
        <v>-2.2085514834205933</v>
      </c>
      <c r="H92" s="1"/>
      <c r="I92" s="24">
        <f t="shared" si="15"/>
        <v>0.75387324952856183</v>
      </c>
      <c r="J92" s="24">
        <f t="shared" si="16"/>
        <v>-0.50774649905712366</v>
      </c>
      <c r="K92" s="1"/>
      <c r="L92" s="1">
        <f t="shared" si="17"/>
        <v>8.639387439597318E-2</v>
      </c>
      <c r="M92" s="1">
        <f t="shared" si="18"/>
        <v>2.8206125604026813E-2</v>
      </c>
      <c r="N92" s="1">
        <f t="shared" si="19"/>
        <v>-0.28143270738486797</v>
      </c>
      <c r="O92" s="1">
        <f t="shared" si="20"/>
        <v>2.8332707384868001E-2</v>
      </c>
      <c r="P92" s="24">
        <f t="shared" si="21"/>
        <v>0</v>
      </c>
      <c r="Q92" s="1"/>
      <c r="R92" s="27">
        <f t="shared" si="22"/>
        <v>123.88881588382554</v>
      </c>
      <c r="S92" s="27">
        <f t="shared" si="23"/>
        <v>40.447584116174447</v>
      </c>
    </row>
    <row r="93" spans="1:19" x14ac:dyDescent="0.25">
      <c r="A93" s="29">
        <v>1464</v>
      </c>
      <c r="B93" s="29">
        <v>0.1114</v>
      </c>
      <c r="C93" s="29">
        <v>-0.26440000000000002</v>
      </c>
      <c r="D93" s="1"/>
      <c r="E93" s="1">
        <f t="shared" si="13"/>
        <v>-2.3734290843806107</v>
      </c>
      <c r="F93" s="1">
        <f t="shared" si="14"/>
        <v>1</v>
      </c>
      <c r="G93" s="1">
        <f t="shared" ref="G93:G131" si="24">E93*F93</f>
        <v>-2.3734290843806107</v>
      </c>
      <c r="H93" s="1"/>
      <c r="I93" s="24">
        <f t="shared" si="15"/>
        <v>0.79255837103999827</v>
      </c>
      <c r="J93" s="24">
        <f t="shared" si="16"/>
        <v>-0.58511674207999653</v>
      </c>
      <c r="K93" s="1"/>
      <c r="L93" s="1">
        <f t="shared" si="17"/>
        <v>8.82910025338558E-2</v>
      </c>
      <c r="M93" s="1">
        <f t="shared" si="18"/>
        <v>2.3108997466144192E-2</v>
      </c>
      <c r="N93" s="1">
        <f t="shared" si="19"/>
        <v>-0.28761270465704963</v>
      </c>
      <c r="O93" s="1">
        <f t="shared" si="20"/>
        <v>2.321270465704961E-2</v>
      </c>
      <c r="P93" s="24">
        <f t="shared" si="21"/>
        <v>0</v>
      </c>
      <c r="Q93" s="1"/>
      <c r="R93" s="27">
        <f t="shared" si="22"/>
        <v>129.25802770956489</v>
      </c>
      <c r="S93" s="27">
        <f t="shared" si="23"/>
        <v>33.831572290435098</v>
      </c>
    </row>
    <row r="94" spans="1:19" x14ac:dyDescent="0.25">
      <c r="A94" s="29">
        <v>1494</v>
      </c>
      <c r="B94" s="29">
        <v>0.10829999999999999</v>
      </c>
      <c r="C94" s="29">
        <v>-0.2732</v>
      </c>
      <c r="D94" s="1"/>
      <c r="E94" s="1">
        <f t="shared" si="13"/>
        <v>-2.5226223453370271</v>
      </c>
      <c r="F94" s="1">
        <f t="shared" si="14"/>
        <v>1</v>
      </c>
      <c r="G94" s="1">
        <f t="shared" si="24"/>
        <v>-2.5226223453370271</v>
      </c>
      <c r="H94" s="1"/>
      <c r="I94" s="24">
        <f t="shared" si="15"/>
        <v>0.82756348632055121</v>
      </c>
      <c r="J94" s="24">
        <f t="shared" si="16"/>
        <v>-0.65512697264110242</v>
      </c>
      <c r="K94" s="1"/>
      <c r="L94" s="1">
        <f t="shared" si="17"/>
        <v>8.9625125568515693E-2</v>
      </c>
      <c r="M94" s="1">
        <f t="shared" si="18"/>
        <v>1.8674874431484304E-2</v>
      </c>
      <c r="N94" s="1">
        <f t="shared" si="19"/>
        <v>-0.29195868242751005</v>
      </c>
      <c r="O94" s="1">
        <f t="shared" si="20"/>
        <v>1.8758682427510009E-2</v>
      </c>
      <c r="P94" s="24">
        <f t="shared" si="21"/>
        <v>-5.5477864512550299E-17</v>
      </c>
      <c r="Q94" s="1"/>
      <c r="R94" s="27">
        <f t="shared" si="22"/>
        <v>133.89993759936243</v>
      </c>
      <c r="S94" s="27">
        <f t="shared" si="23"/>
        <v>27.900262400637551</v>
      </c>
    </row>
    <row r="95" spans="1:19" x14ac:dyDescent="0.25">
      <c r="A95" s="29">
        <v>1524</v>
      </c>
      <c r="B95" s="29">
        <v>0.1053</v>
      </c>
      <c r="C95" s="29">
        <v>-0.27929999999999999</v>
      </c>
      <c r="D95" s="1"/>
      <c r="E95" s="1">
        <f t="shared" si="13"/>
        <v>-2.6524216524216522</v>
      </c>
      <c r="F95" s="1">
        <f t="shared" si="14"/>
        <v>1</v>
      </c>
      <c r="G95" s="1">
        <f t="shared" si="24"/>
        <v>-2.6524216524216522</v>
      </c>
      <c r="H95" s="1"/>
      <c r="I95" s="24">
        <f t="shared" si="15"/>
        <v>0.8580182111432797</v>
      </c>
      <c r="J95" s="24">
        <f t="shared" si="16"/>
        <v>-0.71603642228655939</v>
      </c>
      <c r="K95" s="1"/>
      <c r="L95" s="1">
        <f t="shared" si="17"/>
        <v>9.0349317633387355E-2</v>
      </c>
      <c r="M95" s="1">
        <f t="shared" si="18"/>
        <v>1.4950682366612648E-2</v>
      </c>
      <c r="N95" s="1">
        <f t="shared" si="19"/>
        <v>-0.29431777715394092</v>
      </c>
      <c r="O95" s="1">
        <f t="shared" si="20"/>
        <v>1.5017777153940922E-2</v>
      </c>
      <c r="P95" s="24">
        <f t="shared" si="21"/>
        <v>0</v>
      </c>
      <c r="Q95" s="1"/>
      <c r="R95" s="27">
        <f t="shared" si="22"/>
        <v>137.69236007328232</v>
      </c>
      <c r="S95" s="27">
        <f t="shared" si="23"/>
        <v>22.784839926717677</v>
      </c>
    </row>
    <row r="96" spans="1:19" x14ac:dyDescent="0.25">
      <c r="A96" s="29">
        <v>1554</v>
      </c>
      <c r="B96" s="29">
        <v>0.10249999999999999</v>
      </c>
      <c r="C96" s="29">
        <v>-0.28320000000000001</v>
      </c>
      <c r="D96" s="1"/>
      <c r="E96" s="1">
        <f t="shared" si="13"/>
        <v>-2.7629268292682929</v>
      </c>
      <c r="F96" s="1">
        <f t="shared" si="14"/>
        <v>1</v>
      </c>
      <c r="G96" s="1">
        <f t="shared" si="24"/>
        <v>-2.7629268292682929</v>
      </c>
      <c r="H96" s="1"/>
      <c r="I96" s="24">
        <f t="shared" si="15"/>
        <v>0.88394596706078432</v>
      </c>
      <c r="J96" s="24">
        <f t="shared" si="16"/>
        <v>-0.76789193412156864</v>
      </c>
      <c r="K96" s="1"/>
      <c r="L96" s="1">
        <f t="shared" si="17"/>
        <v>9.0604461623730384E-2</v>
      </c>
      <c r="M96" s="1">
        <f t="shared" si="18"/>
        <v>1.1895538376269606E-2</v>
      </c>
      <c r="N96" s="1">
        <f t="shared" si="19"/>
        <v>-0.2951489224692454</v>
      </c>
      <c r="O96" s="1">
        <f t="shared" si="20"/>
        <v>1.1948922469245421E-2</v>
      </c>
      <c r="P96" s="24">
        <f t="shared" si="21"/>
        <v>0</v>
      </c>
      <c r="Q96" s="1"/>
      <c r="R96" s="27">
        <f t="shared" si="22"/>
        <v>140.79933336327701</v>
      </c>
      <c r="S96" s="27">
        <f t="shared" si="23"/>
        <v>18.485666636722968</v>
      </c>
    </row>
    <row r="97" spans="1:19" x14ac:dyDescent="0.25">
      <c r="A97" s="29">
        <v>1584</v>
      </c>
      <c r="B97" s="29">
        <v>9.9699999999999997E-2</v>
      </c>
      <c r="C97" s="29">
        <v>-0.28489999999999999</v>
      </c>
      <c r="D97" s="1"/>
      <c r="E97" s="1">
        <f t="shared" si="13"/>
        <v>-2.8575727181544632</v>
      </c>
      <c r="F97" s="1">
        <f t="shared" si="14"/>
        <v>1</v>
      </c>
      <c r="G97" s="1">
        <f t="shared" si="24"/>
        <v>-2.8575727181544632</v>
      </c>
      <c r="H97" s="1"/>
      <c r="I97" s="24">
        <f t="shared" si="15"/>
        <v>0.90615266882500578</v>
      </c>
      <c r="J97" s="24">
        <f t="shared" si="16"/>
        <v>-0.81230533765001156</v>
      </c>
      <c r="K97" s="1"/>
      <c r="L97" s="1">
        <f t="shared" si="17"/>
        <v>9.0343421081853073E-2</v>
      </c>
      <c r="M97" s="1">
        <f t="shared" si="18"/>
        <v>9.3565789181469239E-3</v>
      </c>
      <c r="N97" s="1">
        <f t="shared" si="19"/>
        <v>-0.29429856881915872</v>
      </c>
      <c r="O97" s="1">
        <f t="shared" si="20"/>
        <v>9.3985688191587473E-3</v>
      </c>
      <c r="P97" s="24">
        <f t="shared" si="21"/>
        <v>0</v>
      </c>
      <c r="Q97" s="1"/>
      <c r="R97" s="27">
        <f t="shared" si="22"/>
        <v>143.10397899365526</v>
      </c>
      <c r="S97" s="27">
        <f t="shared" si="23"/>
        <v>14.820821006344728</v>
      </c>
    </row>
    <row r="98" spans="1:19" x14ac:dyDescent="0.25">
      <c r="A98" s="29">
        <v>1614</v>
      </c>
      <c r="B98" s="29">
        <v>9.69E-2</v>
      </c>
      <c r="C98" s="29">
        <v>-0.28460000000000002</v>
      </c>
      <c r="D98" s="1"/>
      <c r="E98" s="1">
        <f t="shared" si="13"/>
        <v>-2.9370485036119711</v>
      </c>
      <c r="F98" s="1">
        <f t="shared" si="14"/>
        <v>1</v>
      </c>
      <c r="G98" s="1">
        <f t="shared" si="24"/>
        <v>-2.9370485036119711</v>
      </c>
      <c r="H98" s="1"/>
      <c r="I98" s="24">
        <f t="shared" si="15"/>
        <v>0.92480001934283695</v>
      </c>
      <c r="J98" s="24">
        <f t="shared" si="16"/>
        <v>-0.84960003868567391</v>
      </c>
      <c r="K98" s="1"/>
      <c r="L98" s="1">
        <f t="shared" si="17"/>
        <v>8.9613121874320897E-2</v>
      </c>
      <c r="M98" s="1">
        <f t="shared" si="18"/>
        <v>7.2868781256790992E-3</v>
      </c>
      <c r="N98" s="1">
        <f t="shared" si="19"/>
        <v>-0.29191957974598914</v>
      </c>
      <c r="O98" s="1">
        <f t="shared" si="20"/>
        <v>7.3195797459891729E-3</v>
      </c>
      <c r="P98" s="24">
        <f t="shared" si="21"/>
        <v>5.5477864512550299E-17</v>
      </c>
      <c r="Q98" s="1"/>
      <c r="R98" s="27">
        <f t="shared" si="22"/>
        <v>144.63557870515393</v>
      </c>
      <c r="S98" s="27">
        <f t="shared" si="23"/>
        <v>11.761021294846065</v>
      </c>
    </row>
    <row r="99" spans="1:19" x14ac:dyDescent="0.25">
      <c r="A99" s="29">
        <v>1644</v>
      </c>
      <c r="B99" s="29">
        <v>9.4100000000000003E-2</v>
      </c>
      <c r="C99" s="29">
        <v>-0.2828</v>
      </c>
      <c r="D99" s="1"/>
      <c r="E99" s="1">
        <f t="shared" si="13"/>
        <v>-3.0053134962805523</v>
      </c>
      <c r="F99" s="1">
        <f t="shared" si="14"/>
        <v>1</v>
      </c>
      <c r="G99" s="1">
        <f t="shared" si="24"/>
        <v>-3.0053134962805523</v>
      </c>
      <c r="H99" s="1"/>
      <c r="I99" s="24">
        <f t="shared" si="15"/>
        <v>0.94081698902813571</v>
      </c>
      <c r="J99" s="24">
        <f t="shared" si="16"/>
        <v>-0.88163397805627142</v>
      </c>
      <c r="K99" s="1"/>
      <c r="L99" s="1">
        <f t="shared" si="17"/>
        <v>8.8530878667547566E-2</v>
      </c>
      <c r="M99" s="1">
        <f t="shared" si="18"/>
        <v>5.56912133245243E-3</v>
      </c>
      <c r="N99" s="1">
        <f t="shared" si="19"/>
        <v>-0.28839411410550742</v>
      </c>
      <c r="O99" s="1">
        <f t="shared" si="20"/>
        <v>5.5941141055074368E-3</v>
      </c>
      <c r="P99" s="24">
        <f t="shared" si="21"/>
        <v>0</v>
      </c>
      <c r="Q99" s="1"/>
      <c r="R99" s="27">
        <f t="shared" si="22"/>
        <v>145.5447645294482</v>
      </c>
      <c r="S99" s="27">
        <f t="shared" si="23"/>
        <v>9.1556354705517951</v>
      </c>
    </row>
    <row r="100" spans="1:19" x14ac:dyDescent="0.25">
      <c r="A100" s="29">
        <v>1674</v>
      </c>
      <c r="B100" s="29">
        <v>9.0999999999999998E-2</v>
      </c>
      <c r="C100" s="29">
        <v>-0.27910000000000001</v>
      </c>
      <c r="D100" s="1"/>
      <c r="E100" s="1">
        <f t="shared" si="13"/>
        <v>-3.0670329670329672</v>
      </c>
      <c r="F100" s="1">
        <f t="shared" si="14"/>
        <v>1</v>
      </c>
      <c r="G100" s="1">
        <f t="shared" si="24"/>
        <v>-3.0670329670329672</v>
      </c>
      <c r="H100" s="1"/>
      <c r="I100" s="24">
        <f t="shared" si="15"/>
        <v>0.95529818727323701</v>
      </c>
      <c r="J100" s="24">
        <f t="shared" si="16"/>
        <v>-0.91059637454647402</v>
      </c>
      <c r="K100" s="1"/>
      <c r="L100" s="1">
        <f t="shared" si="17"/>
        <v>8.6932135041864561E-2</v>
      </c>
      <c r="M100" s="1">
        <f t="shared" si="18"/>
        <v>4.0678649581354321E-3</v>
      </c>
      <c r="N100" s="1">
        <f t="shared" si="19"/>
        <v>-0.28318612048169978</v>
      </c>
      <c r="O100" s="1">
        <f t="shared" si="20"/>
        <v>4.0861204816997438E-3</v>
      </c>
      <c r="P100" s="24">
        <f t="shared" si="21"/>
        <v>0</v>
      </c>
      <c r="Q100" s="1"/>
      <c r="R100" s="27">
        <f t="shared" si="22"/>
        <v>145.52439406008128</v>
      </c>
      <c r="S100" s="27">
        <f t="shared" si="23"/>
        <v>6.809605939918713</v>
      </c>
    </row>
    <row r="101" spans="1:19" x14ac:dyDescent="0.25">
      <c r="A101" s="29">
        <v>1704</v>
      </c>
      <c r="B101" s="29">
        <v>8.7800000000000003E-2</v>
      </c>
      <c r="C101" s="29">
        <v>-0.27379999999999999</v>
      </c>
      <c r="D101" s="1"/>
      <c r="E101" s="1">
        <f t="shared" si="13"/>
        <v>-3.1184510250569475</v>
      </c>
      <c r="F101" s="1">
        <f t="shared" si="14"/>
        <v>1</v>
      </c>
      <c r="G101" s="1">
        <f t="shared" si="24"/>
        <v>-3.1184510250569475</v>
      </c>
      <c r="H101" s="1"/>
      <c r="I101" s="24">
        <f t="shared" si="15"/>
        <v>0.96736237192268559</v>
      </c>
      <c r="J101" s="24">
        <f t="shared" si="16"/>
        <v>-0.93472474384537119</v>
      </c>
      <c r="K101" s="1"/>
      <c r="L101" s="1">
        <f t="shared" si="17"/>
        <v>8.4934416254811795E-2</v>
      </c>
      <c r="M101" s="1">
        <f t="shared" si="18"/>
        <v>2.8655837451882051E-3</v>
      </c>
      <c r="N101" s="1">
        <f t="shared" si="19"/>
        <v>-0.27667844374229333</v>
      </c>
      <c r="O101" s="1">
        <f t="shared" si="20"/>
        <v>2.8784437422933618E-3</v>
      </c>
      <c r="P101" s="24">
        <f t="shared" si="21"/>
        <v>0</v>
      </c>
      <c r="Q101" s="1"/>
      <c r="R101" s="27">
        <f t="shared" si="22"/>
        <v>144.72824529819931</v>
      </c>
      <c r="S101" s="27">
        <f t="shared" si="23"/>
        <v>4.8829547018007018</v>
      </c>
    </row>
    <row r="102" spans="1:19" x14ac:dyDescent="0.25">
      <c r="A102" s="29">
        <v>1734</v>
      </c>
      <c r="B102" s="29">
        <v>8.4500000000000006E-2</v>
      </c>
      <c r="C102" s="29">
        <v>-0.26679999999999998</v>
      </c>
      <c r="D102" s="1"/>
      <c r="E102" s="1">
        <f t="shared" si="13"/>
        <v>-3.1573964497041418</v>
      </c>
      <c r="F102" s="1">
        <f t="shared" si="14"/>
        <v>1</v>
      </c>
      <c r="G102" s="1">
        <f t="shared" si="24"/>
        <v>-3.1573964497041418</v>
      </c>
      <c r="H102" s="1"/>
      <c r="I102" s="24">
        <f t="shared" si="15"/>
        <v>0.97650011092433775</v>
      </c>
      <c r="J102" s="24">
        <f t="shared" si="16"/>
        <v>-0.9530002218486755</v>
      </c>
      <c r="K102" s="1"/>
      <c r="L102" s="1">
        <f t="shared" si="17"/>
        <v>8.2514259373106552E-2</v>
      </c>
      <c r="M102" s="1">
        <f t="shared" si="18"/>
        <v>1.9857406268934605E-3</v>
      </c>
      <c r="N102" s="1">
        <f t="shared" si="19"/>
        <v>-0.26879465211613413</v>
      </c>
      <c r="O102" s="1">
        <f t="shared" si="20"/>
        <v>1.9946521161341162E-3</v>
      </c>
      <c r="P102" s="24">
        <f t="shared" si="21"/>
        <v>0</v>
      </c>
      <c r="Q102" s="1"/>
      <c r="R102" s="27">
        <f t="shared" si="22"/>
        <v>143.07972575296677</v>
      </c>
      <c r="S102" s="27">
        <f t="shared" si="23"/>
        <v>3.4432742470332607</v>
      </c>
    </row>
    <row r="103" spans="1:19" x14ac:dyDescent="0.25">
      <c r="A103" s="29">
        <v>1764</v>
      </c>
      <c r="B103" s="29">
        <v>8.1199999999999994E-2</v>
      </c>
      <c r="C103" s="29">
        <v>-0.25869999999999999</v>
      </c>
      <c r="D103" s="1"/>
      <c r="E103" s="1">
        <f t="shared" si="13"/>
        <v>-3.1859605911330049</v>
      </c>
      <c r="F103" s="1">
        <f t="shared" si="14"/>
        <v>1</v>
      </c>
      <c r="G103" s="1">
        <f t="shared" si="24"/>
        <v>-3.1859605911330049</v>
      </c>
      <c r="H103" s="1"/>
      <c r="I103" s="24">
        <f t="shared" si="15"/>
        <v>0.98320209637058043</v>
      </c>
      <c r="J103" s="24">
        <f t="shared" si="16"/>
        <v>-0.96640419274116085</v>
      </c>
      <c r="K103" s="1"/>
      <c r="L103" s="1">
        <f t="shared" si="17"/>
        <v>7.9836010225291132E-2</v>
      </c>
      <c r="M103" s="1">
        <f t="shared" si="18"/>
        <v>1.3639897747088695E-3</v>
      </c>
      <c r="N103" s="1">
        <f t="shared" si="19"/>
        <v>-0.26007011100727928</v>
      </c>
      <c r="O103" s="1">
        <f t="shared" si="20"/>
        <v>1.3701110072792571E-3</v>
      </c>
      <c r="P103" s="24">
        <f t="shared" si="21"/>
        <v>-5.5477864512550299E-17</v>
      </c>
      <c r="Q103" s="1"/>
      <c r="R103" s="27">
        <f t="shared" si="22"/>
        <v>140.83072203741355</v>
      </c>
      <c r="S103" s="27">
        <f t="shared" si="23"/>
        <v>2.4060779625864459</v>
      </c>
    </row>
    <row r="104" spans="1:19" x14ac:dyDescent="0.25">
      <c r="A104" s="29">
        <v>1794</v>
      </c>
      <c r="B104" s="29">
        <v>7.8E-2</v>
      </c>
      <c r="C104" s="29">
        <v>-0.25040000000000001</v>
      </c>
      <c r="D104" s="1"/>
      <c r="E104" s="1">
        <f t="shared" si="13"/>
        <v>-3.2102564102564104</v>
      </c>
      <c r="F104" s="1">
        <f t="shared" si="14"/>
        <v>1</v>
      </c>
      <c r="G104" s="1">
        <f t="shared" si="24"/>
        <v>-3.2102564102564104</v>
      </c>
      <c r="H104" s="1"/>
      <c r="I104" s="24">
        <f t="shared" si="15"/>
        <v>0.98890260820200093</v>
      </c>
      <c r="J104" s="24">
        <f t="shared" si="16"/>
        <v>-0.97780521640400186</v>
      </c>
      <c r="K104" s="1"/>
      <c r="L104" s="1">
        <f t="shared" si="17"/>
        <v>7.7134403439756069E-2</v>
      </c>
      <c r="M104" s="1">
        <f t="shared" si="18"/>
        <v>8.6559656024392726E-4</v>
      </c>
      <c r="N104" s="1">
        <f t="shared" si="19"/>
        <v>-0.25126948113324848</v>
      </c>
      <c r="O104" s="1">
        <f t="shared" si="20"/>
        <v>8.6948113324852448E-4</v>
      </c>
      <c r="P104" s="24">
        <f t="shared" si="21"/>
        <v>5.5477864512550299E-17</v>
      </c>
      <c r="Q104" s="1"/>
      <c r="R104" s="27">
        <f t="shared" si="22"/>
        <v>138.37911977092239</v>
      </c>
      <c r="S104" s="27">
        <f t="shared" si="23"/>
        <v>1.5528802290776056</v>
      </c>
    </row>
    <row r="105" spans="1:19" x14ac:dyDescent="0.25">
      <c r="A105" s="29">
        <v>1824</v>
      </c>
      <c r="B105" s="29">
        <v>7.4999999999999997E-2</v>
      </c>
      <c r="C105" s="29">
        <v>-0.2422</v>
      </c>
      <c r="D105" s="1"/>
      <c r="E105" s="1">
        <f t="shared" si="13"/>
        <v>-3.2293333333333334</v>
      </c>
      <c r="F105" s="1">
        <f t="shared" si="14"/>
        <v>1</v>
      </c>
      <c r="G105" s="1">
        <f t="shared" si="24"/>
        <v>-3.2293333333333334</v>
      </c>
      <c r="H105" s="1"/>
      <c r="I105" s="24">
        <f t="shared" si="15"/>
        <v>0.99337861393593974</v>
      </c>
      <c r="J105" s="24">
        <f t="shared" si="16"/>
        <v>-0.98675722787187947</v>
      </c>
      <c r="K105" s="1"/>
      <c r="L105" s="1">
        <f t="shared" si="17"/>
        <v>7.4503396045195472E-2</v>
      </c>
      <c r="M105" s="1">
        <f t="shared" si="18"/>
        <v>4.9660395480451982E-4</v>
      </c>
      <c r="N105" s="1">
        <f t="shared" si="19"/>
        <v>-0.2426988325846367</v>
      </c>
      <c r="O105" s="1">
        <f t="shared" si="20"/>
        <v>4.9883258463672049E-4</v>
      </c>
      <c r="P105" s="24">
        <f t="shared" si="21"/>
        <v>2.7738932256275149E-17</v>
      </c>
      <c r="Q105" s="1"/>
      <c r="R105" s="27">
        <f t="shared" si="22"/>
        <v>135.89419438643654</v>
      </c>
      <c r="S105" s="27">
        <f t="shared" si="23"/>
        <v>0.90580561356344413</v>
      </c>
    </row>
    <row r="106" spans="1:19" x14ac:dyDescent="0.25">
      <c r="A106" s="29">
        <v>1854</v>
      </c>
      <c r="B106" s="29">
        <v>7.2099999999999997E-2</v>
      </c>
      <c r="C106" s="29">
        <v>-0.23430000000000001</v>
      </c>
      <c r="D106" s="1"/>
      <c r="E106" s="1">
        <f t="shared" si="13"/>
        <v>-3.2496532593619976</v>
      </c>
      <c r="F106" s="1">
        <f t="shared" si="14"/>
        <v>1</v>
      </c>
      <c r="G106" s="1">
        <f t="shared" si="24"/>
        <v>-3.2496532593619976</v>
      </c>
      <c r="H106" s="1"/>
      <c r="I106" s="24">
        <f t="shared" si="15"/>
        <v>0.99814626462314793</v>
      </c>
      <c r="J106" s="24">
        <f t="shared" si="16"/>
        <v>-0.99629252924629585</v>
      </c>
      <c r="K106" s="1"/>
      <c r="L106" s="1">
        <f t="shared" si="17"/>
        <v>7.1966345679328969E-2</v>
      </c>
      <c r="M106" s="1">
        <f t="shared" si="18"/>
        <v>1.3365432067103444E-4</v>
      </c>
      <c r="N106" s="1">
        <f t="shared" si="19"/>
        <v>-0.23443425412661978</v>
      </c>
      <c r="O106" s="1">
        <f t="shared" si="20"/>
        <v>1.3425412661975515E-4</v>
      </c>
      <c r="P106" s="24">
        <f t="shared" si="21"/>
        <v>-2.7738932256275149E-17</v>
      </c>
      <c r="Q106" s="1"/>
      <c r="R106" s="27">
        <f t="shared" si="22"/>
        <v>133.42560488947592</v>
      </c>
      <c r="S106" s="27">
        <f t="shared" si="23"/>
        <v>0.24779511052409783</v>
      </c>
    </row>
    <row r="107" spans="1:19" x14ac:dyDescent="0.25">
      <c r="A107" s="29">
        <v>1884</v>
      </c>
      <c r="B107" s="29">
        <v>6.9500000000000006E-2</v>
      </c>
      <c r="C107" s="29">
        <v>-0.22639999999999999</v>
      </c>
      <c r="D107" s="1"/>
      <c r="E107" s="1">
        <f t="shared" si="13"/>
        <v>-3.2575539568345317</v>
      </c>
      <c r="F107" s="1">
        <f t="shared" si="14"/>
        <v>1</v>
      </c>
      <c r="G107" s="1">
        <f t="shared" si="24"/>
        <v>-3.2575539568345317</v>
      </c>
      <c r="H107" s="1"/>
      <c r="I107" s="24">
        <f t="shared" si="15"/>
        <v>1</v>
      </c>
      <c r="J107" s="24">
        <f t="shared" si="16"/>
        <v>-1</v>
      </c>
      <c r="K107" s="1"/>
      <c r="L107" s="1">
        <f t="shared" si="17"/>
        <v>6.9500000000000006E-2</v>
      </c>
      <c r="M107" s="1">
        <f t="shared" si="18"/>
        <v>0</v>
      </c>
      <c r="N107" s="1">
        <f t="shared" si="19"/>
        <v>-0.22639999999999999</v>
      </c>
      <c r="O107" s="1">
        <f t="shared" si="20"/>
        <v>0</v>
      </c>
      <c r="P107" s="24">
        <f t="shared" si="21"/>
        <v>0</v>
      </c>
      <c r="Q107" s="1"/>
      <c r="R107" s="27">
        <f t="shared" si="22"/>
        <v>130.93800000000002</v>
      </c>
      <c r="S107" s="27">
        <f t="shared" si="23"/>
        <v>0</v>
      </c>
    </row>
    <row r="108" spans="1:19" x14ac:dyDescent="0.25">
      <c r="A108" s="29">
        <v>1914</v>
      </c>
      <c r="B108" s="29">
        <v>6.7000000000000004E-2</v>
      </c>
      <c r="C108" s="29">
        <v>-0.21859999999999999</v>
      </c>
      <c r="D108" s="1"/>
      <c r="E108" s="1">
        <f t="shared" si="13"/>
        <v>-3.2626865671641787</v>
      </c>
      <c r="F108" s="1">
        <f t="shared" si="14"/>
        <v>0</v>
      </c>
      <c r="G108" s="1">
        <f t="shared" si="24"/>
        <v>0</v>
      </c>
      <c r="H108" s="1"/>
      <c r="I108" s="24">
        <f t="shared" si="15"/>
        <v>1</v>
      </c>
      <c r="J108" s="24">
        <f t="shared" si="16"/>
        <v>-1</v>
      </c>
      <c r="K108" s="1"/>
      <c r="L108" s="1">
        <f t="shared" si="17"/>
        <v>6.7000000000000004E-2</v>
      </c>
      <c r="M108" s="1">
        <f t="shared" si="18"/>
        <v>0</v>
      </c>
      <c r="N108" s="1">
        <f t="shared" si="19"/>
        <v>-0.21825611510791365</v>
      </c>
      <c r="O108" s="1">
        <f t="shared" si="20"/>
        <v>0</v>
      </c>
      <c r="P108" s="24">
        <f t="shared" si="21"/>
        <v>3.4367868487541277E-4</v>
      </c>
      <c r="Q108" s="1"/>
      <c r="R108" s="27">
        <f t="shared" si="22"/>
        <v>128.238</v>
      </c>
      <c r="S108" s="27">
        <f t="shared" si="23"/>
        <v>0</v>
      </c>
    </row>
    <row r="109" spans="1:19" x14ac:dyDescent="0.25">
      <c r="A109" s="29">
        <v>1944</v>
      </c>
      <c r="B109" s="29">
        <v>6.4600000000000005E-2</v>
      </c>
      <c r="C109" s="29">
        <v>-0.21079999999999999</v>
      </c>
      <c r="D109" s="1"/>
      <c r="E109" s="1">
        <f t="shared" si="13"/>
        <v>-3.2631578947368416</v>
      </c>
      <c r="F109" s="1">
        <f t="shared" si="14"/>
        <v>0</v>
      </c>
      <c r="G109" s="1">
        <f t="shared" si="24"/>
        <v>0</v>
      </c>
      <c r="H109" s="1"/>
      <c r="I109" s="24">
        <f t="shared" si="15"/>
        <v>1</v>
      </c>
      <c r="J109" s="24">
        <f t="shared" si="16"/>
        <v>-1</v>
      </c>
      <c r="K109" s="1"/>
      <c r="L109" s="1">
        <f t="shared" si="17"/>
        <v>6.4600000000000005E-2</v>
      </c>
      <c r="M109" s="1">
        <f t="shared" si="18"/>
        <v>0</v>
      </c>
      <c r="N109" s="1">
        <f t="shared" si="19"/>
        <v>-0.21043798561151075</v>
      </c>
      <c r="O109" s="1">
        <f t="shared" si="20"/>
        <v>0</v>
      </c>
      <c r="P109" s="24">
        <f t="shared" si="21"/>
        <v>3.6179731010317276E-4</v>
      </c>
      <c r="Q109" s="1"/>
      <c r="R109" s="27">
        <f t="shared" si="22"/>
        <v>125.58240000000001</v>
      </c>
      <c r="S109" s="27">
        <f t="shared" si="23"/>
        <v>0</v>
      </c>
    </row>
    <row r="110" spans="1:19" x14ac:dyDescent="0.25">
      <c r="A110" s="29">
        <v>1974</v>
      </c>
      <c r="B110" s="29">
        <v>6.2199999999999998E-2</v>
      </c>
      <c r="C110" s="29">
        <v>-0.20300000000000001</v>
      </c>
      <c r="D110" s="1"/>
      <c r="E110" s="1">
        <f t="shared" si="13"/>
        <v>-3.2636655948553059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1</v>
      </c>
      <c r="J110" s="24">
        <f t="shared" si="16"/>
        <v>-1</v>
      </c>
      <c r="K110" s="1"/>
      <c r="L110" s="1">
        <f t="shared" si="17"/>
        <v>6.2199999999999998E-2</v>
      </c>
      <c r="M110" s="1">
        <f t="shared" si="18"/>
        <v>0</v>
      </c>
      <c r="N110" s="1">
        <f t="shared" si="19"/>
        <v>-0.20261985611510788</v>
      </c>
      <c r="O110" s="1">
        <f t="shared" si="20"/>
        <v>0</v>
      </c>
      <c r="P110" s="24">
        <f t="shared" si="21"/>
        <v>3.799159353309327E-4</v>
      </c>
      <c r="Q110" s="1"/>
      <c r="R110" s="27">
        <f t="shared" si="22"/>
        <v>122.78279999999999</v>
      </c>
      <c r="S110" s="27">
        <f t="shared" si="23"/>
        <v>0</v>
      </c>
    </row>
    <row r="111" spans="1:19" x14ac:dyDescent="0.25">
      <c r="A111" s="29">
        <v>2004</v>
      </c>
      <c r="B111" s="29">
        <v>5.9799999999999999E-2</v>
      </c>
      <c r="C111" s="29">
        <v>-0.19489999999999999</v>
      </c>
      <c r="D111" s="1"/>
      <c r="E111" s="1">
        <f t="shared" si="13"/>
        <v>-3.2591973244147154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1</v>
      </c>
      <c r="J111" s="24">
        <f t="shared" si="16"/>
        <v>-1</v>
      </c>
      <c r="K111" s="1"/>
      <c r="L111" s="1">
        <f t="shared" si="17"/>
        <v>5.9799999999999999E-2</v>
      </c>
      <c r="M111" s="1">
        <f t="shared" si="18"/>
        <v>0</v>
      </c>
      <c r="N111" s="1">
        <f t="shared" si="19"/>
        <v>-0.19480172661870498</v>
      </c>
      <c r="O111" s="1">
        <f t="shared" si="20"/>
        <v>0</v>
      </c>
      <c r="P111" s="24">
        <f t="shared" si="21"/>
        <v>9.8214452623431348E-5</v>
      </c>
      <c r="Q111" s="1"/>
      <c r="R111" s="27">
        <f t="shared" si="22"/>
        <v>119.83919999999999</v>
      </c>
      <c r="S111" s="27">
        <f t="shared" si="23"/>
        <v>0</v>
      </c>
    </row>
    <row r="112" spans="1:19" x14ac:dyDescent="0.25">
      <c r="A112" s="29">
        <v>2034</v>
      </c>
      <c r="B112" s="29">
        <v>5.74E-2</v>
      </c>
      <c r="C112" s="29">
        <v>-0.18679999999999999</v>
      </c>
      <c r="D112" s="1"/>
      <c r="E112" s="1">
        <f t="shared" si="13"/>
        <v>-3.254355400696864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0.99924952490740793</v>
      </c>
      <c r="J112" s="24">
        <f t="shared" si="16"/>
        <v>-0.99849904981481585</v>
      </c>
      <c r="K112" s="1"/>
      <c r="L112" s="1">
        <f t="shared" si="17"/>
        <v>5.7356922729685213E-2</v>
      </c>
      <c r="M112" s="1">
        <f t="shared" si="18"/>
        <v>4.3077270314785009E-5</v>
      </c>
      <c r="N112" s="1">
        <f t="shared" si="19"/>
        <v>-0.18684327058993855</v>
      </c>
      <c r="O112" s="1">
        <f t="shared" si="20"/>
        <v>4.3270589938570709E-5</v>
      </c>
      <c r="P112" s="24">
        <f t="shared" si="21"/>
        <v>2.7738932256275149E-17</v>
      </c>
      <c r="Q112" s="1"/>
      <c r="R112" s="27">
        <f t="shared" si="22"/>
        <v>116.66398083217972</v>
      </c>
      <c r="S112" s="27">
        <f t="shared" si="23"/>
        <v>8.7619167820272709E-2</v>
      </c>
    </row>
    <row r="113" spans="1:19" x14ac:dyDescent="0.25">
      <c r="A113" s="29">
        <v>2064</v>
      </c>
      <c r="B113" s="29">
        <v>5.5100000000000003E-2</v>
      </c>
      <c r="C113" s="29">
        <v>-0.1784</v>
      </c>
      <c r="D113" s="1"/>
      <c r="E113" s="1">
        <f t="shared" si="13"/>
        <v>-3.2377495462794919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0.99535330436443059</v>
      </c>
      <c r="J113" s="24">
        <f t="shared" si="16"/>
        <v>-0.99070660872886118</v>
      </c>
      <c r="K113" s="1"/>
      <c r="L113" s="1">
        <f t="shared" si="17"/>
        <v>5.4843967070480129E-2</v>
      </c>
      <c r="M113" s="1">
        <f t="shared" si="18"/>
        <v>2.5603292951987443E-4</v>
      </c>
      <c r="N113" s="1">
        <f t="shared" si="19"/>
        <v>-0.17865718193894531</v>
      </c>
      <c r="O113" s="1">
        <f t="shared" si="20"/>
        <v>2.5718193894525915E-4</v>
      </c>
      <c r="P113" s="24">
        <f t="shared" si="21"/>
        <v>-5.5477864512550299E-17</v>
      </c>
      <c r="Q113" s="1"/>
      <c r="R113" s="27">
        <f t="shared" si="22"/>
        <v>113.19794803347099</v>
      </c>
      <c r="S113" s="27">
        <f t="shared" si="23"/>
        <v>0.52845196652902082</v>
      </c>
    </row>
    <row r="114" spans="1:19" x14ac:dyDescent="0.25">
      <c r="A114" s="29">
        <v>2094</v>
      </c>
      <c r="B114" s="29">
        <v>5.2699999999999997E-2</v>
      </c>
      <c r="C114" s="29">
        <v>-0.16919999999999999</v>
      </c>
      <c r="D114" s="1"/>
      <c r="E114" s="1">
        <f t="shared" si="13"/>
        <v>-3.2106261859582541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0.98898936842822038</v>
      </c>
      <c r="J114" s="24">
        <f t="shared" si="16"/>
        <v>-0.97797873685644077</v>
      </c>
      <c r="K114" s="1"/>
      <c r="L114" s="1">
        <f t="shared" si="17"/>
        <v>5.2119739716167214E-2</v>
      </c>
      <c r="M114" s="1">
        <f t="shared" si="18"/>
        <v>5.8026028383278581E-4</v>
      </c>
      <c r="N114" s="1">
        <f t="shared" si="19"/>
        <v>-0.1697828643415864</v>
      </c>
      <c r="O114" s="1">
        <f t="shared" si="20"/>
        <v>5.8286434158641366E-4</v>
      </c>
      <c r="P114" s="24">
        <f t="shared" si="21"/>
        <v>0</v>
      </c>
      <c r="Q114" s="1"/>
      <c r="R114" s="27">
        <f t="shared" si="22"/>
        <v>109.13873496565415</v>
      </c>
      <c r="S114" s="27">
        <f t="shared" si="23"/>
        <v>1.2150650343458536</v>
      </c>
    </row>
    <row r="115" spans="1:19" x14ac:dyDescent="0.25">
      <c r="A115" s="29">
        <v>2124</v>
      </c>
      <c r="B115" s="29">
        <v>5.0299999999999997E-2</v>
      </c>
      <c r="C115" s="29">
        <v>-0.1595</v>
      </c>
      <c r="D115" s="1"/>
      <c r="E115" s="1">
        <f t="shared" si="13"/>
        <v>-3.1709741550695827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0.97968583887555871</v>
      </c>
      <c r="J115" s="24">
        <f t="shared" si="16"/>
        <v>-0.95937167775111742</v>
      </c>
      <c r="K115" s="1"/>
      <c r="L115" s="1">
        <f t="shared" si="17"/>
        <v>4.9278197695440604E-2</v>
      </c>
      <c r="M115" s="1">
        <f t="shared" si="18"/>
        <v>1.0218023045593966E-3</v>
      </c>
      <c r="N115" s="1">
        <f t="shared" si="19"/>
        <v>-0.16052638788845683</v>
      </c>
      <c r="O115" s="1">
        <f t="shared" si="20"/>
        <v>1.0263878884568282E-3</v>
      </c>
      <c r="P115" s="24">
        <f t="shared" si="21"/>
        <v>0</v>
      </c>
      <c r="Q115" s="1"/>
      <c r="R115" s="27">
        <f t="shared" si="22"/>
        <v>104.66689190511585</v>
      </c>
      <c r="S115" s="27">
        <f t="shared" si="23"/>
        <v>2.1703080948841582</v>
      </c>
    </row>
    <row r="116" spans="1:19" x14ac:dyDescent="0.25">
      <c r="A116" s="29">
        <v>2154</v>
      </c>
      <c r="B116" s="29">
        <v>4.7699999999999999E-2</v>
      </c>
      <c r="C116" s="29">
        <v>-0.15</v>
      </c>
      <c r="D116" s="1"/>
      <c r="E116" s="1">
        <f t="shared" si="13"/>
        <v>-3.1446540880503142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0.97351037911085447</v>
      </c>
      <c r="J116" s="24">
        <f t="shared" si="16"/>
        <v>-0.94702075822170895</v>
      </c>
      <c r="K116" s="1"/>
      <c r="L116" s="1">
        <f t="shared" si="17"/>
        <v>4.6436445083587755E-2</v>
      </c>
      <c r="M116" s="1">
        <f t="shared" si="18"/>
        <v>1.2635549164122415E-3</v>
      </c>
      <c r="N116" s="1">
        <f t="shared" si="19"/>
        <v>-0.15126922542337073</v>
      </c>
      <c r="O116" s="1">
        <f t="shared" si="20"/>
        <v>1.2692254233707464E-3</v>
      </c>
      <c r="P116" s="24">
        <f t="shared" si="21"/>
        <v>0</v>
      </c>
      <c r="Q116" s="1"/>
      <c r="R116" s="27">
        <f t="shared" si="22"/>
        <v>100.02410271004803</v>
      </c>
      <c r="S116" s="27">
        <f t="shared" si="23"/>
        <v>2.721697289951968</v>
      </c>
    </row>
    <row r="117" spans="1:19" x14ac:dyDescent="0.25">
      <c r="A117" s="29">
        <v>2184</v>
      </c>
      <c r="B117" s="29">
        <v>4.5100000000000001E-2</v>
      </c>
      <c r="C117" s="29">
        <v>-0.1406</v>
      </c>
      <c r="D117" s="1"/>
      <c r="E117" s="1">
        <f t="shared" si="13"/>
        <v>-3.1175166297117518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0.9671431353662453</v>
      </c>
      <c r="J117" s="24">
        <f t="shared" si="16"/>
        <v>-0.9342862707324906</v>
      </c>
      <c r="K117" s="1"/>
      <c r="L117" s="1">
        <f t="shared" si="17"/>
        <v>4.3618155405017664E-2</v>
      </c>
      <c r="M117" s="1">
        <f t="shared" si="18"/>
        <v>1.481844594982337E-3</v>
      </c>
      <c r="N117" s="1">
        <f t="shared" si="19"/>
        <v>-0.1420884947294388</v>
      </c>
      <c r="O117" s="1">
        <f t="shared" si="20"/>
        <v>1.4884947294388031E-3</v>
      </c>
      <c r="P117" s="24">
        <f t="shared" si="21"/>
        <v>0</v>
      </c>
      <c r="Q117" s="1"/>
      <c r="R117" s="27">
        <f t="shared" si="22"/>
        <v>95.262051404558576</v>
      </c>
      <c r="S117" s="27">
        <f t="shared" si="23"/>
        <v>3.2363485954414242</v>
      </c>
    </row>
    <row r="118" spans="1:19" x14ac:dyDescent="0.25">
      <c r="A118" s="29">
        <v>2214</v>
      </c>
      <c r="B118" s="29">
        <v>4.2500000000000003E-2</v>
      </c>
      <c r="C118" s="29">
        <v>-0.1313</v>
      </c>
      <c r="D118" s="1"/>
      <c r="E118" s="1">
        <f t="shared" si="13"/>
        <v>-3.0894117647058823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0.96054890964071316</v>
      </c>
      <c r="J118" s="24">
        <f t="shared" si="16"/>
        <v>-0.92109781928142631</v>
      </c>
      <c r="K118" s="1"/>
      <c r="L118" s="1">
        <f t="shared" si="17"/>
        <v>4.0823328659730311E-2</v>
      </c>
      <c r="M118" s="1">
        <f t="shared" si="18"/>
        <v>1.6766713402696909E-3</v>
      </c>
      <c r="N118" s="1">
        <f t="shared" si="19"/>
        <v>-0.13298419580666102</v>
      </c>
      <c r="O118" s="1">
        <f t="shared" si="20"/>
        <v>1.6841958066610061E-3</v>
      </c>
      <c r="P118" s="24">
        <f t="shared" si="21"/>
        <v>0</v>
      </c>
      <c r="Q118" s="1"/>
      <c r="R118" s="27">
        <f t="shared" si="22"/>
        <v>90.382849652642903</v>
      </c>
      <c r="S118" s="27">
        <f t="shared" si="23"/>
        <v>3.7121503473570958</v>
      </c>
    </row>
    <row r="119" spans="1:19" x14ac:dyDescent="0.25">
      <c r="A119" s="29">
        <v>2244</v>
      </c>
      <c r="B119" s="29">
        <v>0.04</v>
      </c>
      <c r="C119" s="29">
        <v>-0.12230000000000001</v>
      </c>
      <c r="D119" s="1"/>
      <c r="E119" s="1">
        <f t="shared" si="13"/>
        <v>-3.0575000000000001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0.95306147357842586</v>
      </c>
      <c r="J119" s="24">
        <f t="shared" si="16"/>
        <v>-0.90612294715685171</v>
      </c>
      <c r="K119" s="1"/>
      <c r="L119" s="1">
        <f t="shared" si="17"/>
        <v>3.8122458943137032E-2</v>
      </c>
      <c r="M119" s="1">
        <f t="shared" si="18"/>
        <v>1.8775410568629659E-3</v>
      </c>
      <c r="N119" s="1">
        <f t="shared" si="19"/>
        <v>-0.12418596697447802</v>
      </c>
      <c r="O119" s="1">
        <f t="shared" si="20"/>
        <v>1.8859669744780469E-3</v>
      </c>
      <c r="P119" s="24">
        <f t="shared" si="21"/>
        <v>2.7738932256275149E-17</v>
      </c>
      <c r="Q119" s="1"/>
      <c r="R119" s="27">
        <f t="shared" si="22"/>
        <v>85.546797868399494</v>
      </c>
      <c r="S119" s="27">
        <f t="shared" si="23"/>
        <v>4.2132021316004957</v>
      </c>
    </row>
    <row r="120" spans="1:19" x14ac:dyDescent="0.25">
      <c r="A120" s="29">
        <v>2274</v>
      </c>
      <c r="B120" s="29">
        <v>3.7699999999999997E-2</v>
      </c>
      <c r="C120" s="29">
        <v>-0.11360000000000001</v>
      </c>
      <c r="D120" s="1"/>
      <c r="E120" s="1">
        <f t="shared" si="13"/>
        <v>-3.0132625994694964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0.94268208180593394</v>
      </c>
      <c r="J120" s="24">
        <f t="shared" si="16"/>
        <v>-0.88536416361186787</v>
      </c>
      <c r="K120" s="1"/>
      <c r="L120" s="1">
        <f t="shared" si="17"/>
        <v>3.5539114484083707E-2</v>
      </c>
      <c r="M120" s="1">
        <f t="shared" si="18"/>
        <v>2.1608855159162906E-3</v>
      </c>
      <c r="N120" s="1">
        <f t="shared" si="19"/>
        <v>-0.1157705830100223</v>
      </c>
      <c r="O120" s="1">
        <f t="shared" si="20"/>
        <v>2.170583010022307E-3</v>
      </c>
      <c r="P120" s="24">
        <f t="shared" si="21"/>
        <v>1.3869466128137575E-17</v>
      </c>
      <c r="Q120" s="1"/>
      <c r="R120" s="27">
        <f t="shared" si="22"/>
        <v>80.815946336806348</v>
      </c>
      <c r="S120" s="27">
        <f t="shared" si="23"/>
        <v>4.9138536631936445</v>
      </c>
    </row>
    <row r="121" spans="1:19" x14ac:dyDescent="0.25">
      <c r="A121" s="29">
        <v>2304</v>
      </c>
      <c r="B121" s="29">
        <v>3.5700000000000003E-2</v>
      </c>
      <c r="C121" s="29">
        <v>-0.105</v>
      </c>
      <c r="D121" s="1"/>
      <c r="E121" s="1">
        <f t="shared" si="13"/>
        <v>-2.9411764705882351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0.92576856148041142</v>
      </c>
      <c r="J121" s="24">
        <f t="shared" si="16"/>
        <v>-0.85153712296082285</v>
      </c>
      <c r="K121" s="1"/>
      <c r="L121" s="1">
        <f t="shared" si="17"/>
        <v>3.3049937644850688E-2</v>
      </c>
      <c r="M121" s="1">
        <f t="shared" si="18"/>
        <v>2.6500623551493122E-3</v>
      </c>
      <c r="N121" s="1">
        <f t="shared" si="19"/>
        <v>-0.10766195514811791</v>
      </c>
      <c r="O121" s="1">
        <f t="shared" si="20"/>
        <v>2.6619551481179109E-3</v>
      </c>
      <c r="P121" s="24">
        <f t="shared" si="21"/>
        <v>0</v>
      </c>
      <c r="Q121" s="1"/>
      <c r="R121" s="27">
        <f t="shared" si="22"/>
        <v>76.147056333735989</v>
      </c>
      <c r="S121" s="27">
        <f t="shared" si="23"/>
        <v>6.105743666264015</v>
      </c>
    </row>
    <row r="122" spans="1:19" x14ac:dyDescent="0.25">
      <c r="A122" s="29">
        <v>2334</v>
      </c>
      <c r="B122" s="29">
        <v>3.4000000000000002E-2</v>
      </c>
      <c r="C122" s="29">
        <v>-9.69E-2</v>
      </c>
      <c r="D122" s="1"/>
      <c r="E122" s="1">
        <f t="shared" si="13"/>
        <v>-2.8499999999999996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0.90437588701673377</v>
      </c>
      <c r="J122" s="24">
        <f t="shared" si="16"/>
        <v>-0.80875177403346754</v>
      </c>
      <c r="K122" s="1"/>
      <c r="L122" s="1">
        <f t="shared" si="17"/>
        <v>3.0748780158568949E-2</v>
      </c>
      <c r="M122" s="1">
        <f t="shared" si="18"/>
        <v>3.2512198414310521E-3</v>
      </c>
      <c r="N122" s="1">
        <f t="shared" si="19"/>
        <v>-0.10016581047338143</v>
      </c>
      <c r="O122" s="1">
        <f t="shared" si="20"/>
        <v>3.2658104733814318E-3</v>
      </c>
      <c r="P122" s="24">
        <f t="shared" si="21"/>
        <v>0</v>
      </c>
      <c r="Q122" s="1"/>
      <c r="R122" s="27">
        <f t="shared" si="22"/>
        <v>71.767652890099924</v>
      </c>
      <c r="S122" s="27">
        <f t="shared" si="23"/>
        <v>7.5883471099000754</v>
      </c>
    </row>
    <row r="123" spans="1:19" x14ac:dyDescent="0.25">
      <c r="A123" s="29">
        <v>2364</v>
      </c>
      <c r="B123" s="29">
        <v>3.2500000000000001E-2</v>
      </c>
      <c r="C123" s="29">
        <v>-8.9599999999999999E-2</v>
      </c>
      <c r="D123" s="1"/>
      <c r="E123" s="1">
        <f t="shared" si="13"/>
        <v>-2.7569230769230768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0.88253731065356522</v>
      </c>
      <c r="J123" s="24">
        <f t="shared" si="16"/>
        <v>-0.76507462130713044</v>
      </c>
      <c r="K123" s="1"/>
      <c r="L123" s="1">
        <f t="shared" si="17"/>
        <v>2.8682462596240871E-2</v>
      </c>
      <c r="M123" s="1">
        <f t="shared" si="18"/>
        <v>3.8175374037591305E-3</v>
      </c>
      <c r="N123" s="1">
        <f t="shared" si="19"/>
        <v>-9.343466952214291E-2</v>
      </c>
      <c r="O123" s="1">
        <f t="shared" si="20"/>
        <v>3.8346695221429003E-3</v>
      </c>
      <c r="P123" s="24">
        <f t="shared" si="21"/>
        <v>-1.3869466128137575E-17</v>
      </c>
      <c r="Q123" s="1"/>
      <c r="R123" s="27">
        <f t="shared" si="22"/>
        <v>67.805341577513417</v>
      </c>
      <c r="S123" s="27">
        <f t="shared" si="23"/>
        <v>9.0246584224865849</v>
      </c>
    </row>
    <row r="124" spans="1:19" x14ac:dyDescent="0.25">
      <c r="A124" s="29">
        <v>2394</v>
      </c>
      <c r="B124" s="29">
        <v>3.1199999999999999E-2</v>
      </c>
      <c r="C124" s="29">
        <v>-8.3199999999999996E-2</v>
      </c>
      <c r="D124" s="1"/>
      <c r="E124" s="1">
        <f t="shared" si="13"/>
        <v>-2.6666666666666665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0.86136050933170472</v>
      </c>
      <c r="J124" s="24">
        <f t="shared" si="16"/>
        <v>-0.72272101866340943</v>
      </c>
      <c r="K124" s="1"/>
      <c r="L124" s="1">
        <f t="shared" si="17"/>
        <v>2.6874447891149185E-2</v>
      </c>
      <c r="M124" s="1">
        <f t="shared" si="18"/>
        <v>4.3255521088508128E-3</v>
      </c>
      <c r="N124" s="1">
        <f t="shared" si="19"/>
        <v>-8.7544964065556466E-2</v>
      </c>
      <c r="O124" s="1">
        <f t="shared" si="20"/>
        <v>4.3449640655564697E-3</v>
      </c>
      <c r="P124" s="24">
        <f t="shared" si="21"/>
        <v>0</v>
      </c>
      <c r="Q124" s="1"/>
      <c r="R124" s="27">
        <f t="shared" si="22"/>
        <v>64.337428251411154</v>
      </c>
      <c r="S124" s="27">
        <f t="shared" si="23"/>
        <v>10.355371748588846</v>
      </c>
    </row>
    <row r="125" spans="1:19" x14ac:dyDescent="0.25">
      <c r="A125" s="29">
        <v>2424</v>
      </c>
      <c r="B125" s="29">
        <v>0.03</v>
      </c>
      <c r="C125" s="29">
        <v>-7.7899999999999997E-2</v>
      </c>
      <c r="D125" s="1"/>
      <c r="E125" s="1">
        <f t="shared" si="13"/>
        <v>-2.5966666666666667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0.84493645603378442</v>
      </c>
      <c r="J125" s="24">
        <f t="shared" si="16"/>
        <v>-0.68987291206756884</v>
      </c>
      <c r="K125" s="1"/>
      <c r="L125" s="1">
        <f t="shared" si="17"/>
        <v>2.5348093681013532E-2</v>
      </c>
      <c r="M125" s="1">
        <f t="shared" si="18"/>
        <v>4.6519063189864674E-3</v>
      </c>
      <c r="N125" s="1">
        <f t="shared" si="19"/>
        <v>-8.2572782868798017E-2</v>
      </c>
      <c r="O125" s="1">
        <f t="shared" si="20"/>
        <v>4.6727828687980304E-3</v>
      </c>
      <c r="P125" s="24">
        <f t="shared" si="21"/>
        <v>1.3869466128137575E-17</v>
      </c>
      <c r="Q125" s="1"/>
      <c r="R125" s="27">
        <f t="shared" si="22"/>
        <v>61.4437790827768</v>
      </c>
      <c r="S125" s="27">
        <f t="shared" si="23"/>
        <v>11.276220917223197</v>
      </c>
    </row>
    <row r="126" spans="1:19" x14ac:dyDescent="0.25">
      <c r="A126" s="29">
        <v>2454</v>
      </c>
      <c r="B126" s="29">
        <v>2.9000000000000001E-2</v>
      </c>
      <c r="C126" s="29">
        <v>-7.3400000000000007E-2</v>
      </c>
      <c r="D126" s="1"/>
      <c r="E126" s="1">
        <f t="shared" si="13"/>
        <v>-2.5310344827586206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0.8295372205114323</v>
      </c>
      <c r="J126" s="24">
        <f t="shared" si="16"/>
        <v>-0.65907444102286461</v>
      </c>
      <c r="K126" s="1"/>
      <c r="L126" s="1">
        <f t="shared" si="17"/>
        <v>2.4056579394831537E-2</v>
      </c>
      <c r="M126" s="1">
        <f t="shared" si="18"/>
        <v>4.9434206051684635E-3</v>
      </c>
      <c r="N126" s="1">
        <f t="shared" si="19"/>
        <v>-7.8365605395537538E-2</v>
      </c>
      <c r="O126" s="1">
        <f t="shared" si="20"/>
        <v>4.9656053955375425E-3</v>
      </c>
      <c r="P126" s="24">
        <f t="shared" si="21"/>
        <v>1.3869466128137575E-17</v>
      </c>
      <c r="Q126" s="1"/>
      <c r="R126" s="27">
        <f t="shared" si="22"/>
        <v>59.034845834916595</v>
      </c>
      <c r="S126" s="27">
        <f t="shared" si="23"/>
        <v>12.131154165083409</v>
      </c>
    </row>
    <row r="127" spans="1:19" x14ac:dyDescent="0.25">
      <c r="A127" s="29">
        <v>2484</v>
      </c>
      <c r="B127" s="29">
        <v>2.7900000000000001E-2</v>
      </c>
      <c r="C127" s="29">
        <v>-6.9500000000000006E-2</v>
      </c>
      <c r="D127" s="1"/>
      <c r="E127" s="1">
        <f t="shared" si="13"/>
        <v>-2.4910394265232978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0.82015320715054296</v>
      </c>
      <c r="J127" s="24">
        <f t="shared" si="16"/>
        <v>-0.64030641430108592</v>
      </c>
      <c r="K127" s="1"/>
      <c r="L127" s="1">
        <f t="shared" si="17"/>
        <v>2.2882274479500149E-2</v>
      </c>
      <c r="M127" s="1">
        <f t="shared" si="18"/>
        <v>5.0177255204998513E-3</v>
      </c>
      <c r="N127" s="1">
        <f t="shared" si="19"/>
        <v>-7.4540243772069539E-2</v>
      </c>
      <c r="O127" s="1">
        <f t="shared" si="20"/>
        <v>5.0402437720695192E-3</v>
      </c>
      <c r="P127" s="24">
        <f t="shared" si="21"/>
        <v>-1.3869466128137575E-17</v>
      </c>
      <c r="Q127" s="1"/>
      <c r="R127" s="27">
        <f t="shared" si="22"/>
        <v>56.839569807078369</v>
      </c>
      <c r="S127" s="27">
        <f t="shared" si="23"/>
        <v>12.46403019292163</v>
      </c>
    </row>
    <row r="128" spans="1:19" x14ac:dyDescent="0.25">
      <c r="A128" s="29">
        <v>2514</v>
      </c>
      <c r="B128" s="29">
        <v>2.69E-2</v>
      </c>
      <c r="C128" s="29">
        <v>-6.5799999999999997E-2</v>
      </c>
      <c r="D128" s="1"/>
      <c r="E128" s="1">
        <f t="shared" si="13"/>
        <v>-2.4460966542750926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0.80960831448253134</v>
      </c>
      <c r="J128" s="24">
        <f t="shared" si="16"/>
        <v>-0.61921662896506269</v>
      </c>
      <c r="K128" s="1"/>
      <c r="L128" s="1">
        <f t="shared" si="17"/>
        <v>2.1778463659580093E-2</v>
      </c>
      <c r="M128" s="1">
        <f t="shared" si="18"/>
        <v>5.121536340419907E-3</v>
      </c>
      <c r="N128" s="1">
        <f t="shared" si="19"/>
        <v>-7.0944520468042185E-2</v>
      </c>
      <c r="O128" s="1">
        <f t="shared" si="20"/>
        <v>5.1445204680421941E-3</v>
      </c>
      <c r="P128" s="24">
        <f t="shared" si="21"/>
        <v>0</v>
      </c>
      <c r="Q128" s="1"/>
      <c r="R128" s="27">
        <f t="shared" si="22"/>
        <v>54.751057640184357</v>
      </c>
      <c r="S128" s="27">
        <f t="shared" si="23"/>
        <v>12.875542359815647</v>
      </c>
    </row>
    <row r="129" spans="1:19" x14ac:dyDescent="0.25">
      <c r="A129" s="29">
        <v>2544</v>
      </c>
      <c r="B129" s="29">
        <v>2.5999999999999999E-2</v>
      </c>
      <c r="C129" s="29">
        <v>-6.2E-2</v>
      </c>
      <c r="D129" s="1"/>
      <c r="E129" s="1">
        <f t="shared" si="13"/>
        <v>-2.3846153846153846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0.79518300520089058</v>
      </c>
      <c r="J129" s="24">
        <f t="shared" si="16"/>
        <v>-0.59036601040178116</v>
      </c>
      <c r="K129" s="1"/>
      <c r="L129" s="1">
        <f t="shared" si="17"/>
        <v>2.0674758135223154E-2</v>
      </c>
      <c r="M129" s="1">
        <f t="shared" si="18"/>
        <v>5.3252418647768444E-3</v>
      </c>
      <c r="N129" s="1">
        <f t="shared" si="19"/>
        <v>-6.7349140169993105E-2</v>
      </c>
      <c r="O129" s="1">
        <f t="shared" si="20"/>
        <v>5.3491401699931147E-3</v>
      </c>
      <c r="P129" s="24">
        <f t="shared" si="21"/>
        <v>6.9347330640687873E-18</v>
      </c>
      <c r="Q129" s="1"/>
      <c r="R129" s="27">
        <f t="shared" si="22"/>
        <v>52.596584696007703</v>
      </c>
      <c r="S129" s="27">
        <f t="shared" si="23"/>
        <v>13.547415303992292</v>
      </c>
    </row>
    <row r="130" spans="1:19" x14ac:dyDescent="0.25">
      <c r="A130" s="29">
        <v>2574</v>
      </c>
      <c r="B130" s="29">
        <v>2.52E-2</v>
      </c>
      <c r="C130" s="29">
        <v>-5.7700000000000001E-2</v>
      </c>
      <c r="D130" s="1"/>
      <c r="E130" s="1">
        <f t="shared" si="13"/>
        <v>-2.2896825396825395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0.77290897513088708</v>
      </c>
      <c r="J130" s="24">
        <f t="shared" si="16"/>
        <v>-0.54581795026177415</v>
      </c>
      <c r="K130" s="1"/>
      <c r="L130" s="1">
        <f t="shared" si="17"/>
        <v>1.9477306173298355E-2</v>
      </c>
      <c r="M130" s="1">
        <f t="shared" si="18"/>
        <v>5.7226938267016456E-3</v>
      </c>
      <c r="N130" s="1">
        <f t="shared" si="19"/>
        <v>-6.34483757933057E-2</v>
      </c>
      <c r="O130" s="1">
        <f t="shared" si="20"/>
        <v>5.7483757933057128E-3</v>
      </c>
      <c r="P130" s="24">
        <f t="shared" si="21"/>
        <v>1.3869466128137575E-17</v>
      </c>
      <c r="Q130" s="1"/>
      <c r="R130" s="27">
        <f t="shared" si="22"/>
        <v>50.134586090069966</v>
      </c>
      <c r="S130" s="27">
        <f t="shared" si="23"/>
        <v>14.730213909930036</v>
      </c>
    </row>
    <row r="131" spans="1:19" x14ac:dyDescent="0.25">
      <c r="A131" s="29">
        <v>2604</v>
      </c>
      <c r="B131" s="29">
        <v>2.4400000000000002E-2</v>
      </c>
      <c r="C131" s="29">
        <v>-5.3600000000000002E-2</v>
      </c>
      <c r="D131" s="1"/>
      <c r="E131" s="1">
        <f t="shared" si="13"/>
        <v>-2.1967213114754096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0.75109754417782959</v>
      </c>
      <c r="J131" s="24">
        <f t="shared" si="16"/>
        <v>-0.50219508835565918</v>
      </c>
      <c r="K131" s="1"/>
      <c r="L131" s="1">
        <f t="shared" si="17"/>
        <v>1.8326780077939041E-2</v>
      </c>
      <c r="M131" s="1">
        <f t="shared" si="18"/>
        <v>6.0732199220609583E-3</v>
      </c>
      <c r="N131" s="1">
        <f t="shared" si="19"/>
        <v>-5.9700474958926594E-2</v>
      </c>
      <c r="O131" s="1">
        <f t="shared" si="20"/>
        <v>6.1004749589265994E-3</v>
      </c>
      <c r="P131" s="24">
        <f t="shared" si="21"/>
        <v>6.9347330640687873E-18</v>
      </c>
      <c r="Q131" s="1"/>
      <c r="R131" s="27">
        <f t="shared" si="22"/>
        <v>47.722935322953262</v>
      </c>
      <c r="S131" s="27">
        <f t="shared" si="23"/>
        <v>15.814664677046736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9"/>
  <sheetViews>
    <sheetView topLeftCell="A13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SUM(B20:B139)</f>
        <v>22.429699999999993</v>
      </c>
      <c r="C12" s="2">
        <f>SUM(C20:C139)</f>
        <v>-3.2991999999999981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MAX(B20:B139)</f>
        <v>1.0011000000000001</v>
      </c>
      <c r="C13" s="2">
        <f>MAX(C20:C139)</f>
        <v>0.99629999999999996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817.61057315038602</v>
      </c>
    </row>
    <row r="14" spans="1:21" s="3" customFormat="1" x14ac:dyDescent="0.25">
      <c r="A14" s="2" t="s">
        <v>30</v>
      </c>
      <c r="B14" s="2">
        <f>MIN(B20:B139)</f>
        <v>1.01E-2</v>
      </c>
      <c r="C14" s="2">
        <f>MIN(C20:C139)</f>
        <v>-0.51629999999999998</v>
      </c>
      <c r="F14" s="5"/>
      <c r="G14" s="2" t="s">
        <v>7</v>
      </c>
      <c r="H14" s="2"/>
      <c r="I14" s="15"/>
      <c r="J14" s="15">
        <f>MIN(G20:G139)</f>
        <v>-2.8290410958904109</v>
      </c>
      <c r="K14" s="2" t="s">
        <v>19</v>
      </c>
      <c r="L14" s="15">
        <f>J14*M13</f>
        <v>-2.8290410958904109</v>
      </c>
      <c r="M14" s="2" t="s">
        <v>25</v>
      </c>
      <c r="N14" s="2">
        <f>L14*D17</f>
        <v>-4.1586904109589037E-3</v>
      </c>
      <c r="Q14" s="4" t="s">
        <v>34</v>
      </c>
      <c r="R14" s="18">
        <f>SUM(R20:R139)/SUM(L20:L139)</f>
        <v>882.20515776142463</v>
      </c>
      <c r="S14" s="18">
        <f>SUM(S20:S139)/SUM(M20:M139)</f>
        <v>64.594584611038556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MAX(G20:G139)</f>
        <v>0.99520527419838167</v>
      </c>
      <c r="K15" s="2"/>
      <c r="L15" s="2"/>
      <c r="M15" s="2" t="s">
        <v>24</v>
      </c>
      <c r="N15" s="2">
        <f>J15*D17</f>
        <v>1.462951753071621E-3</v>
      </c>
      <c r="P15" s="10"/>
      <c r="Q15"/>
      <c r="S15" s="17"/>
    </row>
    <row r="16" spans="1:21" x14ac:dyDescent="0.25">
      <c r="A16" s="32" t="s">
        <v>58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0.29869831894885901</v>
      </c>
      <c r="K16" s="2"/>
      <c r="L16" s="19" t="s">
        <v>61</v>
      </c>
      <c r="M16" s="2"/>
      <c r="N16" s="30">
        <f>-L14/J15*J16/(1-J16)</f>
        <v>1.2107500225943155</v>
      </c>
      <c r="P16" s="10"/>
      <c r="Q16"/>
    </row>
    <row r="17" spans="1:19" x14ac:dyDescent="0.25">
      <c r="A17" s="12" t="s">
        <v>18</v>
      </c>
      <c r="B17" s="11"/>
      <c r="C17" s="11"/>
      <c r="D17" s="11">
        <v>1.47E-3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-1093</v>
      </c>
      <c r="B20" s="29">
        <v>1.01E-2</v>
      </c>
      <c r="C20" s="29">
        <v>3.3999999999999998E-3</v>
      </c>
      <c r="D20" s="1"/>
      <c r="E20" s="1">
        <f>C20/B20</f>
        <v>0.33663366336633666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0.17220951452893818</v>
      </c>
      <c r="J20" s="24">
        <f>1-2*I20</f>
        <v>0.65558097094212364</v>
      </c>
      <c r="K20" s="1"/>
      <c r="L20" s="1">
        <f>B20*I20</f>
        <v>1.7393160967422755E-3</v>
      </c>
      <c r="M20" s="1">
        <f>B20*(1-I20)</f>
        <v>8.3606839032577245E-3</v>
      </c>
      <c r="N20" s="1">
        <f>L20*$L$14</f>
        <v>-4.9205967164275988E-3</v>
      </c>
      <c r="O20" s="1">
        <f>M20*$J$15</f>
        <v>8.3205967164275991E-3</v>
      </c>
      <c r="P20" s="24">
        <f>(N20+O20-C20)/MAX($C$13,-$C$14)</f>
        <v>4.3529144734939452E-19</v>
      </c>
      <c r="Q20" s="1"/>
      <c r="R20" s="27">
        <f>A20*L20</f>
        <v>-1.9010724937393071</v>
      </c>
      <c r="S20" s="27">
        <f>A20*M20</f>
        <v>-9.1382275062606926</v>
      </c>
    </row>
    <row r="21" spans="1:19" x14ac:dyDescent="0.25">
      <c r="A21" s="29">
        <v>-1063</v>
      </c>
      <c r="B21" s="29">
        <v>1.0500000000000001E-2</v>
      </c>
      <c r="C21" s="29">
        <v>3.8E-3</v>
      </c>
      <c r="D21" s="1"/>
      <c r="E21" s="1">
        <f t="shared" ref="E21:E84" si="0">C21/B21</f>
        <v>0.3619047619047619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0.16560138939974089</v>
      </c>
      <c r="J21" s="24">
        <f t="shared" ref="J21:J84" si="4">1-2*I21</f>
        <v>0.66879722120051821</v>
      </c>
      <c r="K21" s="1"/>
      <c r="L21" s="1">
        <f t="shared" ref="L21:L84" si="5">B21*I21</f>
        <v>1.7388145886972795E-3</v>
      </c>
      <c r="M21" s="1">
        <f t="shared" ref="M21:M84" si="6">B21*(1-I21)</f>
        <v>8.7611854113027205E-3</v>
      </c>
      <c r="N21" s="1">
        <f t="shared" ref="N21:N84" si="7">L21*$L$14</f>
        <v>-4.9191779295583854E-3</v>
      </c>
      <c r="O21" s="1">
        <f t="shared" ref="O21:O84" si="8">M21*$J$15</f>
        <v>8.719177929558385E-3</v>
      </c>
      <c r="P21" s="24">
        <f t="shared" ref="P21:P84" si="9">(N21+O21-C21)/MAX($C$13,-$C$14)</f>
        <v>-4.3529144734939452E-19</v>
      </c>
      <c r="Q21" s="1"/>
      <c r="R21" s="27">
        <f t="shared" ref="R21:R84" si="10">A21*L21</f>
        <v>-1.8483599077852082</v>
      </c>
      <c r="S21" s="27">
        <f t="shared" ref="S21:S84" si="11">A21*M21</f>
        <v>-9.3131400922147911</v>
      </c>
    </row>
    <row r="22" spans="1:19" x14ac:dyDescent="0.25">
      <c r="A22" s="29">
        <v>-1033</v>
      </c>
      <c r="B22" s="29">
        <v>1.0999999999999999E-2</v>
      </c>
      <c r="C22" s="29">
        <v>4.1999999999999997E-3</v>
      </c>
      <c r="D22" s="1"/>
      <c r="E22" s="1">
        <f t="shared" si="0"/>
        <v>0.38181818181818183</v>
      </c>
      <c r="F22" s="1">
        <f t="shared" si="1"/>
        <v>0</v>
      </c>
      <c r="G22" s="1">
        <f t="shared" si="2"/>
        <v>0</v>
      </c>
      <c r="H22" s="1"/>
      <c r="I22" s="24">
        <f t="shared" si="3"/>
        <v>0.16039424059542431</v>
      </c>
      <c r="J22" s="24">
        <f t="shared" si="4"/>
        <v>0.67921151880915143</v>
      </c>
      <c r="K22" s="1"/>
      <c r="L22" s="1">
        <f t="shared" si="5"/>
        <v>1.7643366465496673E-3</v>
      </c>
      <c r="M22" s="1">
        <f t="shared" si="6"/>
        <v>9.2356633534503331E-3</v>
      </c>
      <c r="N22" s="1">
        <f t="shared" si="7"/>
        <v>-4.991380880074483E-3</v>
      </c>
      <c r="O22" s="1">
        <f t="shared" si="8"/>
        <v>9.1913808800744845E-3</v>
      </c>
      <c r="P22" s="24">
        <f t="shared" si="9"/>
        <v>1.7411657893975781E-18</v>
      </c>
      <c r="Q22" s="1"/>
      <c r="R22" s="27">
        <f t="shared" si="10"/>
        <v>-1.8225597558858064</v>
      </c>
      <c r="S22" s="27">
        <f t="shared" si="11"/>
        <v>-9.540440244114194</v>
      </c>
    </row>
    <row r="23" spans="1:19" x14ac:dyDescent="0.25">
      <c r="A23" s="29">
        <v>-1003</v>
      </c>
      <c r="B23" s="29">
        <v>1.14E-2</v>
      </c>
      <c r="C23" s="29">
        <v>4.7000000000000002E-3</v>
      </c>
      <c r="D23" s="1"/>
      <c r="E23" s="1">
        <f t="shared" si="0"/>
        <v>0.41228070175438597</v>
      </c>
      <c r="F23" s="1">
        <f t="shared" si="1"/>
        <v>0</v>
      </c>
      <c r="G23" s="1">
        <f t="shared" si="2"/>
        <v>0</v>
      </c>
      <c r="H23" s="1"/>
      <c r="I23" s="24">
        <f t="shared" si="3"/>
        <v>0.15242861364877525</v>
      </c>
      <c r="J23" s="24">
        <f t="shared" si="4"/>
        <v>0.69514277270244951</v>
      </c>
      <c r="K23" s="1"/>
      <c r="L23" s="1">
        <f t="shared" si="5"/>
        <v>1.7376861955960379E-3</v>
      </c>
      <c r="M23" s="1">
        <f t="shared" si="6"/>
        <v>9.6623138044039623E-3</v>
      </c>
      <c r="N23" s="1">
        <f t="shared" si="7"/>
        <v>-4.9159856591026539E-3</v>
      </c>
      <c r="O23" s="1">
        <f t="shared" si="8"/>
        <v>9.6159856591026532E-3</v>
      </c>
      <c r="P23" s="24">
        <f t="shared" si="9"/>
        <v>-8.7058289469878905E-19</v>
      </c>
      <c r="Q23" s="1"/>
      <c r="R23" s="27">
        <f t="shared" si="10"/>
        <v>-1.7428992541828259</v>
      </c>
      <c r="S23" s="27">
        <f t="shared" si="11"/>
        <v>-9.6913007458171734</v>
      </c>
    </row>
    <row r="24" spans="1:19" x14ac:dyDescent="0.25">
      <c r="A24" s="29">
        <v>-973</v>
      </c>
      <c r="B24" s="29">
        <v>1.18E-2</v>
      </c>
      <c r="C24" s="29">
        <v>5.1000000000000004E-3</v>
      </c>
      <c r="D24" s="1"/>
      <c r="E24" s="1">
        <f t="shared" si="0"/>
        <v>0.43220338983050849</v>
      </c>
      <c r="F24" s="1">
        <f t="shared" si="1"/>
        <v>0</v>
      </c>
      <c r="G24" s="1">
        <f t="shared" si="2"/>
        <v>0</v>
      </c>
      <c r="H24" s="1"/>
      <c r="I24" s="24">
        <f t="shared" si="3"/>
        <v>0.14721904131788488</v>
      </c>
      <c r="J24" s="24">
        <f t="shared" si="4"/>
        <v>0.70556191736423024</v>
      </c>
      <c r="K24" s="1"/>
      <c r="L24" s="1">
        <f t="shared" si="5"/>
        <v>1.7371846875510416E-3</v>
      </c>
      <c r="M24" s="1">
        <f t="shared" si="6"/>
        <v>1.0062815312448958E-2</v>
      </c>
      <c r="N24" s="1">
        <f t="shared" si="7"/>
        <v>-4.9145668722334395E-3</v>
      </c>
      <c r="O24" s="1">
        <f t="shared" si="8"/>
        <v>1.0014566872233439E-2</v>
      </c>
      <c r="P24" s="24">
        <f t="shared" si="9"/>
        <v>-8.7058289469878905E-19</v>
      </c>
      <c r="Q24" s="1"/>
      <c r="R24" s="27">
        <f t="shared" si="10"/>
        <v>-1.6902807009871634</v>
      </c>
      <c r="S24" s="27">
        <f t="shared" si="11"/>
        <v>-9.791119299012836</v>
      </c>
    </row>
    <row r="25" spans="1:19" x14ac:dyDescent="0.25">
      <c r="A25" s="29">
        <v>-943</v>
      </c>
      <c r="B25" s="29">
        <v>1.21E-2</v>
      </c>
      <c r="C25" s="29">
        <v>5.7000000000000002E-3</v>
      </c>
      <c r="D25" s="1"/>
      <c r="E25" s="1">
        <f t="shared" si="0"/>
        <v>0.4710743801652893</v>
      </c>
      <c r="F25" s="1">
        <f t="shared" si="1"/>
        <v>0</v>
      </c>
      <c r="G25" s="1">
        <f t="shared" si="2"/>
        <v>0</v>
      </c>
      <c r="H25" s="1"/>
      <c r="I25" s="24">
        <f t="shared" si="3"/>
        <v>0.13705468824722267</v>
      </c>
      <c r="J25" s="24">
        <f t="shared" si="4"/>
        <v>0.72589062350555467</v>
      </c>
      <c r="K25" s="1"/>
      <c r="L25" s="1">
        <f t="shared" si="5"/>
        <v>1.6583617277913941E-3</v>
      </c>
      <c r="M25" s="1">
        <f t="shared" si="6"/>
        <v>1.0441638272208606E-2</v>
      </c>
      <c r="N25" s="1">
        <f t="shared" si="7"/>
        <v>-4.691573479773681E-3</v>
      </c>
      <c r="O25" s="1">
        <f t="shared" si="8"/>
        <v>1.0391573479773682E-2</v>
      </c>
      <c r="P25" s="24">
        <f t="shared" si="9"/>
        <v>8.7058289469878905E-19</v>
      </c>
      <c r="Q25" s="1"/>
      <c r="R25" s="27">
        <f t="shared" si="10"/>
        <v>-1.5638351093072846</v>
      </c>
      <c r="S25" s="27">
        <f t="shared" si="11"/>
        <v>-9.8464648906927152</v>
      </c>
    </row>
    <row r="26" spans="1:19" x14ac:dyDescent="0.25">
      <c r="A26" s="29">
        <v>-913</v>
      </c>
      <c r="B26" s="29">
        <v>1.2500000000000001E-2</v>
      </c>
      <c r="C26" s="29">
        <v>6.3E-3</v>
      </c>
      <c r="D26" s="1"/>
      <c r="E26" s="1">
        <f t="shared" si="0"/>
        <v>0.504</v>
      </c>
      <c r="F26" s="1">
        <f t="shared" si="1"/>
        <v>0</v>
      </c>
      <c r="G26" s="1">
        <f t="shared" si="2"/>
        <v>0</v>
      </c>
      <c r="H26" s="1"/>
      <c r="I26" s="24">
        <f t="shared" si="3"/>
        <v>0.12844498671433052</v>
      </c>
      <c r="J26" s="24">
        <f t="shared" si="4"/>
        <v>0.74311002657133896</v>
      </c>
      <c r="K26" s="1"/>
      <c r="L26" s="1">
        <f t="shared" si="5"/>
        <v>1.6055623339291316E-3</v>
      </c>
      <c r="M26" s="1">
        <f t="shared" si="6"/>
        <v>1.089443766607087E-2</v>
      </c>
      <c r="N26" s="1">
        <f t="shared" si="7"/>
        <v>-4.542201824699236E-3</v>
      </c>
      <c r="O26" s="1">
        <f t="shared" si="8"/>
        <v>1.0842201824699237E-2</v>
      </c>
      <c r="P26" s="24">
        <f t="shared" si="9"/>
        <v>8.7058289469878905E-19</v>
      </c>
      <c r="Q26" s="1"/>
      <c r="R26" s="27">
        <f t="shared" si="10"/>
        <v>-1.4658784108772971</v>
      </c>
      <c r="S26" s="27">
        <f t="shared" si="11"/>
        <v>-9.9466215891227048</v>
      </c>
    </row>
    <row r="27" spans="1:19" x14ac:dyDescent="0.25">
      <c r="A27" s="29">
        <v>-883</v>
      </c>
      <c r="B27" s="29">
        <v>1.29E-2</v>
      </c>
      <c r="C27" s="29">
        <v>7.1000000000000004E-3</v>
      </c>
      <c r="D27" s="1"/>
      <c r="E27" s="1">
        <f t="shared" si="0"/>
        <v>0.55038759689922478</v>
      </c>
      <c r="F27" s="1">
        <f t="shared" si="1"/>
        <v>0</v>
      </c>
      <c r="G27" s="1">
        <f t="shared" si="2"/>
        <v>0</v>
      </c>
      <c r="H27" s="1"/>
      <c r="I27" s="24">
        <f t="shared" si="3"/>
        <v>0.11631512048446528</v>
      </c>
      <c r="J27" s="24">
        <f t="shared" si="4"/>
        <v>0.76736975903106941</v>
      </c>
      <c r="K27" s="1"/>
      <c r="L27" s="1">
        <f t="shared" si="5"/>
        <v>1.5004650542496021E-3</v>
      </c>
      <c r="M27" s="1">
        <f t="shared" si="6"/>
        <v>1.1399534945750399E-2</v>
      </c>
      <c r="N27" s="1">
        <f t="shared" si="7"/>
        <v>-4.2448773014195588E-3</v>
      </c>
      <c r="O27" s="1">
        <f t="shared" si="8"/>
        <v>1.1344877301419559E-2</v>
      </c>
      <c r="P27" s="24">
        <f t="shared" si="9"/>
        <v>0</v>
      </c>
      <c r="Q27" s="1"/>
      <c r="R27" s="27">
        <f t="shared" si="10"/>
        <v>-1.3249106429023987</v>
      </c>
      <c r="S27" s="27">
        <f t="shared" si="11"/>
        <v>-10.065789357097602</v>
      </c>
    </row>
    <row r="28" spans="1:19" x14ac:dyDescent="0.25">
      <c r="A28" s="29">
        <v>-853</v>
      </c>
      <c r="B28" s="29">
        <v>1.3299999999999999E-2</v>
      </c>
      <c r="C28" s="29">
        <v>7.9000000000000008E-3</v>
      </c>
      <c r="D28" s="1"/>
      <c r="E28" s="1">
        <f t="shared" si="0"/>
        <v>0.59398496240601517</v>
      </c>
      <c r="F28" s="1">
        <f t="shared" si="1"/>
        <v>0</v>
      </c>
      <c r="G28" s="1">
        <f>E28*F28</f>
        <v>0</v>
      </c>
      <c r="H28" s="1"/>
      <c r="I28" s="24">
        <f t="shared" si="3"/>
        <v>0.10491487026842647</v>
      </c>
      <c r="J28" s="24">
        <f t="shared" si="4"/>
        <v>0.79017025946314701</v>
      </c>
      <c r="K28" s="1"/>
      <c r="L28" s="1">
        <f t="shared" si="5"/>
        <v>1.3953677745700719E-3</v>
      </c>
      <c r="M28" s="1">
        <f t="shared" si="6"/>
        <v>1.1904632225429927E-2</v>
      </c>
      <c r="N28" s="1">
        <f t="shared" si="7"/>
        <v>-3.9475527781398798E-3</v>
      </c>
      <c r="O28" s="1">
        <f t="shared" si="8"/>
        <v>1.1847552778139881E-2</v>
      </c>
      <c r="P28" s="24">
        <f t="shared" si="9"/>
        <v>0</v>
      </c>
      <c r="Q28" s="1"/>
      <c r="R28" s="27">
        <f t="shared" si="10"/>
        <v>-1.1902487117082714</v>
      </c>
      <c r="S28" s="27">
        <f t="shared" si="11"/>
        <v>-10.154651288291728</v>
      </c>
    </row>
    <row r="29" spans="1:19" x14ac:dyDescent="0.25">
      <c r="A29" s="29">
        <v>-823</v>
      </c>
      <c r="B29" s="29">
        <v>1.37E-2</v>
      </c>
      <c r="C29" s="29">
        <v>8.8999999999999999E-3</v>
      </c>
      <c r="D29" s="1"/>
      <c r="E29" s="1">
        <f t="shared" si="0"/>
        <v>0.64963503649635035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9.0362964165932591E-2</v>
      </c>
      <c r="J29" s="24">
        <f t="shared" si="4"/>
        <v>0.81927407166813482</v>
      </c>
      <c r="K29" s="1"/>
      <c r="L29" s="1">
        <f t="shared" si="5"/>
        <v>1.2379726090732766E-3</v>
      </c>
      <c r="M29" s="1">
        <f t="shared" si="6"/>
        <v>1.2462027390926724E-2</v>
      </c>
      <c r="N29" s="1">
        <f t="shared" si="7"/>
        <v>-3.5022753866549737E-3</v>
      </c>
      <c r="O29" s="1">
        <f t="shared" si="8"/>
        <v>1.2402275386654973E-2</v>
      </c>
      <c r="P29" s="24">
        <f t="shared" si="9"/>
        <v>-1.7411657893975781E-18</v>
      </c>
      <c r="Q29" s="1"/>
      <c r="R29" s="27">
        <f t="shared" si="10"/>
        <v>-1.0188514572673066</v>
      </c>
      <c r="S29" s="27">
        <f t="shared" si="11"/>
        <v>-10.256248542732694</v>
      </c>
    </row>
    <row r="30" spans="1:19" x14ac:dyDescent="0.25">
      <c r="A30" s="29">
        <v>-793</v>
      </c>
      <c r="B30" s="29">
        <v>1.4200000000000001E-2</v>
      </c>
      <c r="C30" s="29">
        <v>9.7999999999999997E-3</v>
      </c>
      <c r="D30" s="1"/>
      <c r="E30" s="1">
        <f t="shared" si="0"/>
        <v>0.6901408450704225</v>
      </c>
      <c r="F30" s="1">
        <f t="shared" si="1"/>
        <v>0</v>
      </c>
      <c r="G30" s="1">
        <f t="shared" si="12"/>
        <v>0</v>
      </c>
      <c r="H30" s="1"/>
      <c r="I30" s="24">
        <f t="shared" si="3"/>
        <v>7.9771123407218161E-2</v>
      </c>
      <c r="J30" s="24">
        <f t="shared" si="4"/>
        <v>0.84045775318556371</v>
      </c>
      <c r="K30" s="1"/>
      <c r="L30" s="1">
        <f t="shared" si="5"/>
        <v>1.1327499523824979E-3</v>
      </c>
      <c r="M30" s="1">
        <f t="shared" si="6"/>
        <v>1.3067250047617503E-2</v>
      </c>
      <c r="N30" s="1">
        <f t="shared" si="7"/>
        <v>-3.2045961666579926E-3</v>
      </c>
      <c r="O30" s="1">
        <f t="shared" si="8"/>
        <v>1.3004596166657993E-2</v>
      </c>
      <c r="P30" s="24">
        <f t="shared" si="9"/>
        <v>0</v>
      </c>
      <c r="Q30" s="1"/>
      <c r="R30" s="27">
        <f t="shared" si="10"/>
        <v>-0.89827071223932087</v>
      </c>
      <c r="S30" s="27">
        <f t="shared" si="11"/>
        <v>-10.36232928776068</v>
      </c>
    </row>
    <row r="31" spans="1:19" x14ac:dyDescent="0.25">
      <c r="A31" s="29">
        <v>-763</v>
      </c>
      <c r="B31" s="29">
        <v>1.47E-2</v>
      </c>
      <c r="C31" s="29">
        <v>1.0800000000000001E-2</v>
      </c>
      <c r="D31" s="1"/>
      <c r="E31" s="1">
        <f t="shared" si="0"/>
        <v>0.73469387755102045</v>
      </c>
      <c r="F31" s="1">
        <f t="shared" si="1"/>
        <v>0</v>
      </c>
      <c r="G31" s="1">
        <f t="shared" si="12"/>
        <v>0</v>
      </c>
      <c r="H31" s="1"/>
      <c r="I31" s="24">
        <f t="shared" si="3"/>
        <v>6.8120976379801745E-2</v>
      </c>
      <c r="J31" s="24">
        <f t="shared" si="4"/>
        <v>0.86375804724039651</v>
      </c>
      <c r="K31" s="1"/>
      <c r="L31" s="1">
        <f t="shared" si="5"/>
        <v>1.0013783527830855E-3</v>
      </c>
      <c r="M31" s="1">
        <f t="shared" si="6"/>
        <v>1.3698621647216913E-2</v>
      </c>
      <c r="N31" s="1">
        <f t="shared" si="7"/>
        <v>-2.832940512558395E-3</v>
      </c>
      <c r="O31" s="1">
        <f t="shared" si="8"/>
        <v>1.3632940512558395E-2</v>
      </c>
      <c r="P31" s="24">
        <f t="shared" si="9"/>
        <v>0</v>
      </c>
      <c r="Q31" s="1"/>
      <c r="R31" s="27">
        <f t="shared" si="10"/>
        <v>-0.76405168317349426</v>
      </c>
      <c r="S31" s="27">
        <f t="shared" si="11"/>
        <v>-10.452048316826504</v>
      </c>
    </row>
    <row r="32" spans="1:19" x14ac:dyDescent="0.25">
      <c r="A32" s="29">
        <v>-733</v>
      </c>
      <c r="B32" s="29">
        <v>1.5800000000000002E-2</v>
      </c>
      <c r="C32" s="29">
        <v>1.1900000000000001E-2</v>
      </c>
      <c r="D32" s="1"/>
      <c r="E32" s="1">
        <f t="shared" si="0"/>
        <v>0.75316455696202533</v>
      </c>
      <c r="F32" s="1">
        <f t="shared" si="1"/>
        <v>0</v>
      </c>
      <c r="G32" s="1">
        <f t="shared" si="12"/>
        <v>0</v>
      </c>
      <c r="H32" s="1"/>
      <c r="I32" s="24">
        <f t="shared" si="3"/>
        <v>6.3291088965781395E-2</v>
      </c>
      <c r="J32" s="24">
        <f t="shared" si="4"/>
        <v>0.87341782206843721</v>
      </c>
      <c r="K32" s="1"/>
      <c r="L32" s="1">
        <f t="shared" si="5"/>
        <v>9.9999920565934622E-4</v>
      </c>
      <c r="M32" s="1">
        <f t="shared" si="6"/>
        <v>1.4800000794340655E-2</v>
      </c>
      <c r="N32" s="1">
        <f t="shared" si="7"/>
        <v>-2.8290388486680571E-3</v>
      </c>
      <c r="O32" s="1">
        <f t="shared" si="8"/>
        <v>1.4729038848668058E-2</v>
      </c>
      <c r="P32" s="24">
        <f t="shared" si="9"/>
        <v>0</v>
      </c>
      <c r="Q32" s="1"/>
      <c r="R32" s="27">
        <f t="shared" si="10"/>
        <v>-0.7329994177483008</v>
      </c>
      <c r="S32" s="27">
        <f t="shared" si="11"/>
        <v>-10.848400582251699</v>
      </c>
    </row>
    <row r="33" spans="1:19" x14ac:dyDescent="0.25">
      <c r="A33" s="29">
        <v>-703</v>
      </c>
      <c r="B33" s="29">
        <v>1.72E-2</v>
      </c>
      <c r="C33" s="29">
        <v>1.38E-2</v>
      </c>
      <c r="D33" s="1"/>
      <c r="E33" s="1">
        <f t="shared" si="0"/>
        <v>0.80232558139534882</v>
      </c>
      <c r="F33" s="1">
        <f t="shared" si="1"/>
        <v>0</v>
      </c>
      <c r="G33" s="1">
        <f t="shared" si="12"/>
        <v>0</v>
      </c>
      <c r="H33" s="1"/>
      <c r="I33" s="24">
        <f t="shared" si="3"/>
        <v>5.0436000753412369E-2</v>
      </c>
      <c r="J33" s="24">
        <f t="shared" si="4"/>
        <v>0.89912799849317526</v>
      </c>
      <c r="K33" s="1"/>
      <c r="L33" s="1">
        <f t="shared" si="5"/>
        <v>8.6749921295869276E-4</v>
      </c>
      <c r="M33" s="1">
        <f t="shared" si="6"/>
        <v>1.6332500787041307E-2</v>
      </c>
      <c r="N33" s="1">
        <f t="shared" si="7"/>
        <v>-2.4541909241127292E-3</v>
      </c>
      <c r="O33" s="1">
        <f t="shared" si="8"/>
        <v>1.6254190924112729E-2</v>
      </c>
      <c r="P33" s="24">
        <f t="shared" si="9"/>
        <v>0</v>
      </c>
      <c r="Q33" s="1"/>
      <c r="R33" s="27">
        <f t="shared" si="10"/>
        <v>-0.60985194670996101</v>
      </c>
      <c r="S33" s="27">
        <f t="shared" si="11"/>
        <v>-11.481748053290039</v>
      </c>
    </row>
    <row r="34" spans="1:19" x14ac:dyDescent="0.25">
      <c r="A34" s="29">
        <v>-673</v>
      </c>
      <c r="B34" s="29">
        <v>1.9300000000000001E-2</v>
      </c>
      <c r="C34" s="29">
        <v>1.66E-2</v>
      </c>
      <c r="D34" s="1"/>
      <c r="E34" s="1">
        <f t="shared" si="0"/>
        <v>0.86010362694300513</v>
      </c>
      <c r="F34" s="1">
        <f t="shared" si="1"/>
        <v>0</v>
      </c>
      <c r="G34" s="1">
        <f t="shared" si="12"/>
        <v>0</v>
      </c>
      <c r="H34" s="1"/>
      <c r="I34" s="24">
        <f t="shared" si="3"/>
        <v>3.5327652609431569E-2</v>
      </c>
      <c r="J34" s="24">
        <f t="shared" si="4"/>
        <v>0.9293446947811369</v>
      </c>
      <c r="K34" s="1"/>
      <c r="L34" s="1">
        <f t="shared" si="5"/>
        <v>6.8182369536202937E-4</v>
      </c>
      <c r="M34" s="1">
        <f t="shared" si="6"/>
        <v>1.8618176304637971E-2</v>
      </c>
      <c r="N34" s="1">
        <f t="shared" si="7"/>
        <v>-1.9289072543310453E-3</v>
      </c>
      <c r="O34" s="1">
        <f t="shared" si="8"/>
        <v>1.8528907254331043E-2</v>
      </c>
      <c r="P34" s="24">
        <f t="shared" si="9"/>
        <v>-3.4823315787951562E-18</v>
      </c>
      <c r="Q34" s="1"/>
      <c r="R34" s="27">
        <f t="shared" si="10"/>
        <v>-0.45886734697864578</v>
      </c>
      <c r="S34" s="27">
        <f t="shared" si="11"/>
        <v>-12.530032653021355</v>
      </c>
    </row>
    <row r="35" spans="1:19" x14ac:dyDescent="0.25">
      <c r="A35" s="29">
        <v>-643</v>
      </c>
      <c r="B35" s="29">
        <v>2.2700000000000001E-2</v>
      </c>
      <c r="C35" s="29">
        <v>2.0299999999999999E-2</v>
      </c>
      <c r="D35" s="1"/>
      <c r="E35" s="1">
        <f t="shared" si="0"/>
        <v>0.89427312775330381</v>
      </c>
      <c r="F35" s="1">
        <f t="shared" si="1"/>
        <v>0</v>
      </c>
      <c r="G35" s="1">
        <f t="shared" si="12"/>
        <v>0</v>
      </c>
      <c r="H35" s="1"/>
      <c r="I35" s="24">
        <f t="shared" si="3"/>
        <v>2.6392689350381575E-2</v>
      </c>
      <c r="J35" s="24">
        <f t="shared" si="4"/>
        <v>0.94721462129923684</v>
      </c>
      <c r="K35" s="1"/>
      <c r="L35" s="1">
        <f t="shared" si="5"/>
        <v>5.9911404825366179E-4</v>
      </c>
      <c r="M35" s="1">
        <f t="shared" si="6"/>
        <v>2.2100885951746342E-2</v>
      </c>
      <c r="N35" s="1">
        <f t="shared" si="7"/>
        <v>-1.6949182636348799E-3</v>
      </c>
      <c r="O35" s="1">
        <f t="shared" si="8"/>
        <v>2.199491826363488E-2</v>
      </c>
      <c r="P35" s="24">
        <f t="shared" si="9"/>
        <v>0</v>
      </c>
      <c r="Q35" s="1"/>
      <c r="R35" s="27">
        <f t="shared" si="10"/>
        <v>-0.38523033302710452</v>
      </c>
      <c r="S35" s="27">
        <f t="shared" si="11"/>
        <v>-14.210869666972897</v>
      </c>
    </row>
    <row r="36" spans="1:19" x14ac:dyDescent="0.25">
      <c r="A36" s="29">
        <v>-613</v>
      </c>
      <c r="B36" s="29">
        <v>2.86E-2</v>
      </c>
      <c r="C36" s="29">
        <v>2.41E-2</v>
      </c>
      <c r="D36" s="1"/>
      <c r="E36" s="1">
        <f t="shared" si="0"/>
        <v>0.8426573426573426</v>
      </c>
      <c r="F36" s="1">
        <f t="shared" si="1"/>
        <v>0</v>
      </c>
      <c r="G36" s="1">
        <f t="shared" si="12"/>
        <v>0</v>
      </c>
      <c r="H36" s="1"/>
      <c r="I36" s="24">
        <f t="shared" si="3"/>
        <v>3.9889671526967332E-2</v>
      </c>
      <c r="J36" s="24">
        <f t="shared" si="4"/>
        <v>0.92022065694606536</v>
      </c>
      <c r="K36" s="1"/>
      <c r="L36" s="1">
        <f t="shared" si="5"/>
        <v>1.1408446056712658E-3</v>
      </c>
      <c r="M36" s="1">
        <f t="shared" si="6"/>
        <v>2.7459155394328735E-2</v>
      </c>
      <c r="N36" s="1">
        <f t="shared" si="7"/>
        <v>-3.2274962734689014E-3</v>
      </c>
      <c r="O36" s="1">
        <f t="shared" si="8"/>
        <v>2.73274962734689E-2</v>
      </c>
      <c r="P36" s="24">
        <f t="shared" si="9"/>
        <v>0</v>
      </c>
      <c r="Q36" s="1"/>
      <c r="R36" s="27">
        <f t="shared" si="10"/>
        <v>-0.6993377432764859</v>
      </c>
      <c r="S36" s="27">
        <f t="shared" si="11"/>
        <v>-16.832462256723513</v>
      </c>
    </row>
    <row r="37" spans="1:19" x14ac:dyDescent="0.25">
      <c r="A37" s="29">
        <v>-583</v>
      </c>
      <c r="B37" s="29">
        <v>3.7900000000000003E-2</v>
      </c>
      <c r="C37" s="29">
        <v>2.8299999999999999E-2</v>
      </c>
      <c r="D37" s="1"/>
      <c r="E37" s="1">
        <f t="shared" si="0"/>
        <v>0.74670184696569908</v>
      </c>
      <c r="F37" s="1">
        <f t="shared" si="1"/>
        <v>0</v>
      </c>
      <c r="G37" s="1">
        <f t="shared" si="12"/>
        <v>0</v>
      </c>
      <c r="H37" s="1"/>
      <c r="I37" s="24">
        <f t="shared" si="3"/>
        <v>6.4981019313071292E-2</v>
      </c>
      <c r="J37" s="24">
        <f t="shared" si="4"/>
        <v>0.87003796137385736</v>
      </c>
      <c r="K37" s="1"/>
      <c r="L37" s="1">
        <f t="shared" si="5"/>
        <v>2.4627806319654022E-3</v>
      </c>
      <c r="M37" s="1">
        <f t="shared" si="6"/>
        <v>3.5437219368034602E-2</v>
      </c>
      <c r="N37" s="1">
        <f t="shared" si="7"/>
        <v>-6.9673076179930802E-3</v>
      </c>
      <c r="O37" s="1">
        <f t="shared" si="8"/>
        <v>3.5267307617993078E-2</v>
      </c>
      <c r="P37" s="24">
        <f t="shared" si="9"/>
        <v>0</v>
      </c>
      <c r="Q37" s="1"/>
      <c r="R37" s="27">
        <f t="shared" si="10"/>
        <v>-1.4358011084358295</v>
      </c>
      <c r="S37" s="27">
        <f t="shared" si="11"/>
        <v>-20.659898891564172</v>
      </c>
    </row>
    <row r="38" spans="1:19" x14ac:dyDescent="0.25">
      <c r="A38" s="29">
        <v>-553</v>
      </c>
      <c r="B38" s="29">
        <v>5.0900000000000001E-2</v>
      </c>
      <c r="C38" s="29">
        <v>3.3300000000000003E-2</v>
      </c>
      <c r="D38" s="1"/>
      <c r="E38" s="1">
        <f t="shared" si="0"/>
        <v>0.65422396856581533</v>
      </c>
      <c r="F38" s="1">
        <f t="shared" si="1"/>
        <v>0</v>
      </c>
      <c r="G38" s="1">
        <f t="shared" si="12"/>
        <v>0</v>
      </c>
      <c r="H38" s="1"/>
      <c r="I38" s="24">
        <f t="shared" si="3"/>
        <v>8.9163006938972222E-2</v>
      </c>
      <c r="J38" s="24">
        <f t="shared" si="4"/>
        <v>0.82167398612205556</v>
      </c>
      <c r="K38" s="1"/>
      <c r="L38" s="1">
        <f t="shared" si="5"/>
        <v>4.538397053193686E-3</v>
      </c>
      <c r="M38" s="1">
        <f t="shared" si="6"/>
        <v>4.6361602946806316E-2</v>
      </c>
      <c r="N38" s="1">
        <f t="shared" si="7"/>
        <v>-1.2839311772952876E-2</v>
      </c>
      <c r="O38" s="1">
        <f t="shared" si="8"/>
        <v>4.6139311772952878E-2</v>
      </c>
      <c r="P38" s="24">
        <f t="shared" si="9"/>
        <v>0</v>
      </c>
      <c r="Q38" s="1"/>
      <c r="R38" s="27">
        <f t="shared" si="10"/>
        <v>-2.5097335704161083</v>
      </c>
      <c r="S38" s="27">
        <f t="shared" si="11"/>
        <v>-25.637966429583894</v>
      </c>
    </row>
    <row r="39" spans="1:19" x14ac:dyDescent="0.25">
      <c r="A39" s="29">
        <v>-523</v>
      </c>
      <c r="B39" s="29">
        <v>6.8599999999999994E-2</v>
      </c>
      <c r="C39" s="29">
        <v>4.2000000000000003E-2</v>
      </c>
      <c r="D39" s="1"/>
      <c r="E39" s="1">
        <f t="shared" si="0"/>
        <v>0.6122448979591838</v>
      </c>
      <c r="F39" s="1">
        <f t="shared" si="1"/>
        <v>0</v>
      </c>
      <c r="G39" s="1">
        <f t="shared" si="12"/>
        <v>0</v>
      </c>
      <c r="H39" s="1"/>
      <c r="I39" s="24">
        <f t="shared" si="3"/>
        <v>0.10014009014547517</v>
      </c>
      <c r="J39" s="24">
        <f t="shared" si="4"/>
        <v>0.7997198197090496</v>
      </c>
      <c r="K39" s="1"/>
      <c r="L39" s="1">
        <f t="shared" si="5"/>
        <v>6.8696101839795963E-3</v>
      </c>
      <c r="M39" s="1">
        <f t="shared" si="6"/>
        <v>6.1730389816020394E-2</v>
      </c>
      <c r="N39" s="1">
        <f t="shared" si="7"/>
        <v>-1.9434409523225563E-2</v>
      </c>
      <c r="O39" s="1">
        <f t="shared" si="8"/>
        <v>6.1434409523225562E-2</v>
      </c>
      <c r="P39" s="24">
        <f t="shared" si="9"/>
        <v>-6.9646631575903124E-18</v>
      </c>
      <c r="Q39" s="1"/>
      <c r="R39" s="27">
        <f t="shared" si="10"/>
        <v>-3.5928061262213289</v>
      </c>
      <c r="S39" s="27">
        <f t="shared" si="11"/>
        <v>-32.284993873778667</v>
      </c>
    </row>
    <row r="40" spans="1:19" x14ac:dyDescent="0.25">
      <c r="A40" s="29">
        <v>-493</v>
      </c>
      <c r="B40" s="29">
        <v>9.2200000000000004E-2</v>
      </c>
      <c r="C40" s="29">
        <v>5.62E-2</v>
      </c>
      <c r="D40" s="1"/>
      <c r="E40" s="1">
        <f t="shared" si="0"/>
        <v>0.60954446854663769</v>
      </c>
      <c r="F40" s="1">
        <f t="shared" si="1"/>
        <v>0</v>
      </c>
      <c r="G40" s="1">
        <f t="shared" si="12"/>
        <v>0</v>
      </c>
      <c r="H40" s="1"/>
      <c r="I40" s="24">
        <f t="shared" si="3"/>
        <v>0.1008462238908498</v>
      </c>
      <c r="J40" s="24">
        <f t="shared" si="4"/>
        <v>0.79830755221830041</v>
      </c>
      <c r="K40" s="1"/>
      <c r="L40" s="1">
        <f t="shared" si="5"/>
        <v>9.2980218427363513E-3</v>
      </c>
      <c r="M40" s="1">
        <f t="shared" si="6"/>
        <v>8.2901978157263648E-2</v>
      </c>
      <c r="N40" s="1">
        <f t="shared" si="7"/>
        <v>-2.6304485903587825E-2</v>
      </c>
      <c r="O40" s="1">
        <f t="shared" si="8"/>
        <v>8.2504485903587818E-2</v>
      </c>
      <c r="P40" s="24">
        <f t="shared" si="9"/>
        <v>-6.9646631575903124E-18</v>
      </c>
      <c r="Q40" s="1"/>
      <c r="R40" s="27">
        <f t="shared" si="10"/>
        <v>-4.5839247684690214</v>
      </c>
      <c r="S40" s="27">
        <f t="shared" si="11"/>
        <v>-40.870675231530981</v>
      </c>
    </row>
    <row r="41" spans="1:19" x14ac:dyDescent="0.25">
      <c r="A41" s="29">
        <v>-463</v>
      </c>
      <c r="B41" s="29">
        <v>0.12180000000000001</v>
      </c>
      <c r="C41" s="29">
        <v>7.5600000000000001E-2</v>
      </c>
      <c r="D41" s="1"/>
      <c r="E41" s="1">
        <f t="shared" si="0"/>
        <v>0.62068965517241381</v>
      </c>
      <c r="F41" s="1">
        <f t="shared" si="1"/>
        <v>0</v>
      </c>
      <c r="G41" s="1">
        <f t="shared" si="12"/>
        <v>0</v>
      </c>
      <c r="H41" s="1"/>
      <c r="I41" s="24">
        <f t="shared" si="3"/>
        <v>9.7931875403014956E-2</v>
      </c>
      <c r="J41" s="24">
        <f t="shared" si="4"/>
        <v>0.80413624919397009</v>
      </c>
      <c r="K41" s="1"/>
      <c r="L41" s="1">
        <f t="shared" si="5"/>
        <v>1.1928102424087221E-2</v>
      </c>
      <c r="M41" s="1">
        <f t="shared" si="6"/>
        <v>0.10987189757591279</v>
      </c>
      <c r="N41" s="1">
        <f t="shared" si="7"/>
        <v>-3.3745091953732778E-2</v>
      </c>
      <c r="O41" s="1">
        <f t="shared" si="8"/>
        <v>0.10934509195373279</v>
      </c>
      <c r="P41" s="24">
        <f t="shared" si="9"/>
        <v>1.3929326315180625E-17</v>
      </c>
      <c r="Q41" s="1"/>
      <c r="R41" s="27">
        <f t="shared" si="10"/>
        <v>-5.5227114223523834</v>
      </c>
      <c r="S41" s="27">
        <f t="shared" si="11"/>
        <v>-50.87068857764762</v>
      </c>
    </row>
    <row r="42" spans="1:19" x14ac:dyDescent="0.25">
      <c r="A42" s="29">
        <v>-433</v>
      </c>
      <c r="B42" s="29">
        <v>0.16120000000000001</v>
      </c>
      <c r="C42" s="29">
        <v>0.1037</v>
      </c>
      <c r="D42" s="1"/>
      <c r="E42" s="1">
        <f t="shared" si="0"/>
        <v>0.64330024813895781</v>
      </c>
      <c r="F42" s="1">
        <f t="shared" si="1"/>
        <v>0</v>
      </c>
      <c r="G42" s="1">
        <f t="shared" si="12"/>
        <v>0</v>
      </c>
      <c r="H42" s="1"/>
      <c r="I42" s="24">
        <f t="shared" si="3"/>
        <v>9.2019444356889912E-2</v>
      </c>
      <c r="J42" s="24">
        <f t="shared" si="4"/>
        <v>0.81596111128622018</v>
      </c>
      <c r="K42" s="1"/>
      <c r="L42" s="1">
        <f t="shared" si="5"/>
        <v>1.4833534430330655E-2</v>
      </c>
      <c r="M42" s="1">
        <f t="shared" si="6"/>
        <v>0.14636646556966937</v>
      </c>
      <c r="N42" s="1">
        <f t="shared" si="7"/>
        <v>-4.1964678500710777E-2</v>
      </c>
      <c r="O42" s="1">
        <f t="shared" si="8"/>
        <v>0.1456646785007108</v>
      </c>
      <c r="P42" s="24">
        <f t="shared" si="9"/>
        <v>1.3929326315180625E-17</v>
      </c>
      <c r="Q42" s="1"/>
      <c r="R42" s="27">
        <f t="shared" si="10"/>
        <v>-6.4229204083331739</v>
      </c>
      <c r="S42" s="27">
        <f t="shared" si="11"/>
        <v>-63.376679591666836</v>
      </c>
    </row>
    <row r="43" spans="1:19" x14ac:dyDescent="0.25">
      <c r="A43" s="29">
        <v>-403</v>
      </c>
      <c r="B43" s="29">
        <v>0.21410000000000001</v>
      </c>
      <c r="C43" s="29">
        <v>0.14810000000000001</v>
      </c>
      <c r="D43" s="1"/>
      <c r="E43" s="1">
        <f t="shared" si="0"/>
        <v>0.69173283512377393</v>
      </c>
      <c r="F43" s="1">
        <f t="shared" si="1"/>
        <v>0</v>
      </c>
      <c r="G43" s="1">
        <f t="shared" si="12"/>
        <v>0</v>
      </c>
      <c r="H43" s="1"/>
      <c r="I43" s="24">
        <f t="shared" si="3"/>
        <v>7.9354834837056173E-2</v>
      </c>
      <c r="J43" s="24">
        <f t="shared" si="4"/>
        <v>0.84129033032588763</v>
      </c>
      <c r="K43" s="1"/>
      <c r="L43" s="1">
        <f t="shared" si="5"/>
        <v>1.6989870138613729E-2</v>
      </c>
      <c r="M43" s="1">
        <f t="shared" si="6"/>
        <v>0.19711012986138629</v>
      </c>
      <c r="N43" s="1">
        <f t="shared" si="7"/>
        <v>-4.8065040835979553E-2</v>
      </c>
      <c r="O43" s="1">
        <f t="shared" si="8"/>
        <v>0.19616504083597958</v>
      </c>
      <c r="P43" s="24">
        <f t="shared" si="9"/>
        <v>0</v>
      </c>
      <c r="Q43" s="1"/>
      <c r="R43" s="27">
        <f t="shared" si="10"/>
        <v>-6.8469176658613327</v>
      </c>
      <c r="S43" s="27">
        <f t="shared" si="11"/>
        <v>-79.43538233413868</v>
      </c>
    </row>
    <row r="44" spans="1:19" x14ac:dyDescent="0.25">
      <c r="A44" s="29">
        <v>-373</v>
      </c>
      <c r="B44" s="29">
        <v>0.28449999999999998</v>
      </c>
      <c r="C44" s="29">
        <v>0.21190000000000001</v>
      </c>
      <c r="D44" s="1"/>
      <c r="E44" s="1">
        <f t="shared" si="0"/>
        <v>0.74481546572934987</v>
      </c>
      <c r="F44" s="1">
        <f t="shared" si="1"/>
        <v>0</v>
      </c>
      <c r="G44" s="1">
        <f t="shared" si="12"/>
        <v>0</v>
      </c>
      <c r="H44" s="1"/>
      <c r="I44" s="24">
        <f t="shared" si="3"/>
        <v>6.5474288065603417E-2</v>
      </c>
      <c r="J44" s="24">
        <f t="shared" si="4"/>
        <v>0.86905142386879319</v>
      </c>
      <c r="K44" s="1"/>
      <c r="L44" s="1">
        <f t="shared" si="5"/>
        <v>1.8627434954664169E-2</v>
      </c>
      <c r="M44" s="1">
        <f t="shared" si="6"/>
        <v>0.2658725650453358</v>
      </c>
      <c r="N44" s="1">
        <f t="shared" si="7"/>
        <v>-5.2697778997770464E-2</v>
      </c>
      <c r="O44" s="1">
        <f t="shared" si="8"/>
        <v>0.26459777899777048</v>
      </c>
      <c r="P44" s="24">
        <f t="shared" si="9"/>
        <v>2.7858652630361249E-17</v>
      </c>
      <c r="Q44" s="1"/>
      <c r="R44" s="27">
        <f t="shared" si="10"/>
        <v>-6.9480332380897352</v>
      </c>
      <c r="S44" s="27">
        <f t="shared" si="11"/>
        <v>-99.170466761910248</v>
      </c>
    </row>
    <row r="45" spans="1:19" x14ac:dyDescent="0.25">
      <c r="A45" s="29">
        <v>-343</v>
      </c>
      <c r="B45" s="29">
        <v>0.37480000000000002</v>
      </c>
      <c r="C45" s="29">
        <v>0.29299999999999998</v>
      </c>
      <c r="D45" s="1"/>
      <c r="E45" s="1">
        <f t="shared" si="0"/>
        <v>0.78175026680896464</v>
      </c>
      <c r="F45" s="1">
        <f t="shared" si="1"/>
        <v>0</v>
      </c>
      <c r="G45" s="1">
        <f t="shared" si="12"/>
        <v>0</v>
      </c>
      <c r="H45" s="1"/>
      <c r="I45" s="24">
        <f t="shared" si="3"/>
        <v>5.5816228017877667E-2</v>
      </c>
      <c r="J45" s="24">
        <f t="shared" si="4"/>
        <v>0.88836754396424467</v>
      </c>
      <c r="K45" s="1"/>
      <c r="L45" s="1">
        <f t="shared" si="5"/>
        <v>2.0919922261100551E-2</v>
      </c>
      <c r="M45" s="1">
        <f t="shared" si="6"/>
        <v>0.35388007773889946</v>
      </c>
      <c r="N45" s="1">
        <f t="shared" si="7"/>
        <v>-5.9183319799486107E-2</v>
      </c>
      <c r="O45" s="1">
        <f t="shared" si="8"/>
        <v>0.35218331979948608</v>
      </c>
      <c r="P45" s="24">
        <f t="shared" si="9"/>
        <v>0</v>
      </c>
      <c r="Q45" s="1"/>
      <c r="R45" s="27">
        <f t="shared" si="10"/>
        <v>-7.1755333355574891</v>
      </c>
      <c r="S45" s="27">
        <f t="shared" si="11"/>
        <v>-121.38086666444251</v>
      </c>
    </row>
    <row r="46" spans="1:19" x14ac:dyDescent="0.25">
      <c r="A46" s="29">
        <v>-313</v>
      </c>
      <c r="B46" s="29">
        <v>0.48049999999999998</v>
      </c>
      <c r="C46" s="29">
        <v>0.39129999999999998</v>
      </c>
      <c r="D46" s="1"/>
      <c r="E46" s="1">
        <f t="shared" si="0"/>
        <v>0.81436004162330899</v>
      </c>
      <c r="F46" s="1">
        <f t="shared" si="1"/>
        <v>0</v>
      </c>
      <c r="G46" s="1">
        <f t="shared" si="12"/>
        <v>0</v>
      </c>
      <c r="H46" s="1"/>
      <c r="I46" s="24">
        <f t="shared" si="3"/>
        <v>4.728911661904088E-2</v>
      </c>
      <c r="J46" s="24">
        <f t="shared" si="4"/>
        <v>0.90542176676191821</v>
      </c>
      <c r="K46" s="1"/>
      <c r="L46" s="1">
        <f t="shared" si="5"/>
        <v>2.2722420535449143E-2</v>
      </c>
      <c r="M46" s="1">
        <f t="shared" si="6"/>
        <v>0.45777757946455083</v>
      </c>
      <c r="N46" s="1">
        <f t="shared" si="7"/>
        <v>-6.4282661492889817E-2</v>
      </c>
      <c r="O46" s="1">
        <f t="shared" si="8"/>
        <v>0.45558266149288978</v>
      </c>
      <c r="P46" s="24">
        <f t="shared" si="9"/>
        <v>0</v>
      </c>
      <c r="Q46" s="1"/>
      <c r="R46" s="27">
        <f t="shared" si="10"/>
        <v>-7.1121176275955822</v>
      </c>
      <c r="S46" s="27">
        <f t="shared" si="11"/>
        <v>-143.28438237240442</v>
      </c>
    </row>
    <row r="47" spans="1:19" x14ac:dyDescent="0.25">
      <c r="A47" s="29">
        <v>-283</v>
      </c>
      <c r="B47" s="29">
        <v>0.59619999999999995</v>
      </c>
      <c r="C47" s="29">
        <v>0.50890000000000002</v>
      </c>
      <c r="D47" s="1"/>
      <c r="E47" s="1">
        <f t="shared" si="0"/>
        <v>0.85357262663535738</v>
      </c>
      <c r="F47" s="1">
        <f t="shared" si="1"/>
        <v>0</v>
      </c>
      <c r="G47" s="1">
        <f t="shared" si="12"/>
        <v>0</v>
      </c>
      <c r="H47" s="1"/>
      <c r="I47" s="24">
        <f t="shared" si="3"/>
        <v>3.7035440151241043E-2</v>
      </c>
      <c r="J47" s="24">
        <f t="shared" si="4"/>
        <v>0.9259291196975179</v>
      </c>
      <c r="K47" s="1"/>
      <c r="L47" s="1">
        <f t="shared" si="5"/>
        <v>2.208052941816991E-2</v>
      </c>
      <c r="M47" s="1">
        <f t="shared" si="6"/>
        <v>0.57411947058182999</v>
      </c>
      <c r="N47" s="1">
        <f t="shared" si="7"/>
        <v>-6.2466725143019861E-2</v>
      </c>
      <c r="O47" s="1">
        <f t="shared" si="8"/>
        <v>0.57136672514301989</v>
      </c>
      <c r="P47" s="24">
        <f t="shared" si="9"/>
        <v>0</v>
      </c>
      <c r="Q47" s="1"/>
      <c r="R47" s="27">
        <f t="shared" si="10"/>
        <v>-6.2487898253420848</v>
      </c>
      <c r="S47" s="27">
        <f t="shared" si="11"/>
        <v>-162.47581017465788</v>
      </c>
    </row>
    <row r="48" spans="1:19" x14ac:dyDescent="0.25">
      <c r="A48" s="29">
        <v>-253</v>
      </c>
      <c r="B48" s="29">
        <v>0.7137</v>
      </c>
      <c r="C48" s="29">
        <v>0.64290000000000003</v>
      </c>
      <c r="D48" s="1"/>
      <c r="E48" s="1">
        <f t="shared" si="0"/>
        <v>0.9007986548970156</v>
      </c>
      <c r="F48" s="1">
        <f t="shared" si="1"/>
        <v>1</v>
      </c>
      <c r="G48" s="1">
        <f t="shared" si="12"/>
        <v>0.9007986548970156</v>
      </c>
      <c r="H48" s="1"/>
      <c r="I48" s="24">
        <f t="shared" si="3"/>
        <v>2.4686332983085008E-2</v>
      </c>
      <c r="J48" s="24">
        <f t="shared" si="4"/>
        <v>0.95062733403383004</v>
      </c>
      <c r="K48" s="1"/>
      <c r="L48" s="1">
        <f t="shared" si="5"/>
        <v>1.7618635850027771E-2</v>
      </c>
      <c r="M48" s="1">
        <f t="shared" si="6"/>
        <v>0.69608136414997224</v>
      </c>
      <c r="N48" s="1">
        <f t="shared" si="7"/>
        <v>-4.9843844873256646E-2</v>
      </c>
      <c r="O48" s="1">
        <f t="shared" si="8"/>
        <v>0.69274384487325669</v>
      </c>
      <c r="P48" s="24">
        <f t="shared" si="9"/>
        <v>0</v>
      </c>
      <c r="Q48" s="1"/>
      <c r="R48" s="27">
        <f t="shared" si="10"/>
        <v>-4.4575148700570262</v>
      </c>
      <c r="S48" s="27">
        <f t="shared" si="11"/>
        <v>-176.10858512994298</v>
      </c>
    </row>
    <row r="49" spans="1:19" x14ac:dyDescent="0.25">
      <c r="A49" s="29">
        <v>-223</v>
      </c>
      <c r="B49" s="29">
        <v>0.82540000000000002</v>
      </c>
      <c r="C49" s="29">
        <v>0.77790000000000004</v>
      </c>
      <c r="D49" s="1"/>
      <c r="E49" s="1">
        <f t="shared" si="0"/>
        <v>0.94245214441482916</v>
      </c>
      <c r="F49" s="1">
        <f t="shared" si="1"/>
        <v>1</v>
      </c>
      <c r="G49" s="1">
        <f t="shared" si="12"/>
        <v>0.94245214441482916</v>
      </c>
      <c r="H49" s="1"/>
      <c r="I49" s="24">
        <f t="shared" si="3"/>
        <v>1.379438578961838E-2</v>
      </c>
      <c r="J49" s="24">
        <f t="shared" si="4"/>
        <v>0.97241122842076322</v>
      </c>
      <c r="K49" s="1"/>
      <c r="L49" s="1">
        <f t="shared" si="5"/>
        <v>1.1385886030751011E-2</v>
      </c>
      <c r="M49" s="1">
        <f t="shared" si="6"/>
        <v>0.81401411396924905</v>
      </c>
      <c r="N49" s="1">
        <f t="shared" si="7"/>
        <v>-3.2211139494119162E-2</v>
      </c>
      <c r="O49" s="1">
        <f t="shared" si="8"/>
        <v>0.81011113949411917</v>
      </c>
      <c r="P49" s="24">
        <f t="shared" si="9"/>
        <v>0</v>
      </c>
      <c r="Q49" s="1"/>
      <c r="R49" s="27">
        <f t="shared" si="10"/>
        <v>-2.5390525848574752</v>
      </c>
      <c r="S49" s="27">
        <f t="shared" si="11"/>
        <v>-181.52514741514253</v>
      </c>
    </row>
    <row r="50" spans="1:19" x14ac:dyDescent="0.25">
      <c r="A50" s="29">
        <v>-193</v>
      </c>
      <c r="B50" s="29">
        <v>0.91649999999999998</v>
      </c>
      <c r="C50" s="29">
        <v>0.89090000000000003</v>
      </c>
      <c r="D50" s="1"/>
      <c r="E50" s="1">
        <f t="shared" si="0"/>
        <v>0.97206764866339335</v>
      </c>
      <c r="F50" s="1">
        <f t="shared" si="1"/>
        <v>1</v>
      </c>
      <c r="G50" s="1">
        <f t="shared" si="12"/>
        <v>0.97206764866339335</v>
      </c>
      <c r="H50" s="1"/>
      <c r="I50" s="24">
        <f t="shared" si="3"/>
        <v>6.0502444915574594E-3</v>
      </c>
      <c r="J50" s="24">
        <f t="shared" si="4"/>
        <v>0.98789951101688511</v>
      </c>
      <c r="K50" s="1"/>
      <c r="L50" s="1">
        <f t="shared" si="5"/>
        <v>5.5450490765124117E-3</v>
      </c>
      <c r="M50" s="1">
        <f t="shared" si="6"/>
        <v>0.91095495092348755</v>
      </c>
      <c r="N50" s="1">
        <f t="shared" si="7"/>
        <v>-1.5687171716182783E-2</v>
      </c>
      <c r="O50" s="1">
        <f t="shared" si="8"/>
        <v>0.90658717171618275</v>
      </c>
      <c r="P50" s="24">
        <f t="shared" si="9"/>
        <v>-1.11434610521445E-16</v>
      </c>
      <c r="Q50" s="1"/>
      <c r="R50" s="27">
        <f t="shared" si="10"/>
        <v>-1.0701944717668954</v>
      </c>
      <c r="S50" s="27">
        <f t="shared" si="11"/>
        <v>-175.81430552823309</v>
      </c>
    </row>
    <row r="51" spans="1:19" x14ac:dyDescent="0.25">
      <c r="A51" s="29">
        <v>-163</v>
      </c>
      <c r="B51" s="29">
        <v>0.97489999999999999</v>
      </c>
      <c r="C51" s="29">
        <v>0.9677</v>
      </c>
      <c r="D51" s="1"/>
      <c r="E51" s="1">
        <f t="shared" si="0"/>
        <v>0.99261462714124526</v>
      </c>
      <c r="F51" s="1">
        <f t="shared" si="1"/>
        <v>1</v>
      </c>
      <c r="G51" s="1">
        <f t="shared" si="12"/>
        <v>0.99261462714124526</v>
      </c>
      <c r="H51" s="1"/>
      <c r="I51" s="24">
        <f t="shared" si="3"/>
        <v>6.7742681993478832E-4</v>
      </c>
      <c r="J51" s="24">
        <f t="shared" si="4"/>
        <v>0.99864514636013046</v>
      </c>
      <c r="K51" s="1"/>
      <c r="L51" s="1">
        <f t="shared" si="5"/>
        <v>6.6042340675442511E-4</v>
      </c>
      <c r="M51" s="1">
        <f t="shared" si="6"/>
        <v>0.97423957659324556</v>
      </c>
      <c r="N51" s="1">
        <f t="shared" si="7"/>
        <v>-1.8683649583962174E-3</v>
      </c>
      <c r="O51" s="1">
        <f t="shared" si="8"/>
        <v>0.96956836495839616</v>
      </c>
      <c r="P51" s="24">
        <f t="shared" si="9"/>
        <v>-1.11434610521445E-16</v>
      </c>
      <c r="Q51" s="1"/>
      <c r="R51" s="27">
        <f t="shared" si="10"/>
        <v>-0.10764901530097129</v>
      </c>
      <c r="S51" s="27">
        <f t="shared" si="11"/>
        <v>-158.80105098469903</v>
      </c>
    </row>
    <row r="52" spans="1:19" x14ac:dyDescent="0.25">
      <c r="A52" s="29">
        <v>-133</v>
      </c>
      <c r="B52" s="29">
        <v>1.0011000000000001</v>
      </c>
      <c r="C52" s="29">
        <v>0.99629999999999996</v>
      </c>
      <c r="D52" s="1"/>
      <c r="E52" s="1">
        <f t="shared" si="0"/>
        <v>0.99520527419838167</v>
      </c>
      <c r="F52" s="1">
        <f t="shared" si="1"/>
        <v>1</v>
      </c>
      <c r="G52" s="1">
        <f t="shared" si="12"/>
        <v>0.99520527419838167</v>
      </c>
      <c r="H52" s="1"/>
      <c r="I52" s="24">
        <f t="shared" si="3"/>
        <v>0</v>
      </c>
      <c r="J52" s="24">
        <f t="shared" si="4"/>
        <v>1</v>
      </c>
      <c r="K52" s="1"/>
      <c r="L52" s="1">
        <f t="shared" si="5"/>
        <v>0</v>
      </c>
      <c r="M52" s="1">
        <f t="shared" si="6"/>
        <v>1.0011000000000001</v>
      </c>
      <c r="N52" s="1">
        <f t="shared" si="7"/>
        <v>0</v>
      </c>
      <c r="O52" s="1">
        <f t="shared" si="8"/>
        <v>0.99629999999999996</v>
      </c>
      <c r="P52" s="24">
        <f t="shared" si="9"/>
        <v>0</v>
      </c>
      <c r="Q52" s="1"/>
      <c r="R52" s="27">
        <f t="shared" si="10"/>
        <v>0</v>
      </c>
      <c r="S52" s="27">
        <f t="shared" si="11"/>
        <v>-133.14630000000002</v>
      </c>
    </row>
    <row r="53" spans="1:19" x14ac:dyDescent="0.25">
      <c r="A53" s="29">
        <v>-103</v>
      </c>
      <c r="B53" s="29">
        <v>0.99760000000000004</v>
      </c>
      <c r="C53" s="29">
        <v>0.96830000000000005</v>
      </c>
      <c r="D53" s="1"/>
      <c r="E53" s="1">
        <f t="shared" si="0"/>
        <v>0.97062951082598237</v>
      </c>
      <c r="F53" s="1">
        <f t="shared" si="1"/>
        <v>1</v>
      </c>
      <c r="G53" s="1">
        <f t="shared" si="12"/>
        <v>0.97062951082598237</v>
      </c>
      <c r="H53" s="1"/>
      <c r="I53" s="24">
        <f t="shared" si="3"/>
        <v>6.4263023336095099E-3</v>
      </c>
      <c r="J53" s="24">
        <f t="shared" si="4"/>
        <v>0.98714739533278095</v>
      </c>
      <c r="K53" s="1"/>
      <c r="L53" s="1">
        <f t="shared" si="5"/>
        <v>6.4108792080088475E-3</v>
      </c>
      <c r="M53" s="1">
        <f t="shared" si="6"/>
        <v>0.99118912079199117</v>
      </c>
      <c r="N53" s="1">
        <f t="shared" si="7"/>
        <v>-1.8136640740246398E-2</v>
      </c>
      <c r="O53" s="1">
        <f t="shared" si="8"/>
        <v>0.9864366407402464</v>
      </c>
      <c r="P53" s="24">
        <f t="shared" si="9"/>
        <v>0</v>
      </c>
      <c r="Q53" s="1"/>
      <c r="R53" s="27">
        <f t="shared" si="10"/>
        <v>-0.66032055842491133</v>
      </c>
      <c r="S53" s="27">
        <f t="shared" si="11"/>
        <v>-102.09247944157509</v>
      </c>
    </row>
    <row r="54" spans="1:19" x14ac:dyDescent="0.25">
      <c r="A54" s="29">
        <v>-73</v>
      </c>
      <c r="B54" s="29">
        <v>0.96509999999999996</v>
      </c>
      <c r="C54" s="29">
        <v>0.89190000000000003</v>
      </c>
      <c r="D54" s="1"/>
      <c r="E54" s="1">
        <f t="shared" si="0"/>
        <v>0.92415293751942806</v>
      </c>
      <c r="F54" s="1">
        <f t="shared" si="1"/>
        <v>1</v>
      </c>
      <c r="G54" s="1">
        <f t="shared" si="12"/>
        <v>0.92415293751942806</v>
      </c>
      <c r="H54" s="1"/>
      <c r="I54" s="24">
        <f t="shared" si="3"/>
        <v>1.8579434953429501E-2</v>
      </c>
      <c r="J54" s="24">
        <f t="shared" si="4"/>
        <v>0.96284113009314098</v>
      </c>
      <c r="K54" s="1"/>
      <c r="L54" s="1">
        <f t="shared" si="5"/>
        <v>1.7931012673554809E-2</v>
      </c>
      <c r="M54" s="1">
        <f t="shared" si="6"/>
        <v>0.94716898732644517</v>
      </c>
      <c r="N54" s="1">
        <f t="shared" si="7"/>
        <v>-5.0727571744418345E-2</v>
      </c>
      <c r="O54" s="1">
        <f t="shared" si="8"/>
        <v>0.94262757174441836</v>
      </c>
      <c r="P54" s="24">
        <f t="shared" si="9"/>
        <v>0</v>
      </c>
      <c r="Q54" s="1"/>
      <c r="R54" s="27">
        <f t="shared" si="10"/>
        <v>-1.3089639251695011</v>
      </c>
      <c r="S54" s="27">
        <f t="shared" si="11"/>
        <v>-69.143336074830501</v>
      </c>
    </row>
    <row r="55" spans="1:19" x14ac:dyDescent="0.25">
      <c r="A55" s="29">
        <v>-43</v>
      </c>
      <c r="B55" s="29">
        <v>0.90169999999999995</v>
      </c>
      <c r="C55" s="29">
        <v>0.77659999999999996</v>
      </c>
      <c r="D55" s="1"/>
      <c r="E55" s="1">
        <f t="shared" si="0"/>
        <v>0.86126206055229015</v>
      </c>
      <c r="F55" s="1">
        <f t="shared" si="1"/>
        <v>1</v>
      </c>
      <c r="G55" s="1">
        <f t="shared" si="12"/>
        <v>0.86126206055229015</v>
      </c>
      <c r="H55" s="1"/>
      <c r="I55" s="24">
        <f t="shared" si="3"/>
        <v>3.5024734466305212E-2</v>
      </c>
      <c r="J55" s="24">
        <f t="shared" si="4"/>
        <v>0.92995053106738956</v>
      </c>
      <c r="K55" s="1"/>
      <c r="L55" s="1">
        <f t="shared" si="5"/>
        <v>3.1581803068267404E-2</v>
      </c>
      <c r="M55" s="1">
        <f t="shared" si="6"/>
        <v>0.87011819693173253</v>
      </c>
      <c r="N55" s="1">
        <f t="shared" si="7"/>
        <v>-8.9346218762446361E-2</v>
      </c>
      <c r="O55" s="1">
        <f t="shared" si="8"/>
        <v>0.86594621876244637</v>
      </c>
      <c r="P55" s="24">
        <f t="shared" si="9"/>
        <v>0</v>
      </c>
      <c r="Q55" s="1"/>
      <c r="R55" s="27">
        <f t="shared" si="10"/>
        <v>-1.3580175319354983</v>
      </c>
      <c r="S55" s="27">
        <f t="shared" si="11"/>
        <v>-37.415082468064497</v>
      </c>
    </row>
    <row r="56" spans="1:19" x14ac:dyDescent="0.25">
      <c r="A56" s="29">
        <v>-13</v>
      </c>
      <c r="B56" s="29">
        <v>0.80689999999999995</v>
      </c>
      <c r="C56" s="29">
        <v>0.63260000000000005</v>
      </c>
      <c r="D56" s="1"/>
      <c r="E56" s="1">
        <f t="shared" si="0"/>
        <v>0.78398810261494623</v>
      </c>
      <c r="F56" s="1">
        <f t="shared" si="1"/>
        <v>1</v>
      </c>
      <c r="G56" s="1">
        <f t="shared" si="12"/>
        <v>0.78398810261494623</v>
      </c>
      <c r="H56" s="1"/>
      <c r="I56" s="24">
        <f t="shared" si="3"/>
        <v>5.5231057610582591E-2</v>
      </c>
      <c r="J56" s="24">
        <f t="shared" si="4"/>
        <v>0.88953788477883478</v>
      </c>
      <c r="K56" s="1"/>
      <c r="L56" s="1">
        <f t="shared" si="5"/>
        <v>4.4565940385979087E-2</v>
      </c>
      <c r="M56" s="1">
        <f t="shared" si="6"/>
        <v>0.7623340596140209</v>
      </c>
      <c r="N56" s="1">
        <f t="shared" si="7"/>
        <v>-0.12607887682893701</v>
      </c>
      <c r="O56" s="1">
        <f t="shared" si="8"/>
        <v>0.75867887682893709</v>
      </c>
      <c r="P56" s="24">
        <f t="shared" si="9"/>
        <v>0</v>
      </c>
      <c r="Q56" s="1"/>
      <c r="R56" s="27">
        <f t="shared" si="10"/>
        <v>-0.57935722501772813</v>
      </c>
      <c r="S56" s="27">
        <f t="shared" si="11"/>
        <v>-9.9103427749822721</v>
      </c>
    </row>
    <row r="57" spans="1:19" x14ac:dyDescent="0.25">
      <c r="A57" s="29">
        <v>17</v>
      </c>
      <c r="B57" s="29">
        <v>0.69669999999999999</v>
      </c>
      <c r="C57" s="29">
        <v>0.48449999999999999</v>
      </c>
      <c r="D57" s="1"/>
      <c r="E57" s="1">
        <f t="shared" si="0"/>
        <v>0.69542127170948753</v>
      </c>
      <c r="F57" s="1">
        <f t="shared" si="1"/>
        <v>0</v>
      </c>
      <c r="G57" s="1">
        <f t="shared" si="12"/>
        <v>0</v>
      </c>
      <c r="H57" s="1"/>
      <c r="I57" s="24">
        <f t="shared" si="3"/>
        <v>7.8390347660036788E-2</v>
      </c>
      <c r="J57" s="24">
        <f t="shared" si="4"/>
        <v>0.84321930467992645</v>
      </c>
      <c r="K57" s="1"/>
      <c r="L57" s="1">
        <f t="shared" si="5"/>
        <v>5.4614555214747632E-2</v>
      </c>
      <c r="M57" s="1">
        <f t="shared" si="6"/>
        <v>0.64208544478525231</v>
      </c>
      <c r="N57" s="1">
        <f t="shared" si="7"/>
        <v>-0.15450682113629699</v>
      </c>
      <c r="O57" s="1">
        <f t="shared" si="8"/>
        <v>0.63900682113629692</v>
      </c>
      <c r="P57" s="24">
        <f t="shared" si="9"/>
        <v>-5.5717305260722499E-17</v>
      </c>
      <c r="Q57" s="1"/>
      <c r="R57" s="27">
        <f t="shared" si="10"/>
        <v>0.92844743865070978</v>
      </c>
      <c r="S57" s="27">
        <f t="shared" si="11"/>
        <v>10.915452561349289</v>
      </c>
    </row>
    <row r="58" spans="1:19" x14ac:dyDescent="0.25">
      <c r="A58" s="29">
        <v>47</v>
      </c>
      <c r="B58" s="29">
        <v>0.59179999999999999</v>
      </c>
      <c r="C58" s="29">
        <v>0.34739999999999999</v>
      </c>
      <c r="D58" s="1"/>
      <c r="E58" s="1">
        <f t="shared" si="0"/>
        <v>0.5870226427847246</v>
      </c>
      <c r="F58" s="1">
        <f t="shared" si="1"/>
        <v>0</v>
      </c>
      <c r="G58" s="1">
        <f t="shared" si="12"/>
        <v>0</v>
      </c>
      <c r="H58" s="1"/>
      <c r="I58" s="24">
        <f t="shared" si="3"/>
        <v>0.10673544325131432</v>
      </c>
      <c r="J58" s="24">
        <f t="shared" si="4"/>
        <v>0.78652911349737131</v>
      </c>
      <c r="K58" s="1"/>
      <c r="L58" s="1">
        <f t="shared" si="5"/>
        <v>6.3166035316127814E-2</v>
      </c>
      <c r="M58" s="1">
        <f t="shared" si="6"/>
        <v>0.52863396468387214</v>
      </c>
      <c r="N58" s="1">
        <f t="shared" si="7"/>
        <v>-0.17869930977379062</v>
      </c>
      <c r="O58" s="1">
        <f t="shared" si="8"/>
        <v>0.5260993097737906</v>
      </c>
      <c r="P58" s="24">
        <f t="shared" si="9"/>
        <v>0</v>
      </c>
      <c r="Q58" s="1"/>
      <c r="R58" s="27">
        <f t="shared" si="10"/>
        <v>2.9688036598580072</v>
      </c>
      <c r="S58" s="27">
        <f t="shared" si="11"/>
        <v>24.845796340141991</v>
      </c>
    </row>
    <row r="59" spans="1:19" x14ac:dyDescent="0.25">
      <c r="A59" s="29">
        <v>77</v>
      </c>
      <c r="B59" s="29">
        <v>0.49730000000000002</v>
      </c>
      <c r="C59" s="29">
        <v>0.22370000000000001</v>
      </c>
      <c r="D59" s="1"/>
      <c r="E59" s="1">
        <f t="shared" si="0"/>
        <v>0.44982907701588576</v>
      </c>
      <c r="F59" s="1">
        <f t="shared" si="1"/>
        <v>0</v>
      </c>
      <c r="G59" s="1">
        <f t="shared" si="12"/>
        <v>0</v>
      </c>
      <c r="H59" s="1"/>
      <c r="I59" s="24">
        <f t="shared" si="3"/>
        <v>0.14261011043852628</v>
      </c>
      <c r="J59" s="24">
        <f t="shared" si="4"/>
        <v>0.71477977912294743</v>
      </c>
      <c r="K59" s="1"/>
      <c r="L59" s="1">
        <f t="shared" si="5"/>
        <v>7.0920007921079123E-2</v>
      </c>
      <c r="M59" s="1">
        <f t="shared" si="6"/>
        <v>0.42637999207892091</v>
      </c>
      <c r="N59" s="1">
        <f t="shared" si="7"/>
        <v>-0.2006356169296063</v>
      </c>
      <c r="O59" s="1">
        <f t="shared" si="8"/>
        <v>0.42433561692960631</v>
      </c>
      <c r="P59" s="24">
        <f t="shared" si="9"/>
        <v>0</v>
      </c>
      <c r="Q59" s="1"/>
      <c r="R59" s="27">
        <f t="shared" si="10"/>
        <v>5.4608406099230926</v>
      </c>
      <c r="S59" s="27">
        <f t="shared" si="11"/>
        <v>32.831259390076909</v>
      </c>
    </row>
    <row r="60" spans="1:19" x14ac:dyDescent="0.25">
      <c r="A60" s="29">
        <v>107</v>
      </c>
      <c r="B60" s="29">
        <v>0.41489999999999999</v>
      </c>
      <c r="C60" s="29">
        <v>0.1179</v>
      </c>
      <c r="D60" s="1"/>
      <c r="E60" s="1">
        <f t="shared" si="0"/>
        <v>0.2841648590021692</v>
      </c>
      <c r="F60" s="1">
        <f t="shared" si="1"/>
        <v>0</v>
      </c>
      <c r="G60" s="1">
        <f t="shared" si="12"/>
        <v>0</v>
      </c>
      <c r="H60" s="1"/>
      <c r="I60" s="24">
        <f t="shared" si="3"/>
        <v>0.1859295522269668</v>
      </c>
      <c r="J60" s="24">
        <f t="shared" si="4"/>
        <v>0.62814089554606634</v>
      </c>
      <c r="K60" s="1"/>
      <c r="L60" s="1">
        <f t="shared" si="5"/>
        <v>7.7142171218968519E-2</v>
      </c>
      <c r="M60" s="1">
        <f t="shared" si="6"/>
        <v>0.33775782878103144</v>
      </c>
      <c r="N60" s="1">
        <f t="shared" si="7"/>
        <v>-0.21823837260467641</v>
      </c>
      <c r="O60" s="1">
        <f t="shared" si="8"/>
        <v>0.33613837260467644</v>
      </c>
      <c r="P60" s="24">
        <f t="shared" si="9"/>
        <v>2.7858652630361249E-17</v>
      </c>
      <c r="Q60" s="1"/>
      <c r="R60" s="27">
        <f t="shared" si="10"/>
        <v>8.254212320429632</v>
      </c>
      <c r="S60" s="27">
        <f t="shared" si="11"/>
        <v>36.140087679570364</v>
      </c>
    </row>
    <row r="61" spans="1:19" x14ac:dyDescent="0.25">
      <c r="A61" s="29">
        <v>137</v>
      </c>
      <c r="B61" s="29">
        <v>0.34949999999999998</v>
      </c>
      <c r="C61" s="29">
        <v>3.0599999999999999E-2</v>
      </c>
      <c r="D61" s="1"/>
      <c r="E61" s="1">
        <f t="shared" si="0"/>
        <v>8.7553648068669526E-2</v>
      </c>
      <c r="F61" s="1">
        <f t="shared" si="1"/>
        <v>0</v>
      </c>
      <c r="G61" s="1">
        <f t="shared" si="12"/>
        <v>0</v>
      </c>
      <c r="H61" s="1"/>
      <c r="I61" s="24">
        <f t="shared" si="3"/>
        <v>0.23734130552594027</v>
      </c>
      <c r="J61" s="24">
        <f t="shared" si="4"/>
        <v>0.52531738894811952</v>
      </c>
      <c r="K61" s="1"/>
      <c r="L61" s="1">
        <f t="shared" si="5"/>
        <v>8.2950786281316122E-2</v>
      </c>
      <c r="M61" s="1">
        <f t="shared" si="6"/>
        <v>0.2665492137186839</v>
      </c>
      <c r="N61" s="1">
        <f t="shared" si="7"/>
        <v>-0.23467118332626583</v>
      </c>
      <c r="O61" s="1">
        <f t="shared" si="8"/>
        <v>0.26527118332626587</v>
      </c>
      <c r="P61" s="24">
        <f t="shared" si="9"/>
        <v>4.5270310524337034E-17</v>
      </c>
      <c r="Q61" s="1"/>
      <c r="R61" s="27">
        <f t="shared" si="10"/>
        <v>11.364257720540309</v>
      </c>
      <c r="S61" s="27">
        <f t="shared" si="11"/>
        <v>36.517242279459694</v>
      </c>
    </row>
    <row r="62" spans="1:19" x14ac:dyDescent="0.25">
      <c r="A62" s="29">
        <v>167</v>
      </c>
      <c r="B62" s="29">
        <v>0.29949999999999999</v>
      </c>
      <c r="C62" s="29">
        <v>-4.4299999999999999E-2</v>
      </c>
      <c r="D62" s="1"/>
      <c r="E62" s="1">
        <f t="shared" si="0"/>
        <v>-0.14791318864774625</v>
      </c>
      <c r="F62" s="1">
        <f t="shared" si="1"/>
        <v>0</v>
      </c>
      <c r="G62" s="1">
        <f t="shared" si="12"/>
        <v>0</v>
      </c>
      <c r="H62" s="1"/>
      <c r="I62" s="24">
        <f t="shared" si="3"/>
        <v>0.29891339422768065</v>
      </c>
      <c r="J62" s="24">
        <f t="shared" si="4"/>
        <v>0.4021732115446387</v>
      </c>
      <c r="K62" s="1"/>
      <c r="L62" s="1">
        <f t="shared" si="5"/>
        <v>8.9524561571190348E-2</v>
      </c>
      <c r="M62" s="1">
        <f t="shared" si="6"/>
        <v>0.20997543842880961</v>
      </c>
      <c r="N62" s="1">
        <f t="shared" si="7"/>
        <v>-0.25326866377646889</v>
      </c>
      <c r="O62" s="1">
        <f t="shared" si="8"/>
        <v>0.20896866377646889</v>
      </c>
      <c r="P62" s="24">
        <f t="shared" si="9"/>
        <v>-6.9646631575903124E-18</v>
      </c>
      <c r="Q62" s="1"/>
      <c r="R62" s="27">
        <f t="shared" si="10"/>
        <v>14.950601782388787</v>
      </c>
      <c r="S62" s="27">
        <f t="shared" si="11"/>
        <v>35.065898217611206</v>
      </c>
    </row>
    <row r="63" spans="1:19" x14ac:dyDescent="0.25">
      <c r="A63" s="29">
        <v>197</v>
      </c>
      <c r="B63" s="29">
        <v>0.26279999999999998</v>
      </c>
      <c r="C63" s="29">
        <v>-0.11360000000000001</v>
      </c>
      <c r="D63" s="1"/>
      <c r="E63" s="1">
        <f t="shared" si="0"/>
        <v>-0.43226788432267893</v>
      </c>
      <c r="F63" s="1">
        <f t="shared" si="1"/>
        <v>0</v>
      </c>
      <c r="G63" s="1">
        <f t="shared" si="12"/>
        <v>0</v>
      </c>
      <c r="H63" s="1"/>
      <c r="I63" s="24">
        <f t="shared" si="3"/>
        <v>0.3732691412577368</v>
      </c>
      <c r="J63" s="24">
        <f t="shared" si="4"/>
        <v>0.25346171748452639</v>
      </c>
      <c r="K63" s="1"/>
      <c r="L63" s="1">
        <f t="shared" si="5"/>
        <v>9.8095130322533225E-2</v>
      </c>
      <c r="M63" s="1">
        <f t="shared" si="6"/>
        <v>0.16470486967746675</v>
      </c>
      <c r="N63" s="1">
        <f t="shared" si="7"/>
        <v>-0.27751515498917206</v>
      </c>
      <c r="O63" s="1">
        <f t="shared" si="8"/>
        <v>0.16391515498917203</v>
      </c>
      <c r="P63" s="24">
        <f t="shared" si="9"/>
        <v>-2.7858652630361249E-17</v>
      </c>
      <c r="Q63" s="1"/>
      <c r="R63" s="27">
        <f t="shared" si="10"/>
        <v>19.324740673539047</v>
      </c>
      <c r="S63" s="27">
        <f t="shared" si="11"/>
        <v>32.446859326460952</v>
      </c>
    </row>
    <row r="64" spans="1:19" x14ac:dyDescent="0.25">
      <c r="A64" s="29">
        <v>227</v>
      </c>
      <c r="B64" s="29">
        <v>0.2389</v>
      </c>
      <c r="C64" s="29">
        <v>-0.18010000000000001</v>
      </c>
      <c r="D64" s="1"/>
      <c r="E64" s="1">
        <f t="shared" si="0"/>
        <v>-0.75387191293428213</v>
      </c>
      <c r="F64" s="1">
        <f t="shared" si="1"/>
        <v>0</v>
      </c>
      <c r="G64" s="1">
        <f t="shared" si="12"/>
        <v>0</v>
      </c>
      <c r="H64" s="1"/>
      <c r="I64" s="24">
        <f t="shared" si="3"/>
        <v>0.45736519509124962</v>
      </c>
      <c r="J64" s="24">
        <f t="shared" si="4"/>
        <v>8.5269609817500758E-2</v>
      </c>
      <c r="K64" s="1"/>
      <c r="L64" s="1">
        <f t="shared" si="5"/>
        <v>0.10926454510729953</v>
      </c>
      <c r="M64" s="1">
        <f t="shared" si="6"/>
        <v>0.12963545489270045</v>
      </c>
      <c r="N64" s="1">
        <f t="shared" si="7"/>
        <v>-0.3091138884323219</v>
      </c>
      <c r="O64" s="1">
        <f t="shared" si="8"/>
        <v>0.12901388843232189</v>
      </c>
      <c r="P64" s="24">
        <f t="shared" si="9"/>
        <v>0</v>
      </c>
      <c r="Q64" s="1"/>
      <c r="R64" s="27">
        <f t="shared" si="10"/>
        <v>24.803051739356995</v>
      </c>
      <c r="S64" s="27">
        <f t="shared" si="11"/>
        <v>29.427248260643001</v>
      </c>
    </row>
    <row r="65" spans="1:19" x14ac:dyDescent="0.25">
      <c r="A65" s="29">
        <v>257</v>
      </c>
      <c r="B65" s="29">
        <v>0.22239999999999999</v>
      </c>
      <c r="C65" s="29">
        <v>-0.24660000000000001</v>
      </c>
      <c r="D65" s="1"/>
      <c r="E65" s="1">
        <f t="shared" si="0"/>
        <v>-1.1088129496402879</v>
      </c>
      <c r="F65" s="1">
        <f t="shared" si="1"/>
        <v>0</v>
      </c>
      <c r="G65" s="1">
        <f t="shared" si="12"/>
        <v>0</v>
      </c>
      <c r="H65" s="1"/>
      <c r="I65" s="24">
        <f t="shared" si="3"/>
        <v>0.55017852413881418</v>
      </c>
      <c r="J65" s="24">
        <f t="shared" si="4"/>
        <v>-0.10035704827762837</v>
      </c>
      <c r="K65" s="1"/>
      <c r="L65" s="1">
        <f t="shared" si="5"/>
        <v>0.12235970376847227</v>
      </c>
      <c r="M65" s="1">
        <f t="shared" si="6"/>
        <v>0.10004029623152771</v>
      </c>
      <c r="N65" s="1">
        <f t="shared" si="7"/>
        <v>-0.34616063044198481</v>
      </c>
      <c r="O65" s="1">
        <f t="shared" si="8"/>
        <v>9.9560630441984863E-2</v>
      </c>
      <c r="P65" s="24">
        <f t="shared" si="9"/>
        <v>8.3575957891083754E-17</v>
      </c>
      <c r="Q65" s="1"/>
      <c r="R65" s="27">
        <f t="shared" si="10"/>
        <v>31.446443868497376</v>
      </c>
      <c r="S65" s="27">
        <f t="shared" si="11"/>
        <v>25.710356131502621</v>
      </c>
    </row>
    <row r="66" spans="1:19" x14ac:dyDescent="0.25">
      <c r="A66" s="29">
        <v>287</v>
      </c>
      <c r="B66" s="29">
        <v>0.2097</v>
      </c>
      <c r="C66" s="29">
        <v>-0.31130000000000002</v>
      </c>
      <c r="D66" s="1"/>
      <c r="E66" s="1">
        <f t="shared" si="0"/>
        <v>-1.4845016690510253</v>
      </c>
      <c r="F66" s="1">
        <f t="shared" si="1"/>
        <v>1</v>
      </c>
      <c r="G66" s="1">
        <f t="shared" si="12"/>
        <v>-1.4845016690510253</v>
      </c>
      <c r="H66" s="1"/>
      <c r="I66" s="24">
        <f t="shared" si="3"/>
        <v>0.64841715289170354</v>
      </c>
      <c r="J66" s="24">
        <f t="shared" si="4"/>
        <v>-0.29683430578340708</v>
      </c>
      <c r="K66" s="1"/>
      <c r="L66" s="1">
        <f t="shared" si="5"/>
        <v>0.13597307696139024</v>
      </c>
      <c r="M66" s="1">
        <f t="shared" si="6"/>
        <v>7.3726923038609768E-2</v>
      </c>
      <c r="N66" s="1">
        <f t="shared" si="7"/>
        <v>-0.38467342265844262</v>
      </c>
      <c r="O66" s="1">
        <f t="shared" si="8"/>
        <v>7.3373422658442614E-2</v>
      </c>
      <c r="P66" s="24">
        <f t="shared" si="9"/>
        <v>0</v>
      </c>
      <c r="Q66" s="1"/>
      <c r="R66" s="27">
        <f t="shared" si="10"/>
        <v>39.024273087918999</v>
      </c>
      <c r="S66" s="27">
        <f t="shared" si="11"/>
        <v>21.159626912081002</v>
      </c>
    </row>
    <row r="67" spans="1:19" x14ac:dyDescent="0.25">
      <c r="A67" s="29">
        <v>317</v>
      </c>
      <c r="B67" s="29">
        <v>0.20039999999999999</v>
      </c>
      <c r="C67" s="29">
        <v>-0.36909999999999998</v>
      </c>
      <c r="D67" s="1"/>
      <c r="E67" s="1">
        <f t="shared" si="0"/>
        <v>-1.841816367265469</v>
      </c>
      <c r="F67" s="1">
        <f t="shared" si="1"/>
        <v>1</v>
      </c>
      <c r="G67" s="1">
        <f t="shared" si="12"/>
        <v>-1.841816367265469</v>
      </c>
      <c r="H67" s="1"/>
      <c r="I67" s="24">
        <f t="shared" si="3"/>
        <v>0.74185116933195394</v>
      </c>
      <c r="J67" s="24">
        <f t="shared" si="4"/>
        <v>-0.48370233866390788</v>
      </c>
      <c r="K67" s="1"/>
      <c r="L67" s="1">
        <f t="shared" si="5"/>
        <v>0.14866697433412357</v>
      </c>
      <c r="M67" s="1">
        <f t="shared" si="6"/>
        <v>5.1733025665876425E-2</v>
      </c>
      <c r="N67" s="1">
        <f t="shared" si="7"/>
        <v>-0.42058497999292055</v>
      </c>
      <c r="O67" s="1">
        <f t="shared" si="8"/>
        <v>5.1484979992920461E-2</v>
      </c>
      <c r="P67" s="24">
        <f t="shared" si="9"/>
        <v>-1.11434610521445E-16</v>
      </c>
      <c r="Q67" s="1"/>
      <c r="R67" s="27">
        <f t="shared" si="10"/>
        <v>47.127430863917169</v>
      </c>
      <c r="S67" s="27">
        <f t="shared" si="11"/>
        <v>16.399369136082825</v>
      </c>
    </row>
    <row r="68" spans="1:19" x14ac:dyDescent="0.25">
      <c r="A68" s="29">
        <v>347</v>
      </c>
      <c r="B68" s="29">
        <v>0.1933</v>
      </c>
      <c r="C68" s="29">
        <v>-0.41749999999999998</v>
      </c>
      <c r="D68" s="1"/>
      <c r="E68" s="1">
        <f t="shared" si="0"/>
        <v>-2.1598551474392136</v>
      </c>
      <c r="F68" s="1">
        <f t="shared" si="1"/>
        <v>1</v>
      </c>
      <c r="G68" s="1">
        <f t="shared" si="12"/>
        <v>-2.1598551474392136</v>
      </c>
      <c r="H68" s="1"/>
      <c r="I68" s="24">
        <f t="shared" si="3"/>
        <v>0.82501494838690015</v>
      </c>
      <c r="J68" s="24">
        <f t="shared" si="4"/>
        <v>-0.6500298967738003</v>
      </c>
      <c r="K68" s="1"/>
      <c r="L68" s="1">
        <f t="shared" si="5"/>
        <v>0.15947538952318779</v>
      </c>
      <c r="M68" s="1">
        <f t="shared" si="6"/>
        <v>3.3824610476812199E-2</v>
      </c>
      <c r="N68" s="1">
        <f t="shared" si="7"/>
        <v>-0.45116243074422935</v>
      </c>
      <c r="O68" s="1">
        <f t="shared" si="8"/>
        <v>3.3662430744229338E-2</v>
      </c>
      <c r="P68" s="24">
        <f t="shared" si="9"/>
        <v>0</v>
      </c>
      <c r="Q68" s="1"/>
      <c r="R68" s="27">
        <f t="shared" si="10"/>
        <v>55.337960164546168</v>
      </c>
      <c r="S68" s="27">
        <f t="shared" si="11"/>
        <v>11.737139835453833</v>
      </c>
    </row>
    <row r="69" spans="1:19" x14ac:dyDescent="0.25">
      <c r="A69" s="29">
        <v>377</v>
      </c>
      <c r="B69" s="29">
        <v>0.18870000000000001</v>
      </c>
      <c r="C69" s="29">
        <v>-0.45750000000000002</v>
      </c>
      <c r="D69" s="1"/>
      <c r="E69" s="1">
        <f t="shared" si="0"/>
        <v>-2.4244833068362479</v>
      </c>
      <c r="F69" s="1">
        <f t="shared" si="1"/>
        <v>1</v>
      </c>
      <c r="G69" s="1">
        <f t="shared" si="12"/>
        <v>-2.4244833068362479</v>
      </c>
      <c r="H69" s="1"/>
      <c r="I69" s="24">
        <f t="shared" si="3"/>
        <v>0.89421241470779778</v>
      </c>
      <c r="J69" s="24">
        <f t="shared" si="4"/>
        <v>-0.78842482941559555</v>
      </c>
      <c r="K69" s="1"/>
      <c r="L69" s="1">
        <f t="shared" si="5"/>
        <v>0.16873788265536144</v>
      </c>
      <c r="M69" s="1">
        <f t="shared" si="6"/>
        <v>1.9962117344638559E-2</v>
      </c>
      <c r="N69" s="1">
        <f t="shared" si="7"/>
        <v>-0.47736640446555129</v>
      </c>
      <c r="O69" s="1">
        <f t="shared" si="8"/>
        <v>1.9866404465551289E-2</v>
      </c>
      <c r="P69" s="24">
        <f t="shared" si="9"/>
        <v>0</v>
      </c>
      <c r="Q69" s="1"/>
      <c r="R69" s="27">
        <f t="shared" si="10"/>
        <v>63.614181761071265</v>
      </c>
      <c r="S69" s="27">
        <f t="shared" si="11"/>
        <v>7.5257182389287367</v>
      </c>
    </row>
    <row r="70" spans="1:19" x14ac:dyDescent="0.25">
      <c r="A70" s="29">
        <v>407</v>
      </c>
      <c r="B70" s="29">
        <v>0.18609999999999999</v>
      </c>
      <c r="C70" s="29">
        <v>-0.48759999999999998</v>
      </c>
      <c r="D70" s="1"/>
      <c r="E70" s="1">
        <f t="shared" si="0"/>
        <v>-2.6200967221923697</v>
      </c>
      <c r="F70" s="1">
        <f t="shared" si="1"/>
        <v>1</v>
      </c>
      <c r="G70" s="1">
        <f t="shared" si="12"/>
        <v>-2.6200967221923697</v>
      </c>
      <c r="H70" s="1"/>
      <c r="I70" s="24">
        <f t="shared" si="3"/>
        <v>0.9453632550108978</v>
      </c>
      <c r="J70" s="24">
        <f t="shared" si="4"/>
        <v>-0.89072651002179559</v>
      </c>
      <c r="K70" s="1"/>
      <c r="L70" s="1">
        <f t="shared" si="5"/>
        <v>0.17593210175752808</v>
      </c>
      <c r="M70" s="1">
        <f t="shared" si="6"/>
        <v>1.0167898242471919E-2</v>
      </c>
      <c r="N70" s="1">
        <f t="shared" si="7"/>
        <v>-0.49771914595842048</v>
      </c>
      <c r="O70" s="1">
        <f t="shared" si="8"/>
        <v>1.0119145958420509E-2</v>
      </c>
      <c r="P70" s="24">
        <f t="shared" si="9"/>
        <v>0</v>
      </c>
      <c r="Q70" s="1"/>
      <c r="R70" s="27">
        <f t="shared" si="10"/>
        <v>71.604365415313922</v>
      </c>
      <c r="S70" s="27">
        <f t="shared" si="11"/>
        <v>4.1383345846860715</v>
      </c>
    </row>
    <row r="71" spans="1:19" x14ac:dyDescent="0.25">
      <c r="A71" s="29">
        <v>437</v>
      </c>
      <c r="B71" s="29">
        <v>0.1842</v>
      </c>
      <c r="C71" s="29">
        <v>-0.50719999999999998</v>
      </c>
      <c r="D71" s="1"/>
      <c r="E71" s="1">
        <f t="shared" si="0"/>
        <v>-2.7535287730727469</v>
      </c>
      <c r="F71" s="1">
        <f t="shared" si="1"/>
        <v>1</v>
      </c>
      <c r="G71" s="1">
        <f t="shared" si="12"/>
        <v>-2.7535287730727469</v>
      </c>
      <c r="H71" s="1"/>
      <c r="I71" s="24">
        <f t="shared" si="3"/>
        <v>0.98025432581742622</v>
      </c>
      <c r="J71" s="24">
        <f t="shared" si="4"/>
        <v>-0.96050865163485244</v>
      </c>
      <c r="K71" s="1"/>
      <c r="L71" s="1">
        <f t="shared" si="5"/>
        <v>0.18056284681556992</v>
      </c>
      <c r="M71" s="1">
        <f t="shared" si="6"/>
        <v>3.6371531844300903E-3</v>
      </c>
      <c r="N71" s="1">
        <f t="shared" si="7"/>
        <v>-0.51081971403221227</v>
      </c>
      <c r="O71" s="1">
        <f t="shared" si="8"/>
        <v>3.619714032212265E-3</v>
      </c>
      <c r="P71" s="24">
        <f t="shared" si="9"/>
        <v>0</v>
      </c>
      <c r="Q71" s="1"/>
      <c r="R71" s="27">
        <f t="shared" si="10"/>
        <v>78.905964058404052</v>
      </c>
      <c r="S71" s="27">
        <f t="shared" si="11"/>
        <v>1.5894359415959494</v>
      </c>
    </row>
    <row r="72" spans="1:19" x14ac:dyDescent="0.25">
      <c r="A72" s="29">
        <v>467</v>
      </c>
      <c r="B72" s="29">
        <v>0.1825</v>
      </c>
      <c r="C72" s="29">
        <v>-0.51629999999999998</v>
      </c>
      <c r="D72" s="1"/>
      <c r="E72" s="1">
        <f t="shared" si="0"/>
        <v>-2.8290410958904109</v>
      </c>
      <c r="F72" s="1">
        <f t="shared" si="1"/>
        <v>1</v>
      </c>
      <c r="G72" s="1">
        <f t="shared" si="12"/>
        <v>-2.8290410958904109</v>
      </c>
      <c r="H72" s="1"/>
      <c r="I72" s="24">
        <f t="shared" si="3"/>
        <v>1</v>
      </c>
      <c r="J72" s="24">
        <f t="shared" si="4"/>
        <v>-1</v>
      </c>
      <c r="K72" s="1"/>
      <c r="L72" s="1">
        <f t="shared" si="5"/>
        <v>0.1825</v>
      </c>
      <c r="M72" s="1">
        <f t="shared" si="6"/>
        <v>0</v>
      </c>
      <c r="N72" s="1">
        <f t="shared" si="7"/>
        <v>-0.51629999999999998</v>
      </c>
      <c r="O72" s="1">
        <f t="shared" si="8"/>
        <v>0</v>
      </c>
      <c r="P72" s="24">
        <f t="shared" si="9"/>
        <v>0</v>
      </c>
      <c r="Q72" s="1"/>
      <c r="R72" s="27">
        <f t="shared" si="10"/>
        <v>85.227499999999992</v>
      </c>
      <c r="S72" s="27">
        <f t="shared" si="11"/>
        <v>0</v>
      </c>
    </row>
    <row r="73" spans="1:19" x14ac:dyDescent="0.25">
      <c r="A73" s="29">
        <v>497</v>
      </c>
      <c r="B73" s="29">
        <v>0.18060000000000001</v>
      </c>
      <c r="C73" s="29">
        <v>-0.51049999999999995</v>
      </c>
      <c r="D73" s="1"/>
      <c r="E73" s="1">
        <f t="shared" si="0"/>
        <v>-2.8266888150609075</v>
      </c>
      <c r="F73" s="1">
        <f t="shared" si="1"/>
        <v>1</v>
      </c>
      <c r="G73" s="1">
        <f t="shared" si="12"/>
        <v>-2.8266888150609075</v>
      </c>
      <c r="H73" s="1"/>
      <c r="I73" s="24">
        <f t="shared" si="3"/>
        <v>0.99938490342884245</v>
      </c>
      <c r="J73" s="24">
        <f t="shared" si="4"/>
        <v>-0.99876980685768491</v>
      </c>
      <c r="K73" s="1"/>
      <c r="L73" s="1">
        <f t="shared" si="5"/>
        <v>0.18048891355924895</v>
      </c>
      <c r="M73" s="1">
        <f t="shared" si="6"/>
        <v>1.1108644075105306E-4</v>
      </c>
      <c r="N73" s="1">
        <f t="shared" si="7"/>
        <v>-0.51061055381172726</v>
      </c>
      <c r="O73" s="1">
        <f t="shared" si="8"/>
        <v>1.1055381172737403E-4</v>
      </c>
      <c r="P73" s="24">
        <f t="shared" si="9"/>
        <v>1.11434610521445E-16</v>
      </c>
      <c r="Q73" s="1"/>
      <c r="R73" s="27">
        <f t="shared" si="10"/>
        <v>89.702990038946723</v>
      </c>
      <c r="S73" s="27">
        <f t="shared" si="11"/>
        <v>5.5209961053273374E-2</v>
      </c>
    </row>
    <row r="74" spans="1:19" x14ac:dyDescent="0.25">
      <c r="A74" s="29">
        <v>527</v>
      </c>
      <c r="B74" s="29">
        <v>0.17829999999999999</v>
      </c>
      <c r="C74" s="29">
        <v>-0.48830000000000001</v>
      </c>
      <c r="D74" s="1"/>
      <c r="E74" s="1">
        <f t="shared" si="0"/>
        <v>-2.7386427369601796</v>
      </c>
      <c r="F74" s="1">
        <f t="shared" si="1"/>
        <v>1</v>
      </c>
      <c r="G74" s="1">
        <f t="shared" si="12"/>
        <v>-2.7386427369601796</v>
      </c>
      <c r="H74" s="1"/>
      <c r="I74" s="24">
        <f t="shared" si="3"/>
        <v>0.9763617847329924</v>
      </c>
      <c r="J74" s="24">
        <f t="shared" si="4"/>
        <v>-0.9527235694659848</v>
      </c>
      <c r="K74" s="1"/>
      <c r="L74" s="1">
        <f t="shared" si="5"/>
        <v>0.17408530621789253</v>
      </c>
      <c r="M74" s="1">
        <f t="shared" si="6"/>
        <v>4.2146937821074546E-3</v>
      </c>
      <c r="N74" s="1">
        <f t="shared" si="7"/>
        <v>-0.49249448548108443</v>
      </c>
      <c r="O74" s="1">
        <f t="shared" si="8"/>
        <v>4.1944854810844635E-3</v>
      </c>
      <c r="P74" s="24">
        <f t="shared" si="9"/>
        <v>5.5717305260722499E-17</v>
      </c>
      <c r="Q74" s="1"/>
      <c r="R74" s="27">
        <f t="shared" si="10"/>
        <v>91.742956376829369</v>
      </c>
      <c r="S74" s="27">
        <f t="shared" si="11"/>
        <v>2.2211436231706285</v>
      </c>
    </row>
    <row r="75" spans="1:19" x14ac:dyDescent="0.25">
      <c r="A75" s="29">
        <v>557</v>
      </c>
      <c r="B75" s="29">
        <v>0.17460000000000001</v>
      </c>
      <c r="C75" s="29">
        <v>-0.46010000000000001</v>
      </c>
      <c r="D75" s="1"/>
      <c r="E75" s="1">
        <f t="shared" si="0"/>
        <v>-2.6351660939289805</v>
      </c>
      <c r="F75" s="1">
        <f t="shared" si="1"/>
        <v>1</v>
      </c>
      <c r="G75" s="1">
        <f t="shared" si="12"/>
        <v>-2.6351660939289805</v>
      </c>
      <c r="H75" s="1"/>
      <c r="I75" s="24">
        <f t="shared" si="3"/>
        <v>0.94930373642299382</v>
      </c>
      <c r="J75" s="24">
        <f t="shared" si="4"/>
        <v>-0.89860747284598763</v>
      </c>
      <c r="K75" s="1"/>
      <c r="L75" s="1">
        <f t="shared" si="5"/>
        <v>0.16574843237945472</v>
      </c>
      <c r="M75" s="1">
        <f t="shared" si="6"/>
        <v>8.8515676205452795E-3</v>
      </c>
      <c r="N75" s="1">
        <f t="shared" si="7"/>
        <v>-0.46890912678089025</v>
      </c>
      <c r="O75" s="1">
        <f t="shared" si="8"/>
        <v>8.8091267808902817E-3</v>
      </c>
      <c r="P75" s="24">
        <f t="shared" si="9"/>
        <v>5.5717305260722499E-17</v>
      </c>
      <c r="Q75" s="1"/>
      <c r="R75" s="27">
        <f t="shared" si="10"/>
        <v>92.321876835356278</v>
      </c>
      <c r="S75" s="27">
        <f t="shared" si="11"/>
        <v>4.9303231646437204</v>
      </c>
    </row>
    <row r="76" spans="1:19" x14ac:dyDescent="0.25">
      <c r="A76" s="29">
        <v>587</v>
      </c>
      <c r="B76" s="29">
        <v>0.1699</v>
      </c>
      <c r="C76" s="29">
        <v>-0.43009999999999998</v>
      </c>
      <c r="D76" s="1"/>
      <c r="E76" s="1">
        <f t="shared" si="0"/>
        <v>-2.5314891112419069</v>
      </c>
      <c r="F76" s="1">
        <f t="shared" si="1"/>
        <v>1</v>
      </c>
      <c r="G76" s="1">
        <f t="shared" si="12"/>
        <v>-2.5314891112419069</v>
      </c>
      <c r="H76" s="1"/>
      <c r="I76" s="24">
        <f t="shared" si="3"/>
        <v>0.92219330141075739</v>
      </c>
      <c r="J76" s="24">
        <f t="shared" si="4"/>
        <v>-0.84438660282151479</v>
      </c>
      <c r="K76" s="1"/>
      <c r="L76" s="1">
        <f t="shared" si="5"/>
        <v>0.15668064190968767</v>
      </c>
      <c r="M76" s="1">
        <f t="shared" si="6"/>
        <v>1.3219358090312319E-2</v>
      </c>
      <c r="N76" s="1">
        <f t="shared" si="7"/>
        <v>-0.44325597489299584</v>
      </c>
      <c r="O76" s="1">
        <f t="shared" si="8"/>
        <v>1.3155974892995866E-2</v>
      </c>
      <c r="P76" s="24">
        <f t="shared" si="9"/>
        <v>0</v>
      </c>
      <c r="Q76" s="1"/>
      <c r="R76" s="27">
        <f t="shared" si="10"/>
        <v>91.971536800986655</v>
      </c>
      <c r="S76" s="27">
        <f t="shared" si="11"/>
        <v>7.7597631990133316</v>
      </c>
    </row>
    <row r="77" spans="1:19" x14ac:dyDescent="0.25">
      <c r="A77" s="29">
        <v>617</v>
      </c>
      <c r="B77" s="29">
        <v>0.16450000000000001</v>
      </c>
      <c r="C77" s="29">
        <v>-0.39900000000000002</v>
      </c>
      <c r="D77" s="1"/>
      <c r="E77" s="1">
        <f t="shared" si="0"/>
        <v>-2.4255319148936172</v>
      </c>
      <c r="F77" s="1">
        <f t="shared" si="1"/>
        <v>1</v>
      </c>
      <c r="G77" s="1">
        <f t="shared" si="12"/>
        <v>-2.4255319148936172</v>
      </c>
      <c r="H77" s="1"/>
      <c r="I77" s="24">
        <f t="shared" si="3"/>
        <v>0.89448661463005463</v>
      </c>
      <c r="J77" s="24">
        <f t="shared" si="4"/>
        <v>-0.78897322926010927</v>
      </c>
      <c r="K77" s="1"/>
      <c r="L77" s="1">
        <f t="shared" si="5"/>
        <v>0.147143048106644</v>
      </c>
      <c r="M77" s="1">
        <f t="shared" si="6"/>
        <v>1.7356951893356013E-2</v>
      </c>
      <c r="N77" s="1">
        <f t="shared" si="7"/>
        <v>-0.41627373006827556</v>
      </c>
      <c r="O77" s="1">
        <f t="shared" si="8"/>
        <v>1.727373006827549E-2</v>
      </c>
      <c r="P77" s="24">
        <f t="shared" si="9"/>
        <v>-5.5717305260722499E-17</v>
      </c>
      <c r="Q77" s="1"/>
      <c r="R77" s="27">
        <f t="shared" si="10"/>
        <v>90.787260681799353</v>
      </c>
      <c r="S77" s="27">
        <f t="shared" si="11"/>
        <v>10.709239318200661</v>
      </c>
    </row>
    <row r="78" spans="1:19" x14ac:dyDescent="0.25">
      <c r="A78" s="29">
        <v>647</v>
      </c>
      <c r="B78" s="29">
        <v>0.1585</v>
      </c>
      <c r="C78" s="29">
        <v>-0.36359999999999998</v>
      </c>
      <c r="D78" s="1"/>
      <c r="E78" s="1">
        <f t="shared" si="0"/>
        <v>-2.2940063091482648</v>
      </c>
      <c r="F78" s="1">
        <f t="shared" si="1"/>
        <v>1</v>
      </c>
      <c r="G78" s="1">
        <f t="shared" si="12"/>
        <v>-2.2940063091482648</v>
      </c>
      <c r="H78" s="1"/>
      <c r="I78" s="24">
        <f t="shared" si="3"/>
        <v>0.86009405907346825</v>
      </c>
      <c r="J78" s="24">
        <f t="shared" si="4"/>
        <v>-0.72018811814693651</v>
      </c>
      <c r="K78" s="1"/>
      <c r="L78" s="1">
        <f t="shared" si="5"/>
        <v>0.13632490836314473</v>
      </c>
      <c r="M78" s="1">
        <f t="shared" si="6"/>
        <v>2.2175091636855281E-2</v>
      </c>
      <c r="N78" s="1">
        <f t="shared" si="7"/>
        <v>-0.3856687681528308</v>
      </c>
      <c r="O78" s="1">
        <f t="shared" si="8"/>
        <v>2.2068768152830799E-2</v>
      </c>
      <c r="P78" s="24">
        <f t="shared" si="9"/>
        <v>0</v>
      </c>
      <c r="Q78" s="1"/>
      <c r="R78" s="27">
        <f t="shared" si="10"/>
        <v>88.202215710954647</v>
      </c>
      <c r="S78" s="27">
        <f t="shared" si="11"/>
        <v>14.347284289045367</v>
      </c>
    </row>
    <row r="79" spans="1:19" x14ac:dyDescent="0.25">
      <c r="A79" s="29">
        <v>677</v>
      </c>
      <c r="B79" s="29">
        <v>0.1517</v>
      </c>
      <c r="C79" s="29">
        <v>-0.3231</v>
      </c>
      <c r="D79" s="1"/>
      <c r="E79" s="1">
        <f t="shared" si="0"/>
        <v>-2.1298615688859592</v>
      </c>
      <c r="F79" s="1">
        <f t="shared" si="1"/>
        <v>1</v>
      </c>
      <c r="G79" s="1">
        <f t="shared" si="12"/>
        <v>-2.1298615688859592</v>
      </c>
      <c r="H79" s="1"/>
      <c r="I79" s="24">
        <f t="shared" si="3"/>
        <v>0.81717194465475351</v>
      </c>
      <c r="J79" s="24">
        <f t="shared" si="4"/>
        <v>-0.63434388930950703</v>
      </c>
      <c r="K79" s="1"/>
      <c r="L79" s="1">
        <f t="shared" si="5"/>
        <v>0.1239649840041261</v>
      </c>
      <c r="M79" s="1">
        <f t="shared" si="6"/>
        <v>2.7735015995873892E-2</v>
      </c>
      <c r="N79" s="1">
        <f t="shared" si="7"/>
        <v>-0.35070203419907015</v>
      </c>
      <c r="O79" s="1">
        <f t="shared" si="8"/>
        <v>2.7602034199070178E-2</v>
      </c>
      <c r="P79" s="24">
        <f t="shared" si="9"/>
        <v>5.5717305260722499E-17</v>
      </c>
      <c r="Q79" s="1"/>
      <c r="R79" s="27">
        <f t="shared" si="10"/>
        <v>83.924294170793374</v>
      </c>
      <c r="S79" s="27">
        <f t="shared" si="11"/>
        <v>18.776605829206623</v>
      </c>
    </row>
    <row r="80" spans="1:19" x14ac:dyDescent="0.25">
      <c r="A80" s="29">
        <v>707</v>
      </c>
      <c r="B80" s="29">
        <v>0.1452</v>
      </c>
      <c r="C80" s="29">
        <v>-0.29210000000000003</v>
      </c>
      <c r="D80" s="1"/>
      <c r="E80" s="1">
        <f t="shared" si="0"/>
        <v>-2.0117079889807163</v>
      </c>
      <c r="F80" s="1">
        <f t="shared" si="1"/>
        <v>0</v>
      </c>
      <c r="G80" s="1">
        <f t="shared" si="12"/>
        <v>0</v>
      </c>
      <c r="H80" s="1"/>
      <c r="I80" s="24">
        <f t="shared" si="3"/>
        <v>0.78627603250082512</v>
      </c>
      <c r="J80" s="24">
        <f t="shared" si="4"/>
        <v>-0.57255206500165023</v>
      </c>
      <c r="K80" s="1"/>
      <c r="L80" s="1">
        <f t="shared" si="5"/>
        <v>0.1141672799191198</v>
      </c>
      <c r="M80" s="1">
        <f t="shared" si="6"/>
        <v>3.1032720080880191E-2</v>
      </c>
      <c r="N80" s="1">
        <f t="shared" si="7"/>
        <v>-0.32298392669721399</v>
      </c>
      <c r="O80" s="1">
        <f t="shared" si="8"/>
        <v>3.0883926697213997E-2</v>
      </c>
      <c r="P80" s="24">
        <f t="shared" si="9"/>
        <v>5.5717305260722499E-17</v>
      </c>
      <c r="Q80" s="1"/>
      <c r="R80" s="27">
        <f t="shared" si="10"/>
        <v>80.716266902817708</v>
      </c>
      <c r="S80" s="27">
        <f t="shared" si="11"/>
        <v>21.940133097182294</v>
      </c>
    </row>
    <row r="81" spans="1:19" x14ac:dyDescent="0.25">
      <c r="A81" s="29">
        <v>737</v>
      </c>
      <c r="B81" s="29">
        <v>0.1394</v>
      </c>
      <c r="C81" s="29">
        <v>-0.26440000000000002</v>
      </c>
      <c r="D81" s="1"/>
      <c r="E81" s="1">
        <f t="shared" si="0"/>
        <v>-1.8967001434720232</v>
      </c>
      <c r="F81" s="1">
        <f t="shared" si="1"/>
        <v>0</v>
      </c>
      <c r="G81" s="1">
        <f t="shared" si="12"/>
        <v>0</v>
      </c>
      <c r="H81" s="1"/>
      <c r="I81" s="24">
        <f t="shared" si="3"/>
        <v>0.75620269663830775</v>
      </c>
      <c r="J81" s="24">
        <f t="shared" si="4"/>
        <v>-0.5124053932766155</v>
      </c>
      <c r="K81" s="1"/>
      <c r="L81" s="1">
        <f t="shared" si="5"/>
        <v>0.10541465591138009</v>
      </c>
      <c r="M81" s="1">
        <f t="shared" si="6"/>
        <v>3.3985344088619897E-2</v>
      </c>
      <c r="N81" s="1">
        <f t="shared" si="7"/>
        <v>-0.2982223936824413</v>
      </c>
      <c r="O81" s="1">
        <f t="shared" si="8"/>
        <v>3.3822393682441311E-2</v>
      </c>
      <c r="P81" s="24">
        <f t="shared" si="9"/>
        <v>5.5717305260722499E-17</v>
      </c>
      <c r="Q81" s="1"/>
      <c r="R81" s="27">
        <f t="shared" si="10"/>
        <v>77.690601406687122</v>
      </c>
      <c r="S81" s="27">
        <f t="shared" si="11"/>
        <v>25.047198593312864</v>
      </c>
    </row>
    <row r="82" spans="1:19" x14ac:dyDescent="0.25">
      <c r="A82" s="29">
        <v>767</v>
      </c>
      <c r="B82" s="29">
        <v>0.1358</v>
      </c>
      <c r="C82" s="29">
        <v>-0.23499999999999999</v>
      </c>
      <c r="D82" s="1"/>
      <c r="E82" s="1">
        <f t="shared" si="0"/>
        <v>-1.7304860088365241</v>
      </c>
      <c r="F82" s="1">
        <f t="shared" si="1"/>
        <v>0</v>
      </c>
      <c r="G82" s="1">
        <f t="shared" si="12"/>
        <v>0</v>
      </c>
      <c r="H82" s="1"/>
      <c r="I82" s="24">
        <f t="shared" si="3"/>
        <v>0.71273945746639233</v>
      </c>
      <c r="J82" s="24">
        <f t="shared" si="4"/>
        <v>-0.42547891493278467</v>
      </c>
      <c r="K82" s="1"/>
      <c r="L82" s="1">
        <f t="shared" si="5"/>
        <v>9.6790018323936078E-2</v>
      </c>
      <c r="M82" s="1">
        <f t="shared" si="6"/>
        <v>3.9009981676063919E-2</v>
      </c>
      <c r="N82" s="1">
        <f t="shared" si="7"/>
        <v>-0.2738229395104011</v>
      </c>
      <c r="O82" s="1">
        <f t="shared" si="8"/>
        <v>3.8822939510401035E-2</v>
      </c>
      <c r="P82" s="24">
        <f t="shared" si="9"/>
        <v>-8.3575957891083754E-17</v>
      </c>
      <c r="Q82" s="1"/>
      <c r="R82" s="27">
        <f t="shared" si="10"/>
        <v>74.237944054458978</v>
      </c>
      <c r="S82" s="27">
        <f t="shared" si="11"/>
        <v>29.920655945541025</v>
      </c>
    </row>
    <row r="83" spans="1:19" x14ac:dyDescent="0.25">
      <c r="A83" s="29">
        <v>797</v>
      </c>
      <c r="B83" s="29">
        <v>0.1346</v>
      </c>
      <c r="C83" s="29">
        <v>-0.2082</v>
      </c>
      <c r="D83" s="1"/>
      <c r="E83" s="1">
        <f t="shared" si="0"/>
        <v>-1.5468053491827638</v>
      </c>
      <c r="F83" s="1">
        <f t="shared" si="1"/>
        <v>0</v>
      </c>
      <c r="G83" s="1">
        <f t="shared" si="12"/>
        <v>0</v>
      </c>
      <c r="H83" s="1"/>
      <c r="I83" s="24">
        <f t="shared" si="3"/>
        <v>0.66470890663932936</v>
      </c>
      <c r="J83" s="24">
        <f t="shared" si="4"/>
        <v>-0.32941781327865871</v>
      </c>
      <c r="K83" s="1"/>
      <c r="L83" s="1">
        <f t="shared" si="5"/>
        <v>8.9469818833653736E-2</v>
      </c>
      <c r="M83" s="1">
        <f t="shared" si="6"/>
        <v>4.5130181166346268E-2</v>
      </c>
      <c r="N83" s="1">
        <f t="shared" si="7"/>
        <v>-0.25311379432227626</v>
      </c>
      <c r="O83" s="1">
        <f t="shared" si="8"/>
        <v>4.4913794322276282E-2</v>
      </c>
      <c r="P83" s="24">
        <f t="shared" si="9"/>
        <v>0</v>
      </c>
      <c r="Q83" s="1"/>
      <c r="R83" s="27">
        <f t="shared" si="10"/>
        <v>71.307445610422022</v>
      </c>
      <c r="S83" s="27">
        <f t="shared" si="11"/>
        <v>35.968754389577974</v>
      </c>
    </row>
    <row r="84" spans="1:19" x14ac:dyDescent="0.25">
      <c r="A84" s="29">
        <v>827</v>
      </c>
      <c r="B84" s="29">
        <v>0.1348</v>
      </c>
      <c r="C84" s="29">
        <v>-0.18770000000000001</v>
      </c>
      <c r="D84" s="1"/>
      <c r="E84" s="1">
        <f t="shared" si="0"/>
        <v>-1.392433234421365</v>
      </c>
      <c r="F84" s="1">
        <f t="shared" si="1"/>
        <v>0</v>
      </c>
      <c r="G84" s="1">
        <f t="shared" si="12"/>
        <v>0</v>
      </c>
      <c r="H84" s="1"/>
      <c r="I84" s="24">
        <f t="shared" si="3"/>
        <v>0.62434223048352133</v>
      </c>
      <c r="J84" s="24">
        <f t="shared" si="4"/>
        <v>-0.24868446096704266</v>
      </c>
      <c r="K84" s="1"/>
      <c r="L84" s="1">
        <f t="shared" si="5"/>
        <v>8.4161332669178676E-2</v>
      </c>
      <c r="M84" s="1">
        <f t="shared" si="6"/>
        <v>5.0638667330821327E-2</v>
      </c>
      <c r="N84" s="1">
        <f t="shared" si="7"/>
        <v>-0.23809586880601069</v>
      </c>
      <c r="O84" s="1">
        <f t="shared" si="8"/>
        <v>5.0395868806010671E-2</v>
      </c>
      <c r="P84" s="24">
        <f t="shared" si="9"/>
        <v>-2.7858652630361249E-17</v>
      </c>
      <c r="Q84" s="1"/>
      <c r="R84" s="27">
        <f t="shared" si="10"/>
        <v>69.601422117410763</v>
      </c>
      <c r="S84" s="27">
        <f t="shared" si="11"/>
        <v>41.878177882589235</v>
      </c>
    </row>
    <row r="85" spans="1:19" x14ac:dyDescent="0.25">
      <c r="A85" s="29">
        <v>857</v>
      </c>
      <c r="B85" s="29">
        <v>0.1353</v>
      </c>
      <c r="C85" s="29">
        <v>-0.17030000000000001</v>
      </c>
      <c r="D85" s="1"/>
      <c r="E85" s="1">
        <f t="shared" ref="E85:E139" si="13">C85/B85</f>
        <v>-1.2586844050258685</v>
      </c>
      <c r="F85" s="1">
        <f t="shared" ref="F85:F139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39" si="15">MIN(1,MAX(0,(E85-$J$15)/($L$14-$J$15)))</f>
        <v>0.58936832544392759</v>
      </c>
      <c r="J85" s="24">
        <f t="shared" ref="J85:J139" si="16">1-2*I85</f>
        <v>-0.17873665088785518</v>
      </c>
      <c r="K85" s="1"/>
      <c r="L85" s="1">
        <f t="shared" ref="L85:L139" si="17">B85*I85</f>
        <v>7.9741534432563405E-2</v>
      </c>
      <c r="M85" s="1">
        <f t="shared" ref="M85:M139" si="18">B85*(1-I85)</f>
        <v>5.5558465567436599E-2</v>
      </c>
      <c r="N85" s="1">
        <f t="shared" ref="N85:N139" si="19">L85*$L$14</f>
        <v>-0.22559207795908209</v>
      </c>
      <c r="O85" s="1">
        <f t="shared" ref="O85:O139" si="20">M85*$J$15</f>
        <v>5.5292077959082087E-2</v>
      </c>
      <c r="P85" s="24">
        <f t="shared" ref="P85:P139" si="21">(N85+O85-C85)/MAX($C$13,-$C$14)</f>
        <v>0</v>
      </c>
      <c r="Q85" s="1"/>
      <c r="R85" s="27">
        <f t="shared" ref="R85:R139" si="22">A85*L85</f>
        <v>68.338495008706843</v>
      </c>
      <c r="S85" s="27">
        <f t="shared" ref="S85:S139" si="23">A85*M85</f>
        <v>47.613604991293165</v>
      </c>
    </row>
    <row r="86" spans="1:19" x14ac:dyDescent="0.25">
      <c r="A86" s="29">
        <v>887</v>
      </c>
      <c r="B86" s="29">
        <v>0.1358</v>
      </c>
      <c r="C86" s="29">
        <v>-0.14990000000000001</v>
      </c>
      <c r="D86" s="1"/>
      <c r="E86" s="1">
        <f t="shared" si="13"/>
        <v>-1.1038291605301915</v>
      </c>
      <c r="F86" s="1">
        <f t="shared" si="14"/>
        <v>0</v>
      </c>
      <c r="G86" s="1">
        <f t="shared" si="12"/>
        <v>0</v>
      </c>
      <c r="H86" s="1"/>
      <c r="I86" s="24">
        <f t="shared" si="15"/>
        <v>0.54887531596972849</v>
      </c>
      <c r="J86" s="24">
        <f t="shared" si="16"/>
        <v>-9.7750631939456989E-2</v>
      </c>
      <c r="K86" s="1"/>
      <c r="L86" s="1">
        <f t="shared" si="17"/>
        <v>7.4537267908689128E-2</v>
      </c>
      <c r="M86" s="1">
        <f t="shared" si="18"/>
        <v>6.1262732091310869E-2</v>
      </c>
      <c r="N86" s="1">
        <f t="shared" si="19"/>
        <v>-0.21086899408907506</v>
      </c>
      <c r="O86" s="1">
        <f t="shared" si="20"/>
        <v>6.0968994089075031E-2</v>
      </c>
      <c r="P86" s="24">
        <f t="shared" si="21"/>
        <v>-2.7858652630361249E-17</v>
      </c>
      <c r="Q86" s="1"/>
      <c r="R86" s="27">
        <f t="shared" si="22"/>
        <v>66.114556635007261</v>
      </c>
      <c r="S86" s="27">
        <f t="shared" si="23"/>
        <v>54.340043364992738</v>
      </c>
    </row>
    <row r="87" spans="1:19" x14ac:dyDescent="0.25">
      <c r="A87" s="29">
        <v>917</v>
      </c>
      <c r="B87" s="29">
        <v>0.1363</v>
      </c>
      <c r="C87" s="29">
        <v>-0.12640000000000001</v>
      </c>
      <c r="D87" s="1"/>
      <c r="E87" s="1">
        <f t="shared" si="13"/>
        <v>-0.92736610418195164</v>
      </c>
      <c r="F87" s="1">
        <f t="shared" si="14"/>
        <v>0</v>
      </c>
      <c r="G87" s="1">
        <f t="shared" si="12"/>
        <v>0</v>
      </c>
      <c r="H87" s="1"/>
      <c r="I87" s="24">
        <f t="shared" si="15"/>
        <v>0.50273209211039782</v>
      </c>
      <c r="J87" s="24">
        <f t="shared" si="16"/>
        <v>-5.4641842207956426E-3</v>
      </c>
      <c r="K87" s="1"/>
      <c r="L87" s="1">
        <f t="shared" si="17"/>
        <v>6.8522384154647231E-2</v>
      </c>
      <c r="M87" s="1">
        <f t="shared" si="18"/>
        <v>6.7777615845352773E-2</v>
      </c>
      <c r="N87" s="1">
        <f t="shared" si="19"/>
        <v>-0.19385264076188694</v>
      </c>
      <c r="O87" s="1">
        <f t="shared" si="20"/>
        <v>6.7452640761886881E-2</v>
      </c>
      <c r="P87" s="24">
        <f t="shared" si="21"/>
        <v>-5.5717305260722499E-17</v>
      </c>
      <c r="Q87" s="1"/>
      <c r="R87" s="27">
        <f t="shared" si="22"/>
        <v>62.835026269811515</v>
      </c>
      <c r="S87" s="27">
        <f t="shared" si="23"/>
        <v>62.152073730188491</v>
      </c>
    </row>
    <row r="88" spans="1:19" x14ac:dyDescent="0.25">
      <c r="A88" s="29">
        <v>947</v>
      </c>
      <c r="B88" s="29">
        <v>0.1368</v>
      </c>
      <c r="C88" s="29">
        <v>-0.10780000000000001</v>
      </c>
      <c r="D88" s="1"/>
      <c r="E88" s="1">
        <f t="shared" si="13"/>
        <v>-0.78801169590643272</v>
      </c>
      <c r="F88" s="1">
        <f t="shared" si="14"/>
        <v>0</v>
      </c>
      <c r="G88" s="1">
        <f t="shared" si="12"/>
        <v>0</v>
      </c>
      <c r="H88" s="1"/>
      <c r="I88" s="24">
        <f t="shared" si="15"/>
        <v>0.46629238744976859</v>
      </c>
      <c r="J88" s="24">
        <f t="shared" si="16"/>
        <v>6.7415225100462828E-2</v>
      </c>
      <c r="K88" s="1"/>
      <c r="L88" s="1">
        <f t="shared" si="17"/>
        <v>6.3788798603128347E-2</v>
      </c>
      <c r="M88" s="1">
        <f t="shared" si="18"/>
        <v>7.3011201396871658E-2</v>
      </c>
      <c r="N88" s="1">
        <f t="shared" si="19"/>
        <v>-0.18046113270572692</v>
      </c>
      <c r="O88" s="1">
        <f t="shared" si="20"/>
        <v>7.2661132705726925E-2</v>
      </c>
      <c r="P88" s="24">
        <f t="shared" si="21"/>
        <v>1.3929326315180625E-17</v>
      </c>
      <c r="Q88" s="1"/>
      <c r="R88" s="27">
        <f t="shared" si="22"/>
        <v>60.407992277162542</v>
      </c>
      <c r="S88" s="27">
        <f t="shared" si="23"/>
        <v>69.141607722837463</v>
      </c>
    </row>
    <row r="89" spans="1:19" x14ac:dyDescent="0.25">
      <c r="A89" s="29">
        <v>977</v>
      </c>
      <c r="B89" s="29">
        <v>0.13730000000000001</v>
      </c>
      <c r="C89" s="29">
        <v>-9.5299999999999996E-2</v>
      </c>
      <c r="D89" s="1"/>
      <c r="E89" s="1">
        <f t="shared" si="13"/>
        <v>-0.6941005098324835</v>
      </c>
      <c r="F89" s="1">
        <f t="shared" si="14"/>
        <v>0</v>
      </c>
      <c r="G89" s="1">
        <f t="shared" si="12"/>
        <v>0</v>
      </c>
      <c r="H89" s="1"/>
      <c r="I89" s="24">
        <f t="shared" si="15"/>
        <v>0.4417356050184712</v>
      </c>
      <c r="J89" s="24">
        <f t="shared" si="16"/>
        <v>0.1165287899630576</v>
      </c>
      <c r="K89" s="1"/>
      <c r="L89" s="1">
        <f t="shared" si="17"/>
        <v>6.0650298569036101E-2</v>
      </c>
      <c r="M89" s="1">
        <f t="shared" si="18"/>
        <v>7.6649701430963904E-2</v>
      </c>
      <c r="N89" s="1">
        <f t="shared" si="19"/>
        <v>-0.17158218712982651</v>
      </c>
      <c r="O89" s="1">
        <f t="shared" si="20"/>
        <v>7.6282187129826526E-2</v>
      </c>
      <c r="P89" s="24">
        <f t="shared" si="21"/>
        <v>1.3929326315180625E-17</v>
      </c>
      <c r="Q89" s="1"/>
      <c r="R89" s="27">
        <f t="shared" si="22"/>
        <v>59.255341701948268</v>
      </c>
      <c r="S89" s="27">
        <f t="shared" si="23"/>
        <v>74.886758298051731</v>
      </c>
    </row>
    <row r="90" spans="1:19" x14ac:dyDescent="0.25">
      <c r="A90" s="29">
        <v>1007</v>
      </c>
      <c r="B90" s="29">
        <v>0.13800000000000001</v>
      </c>
      <c r="C90" s="29">
        <v>-8.7999999999999995E-2</v>
      </c>
      <c r="D90" s="1"/>
      <c r="E90" s="1">
        <f t="shared" si="13"/>
        <v>-0.6376811594202898</v>
      </c>
      <c r="F90" s="1">
        <f t="shared" si="14"/>
        <v>0</v>
      </c>
      <c r="G90" s="1">
        <f t="shared" si="12"/>
        <v>0</v>
      </c>
      <c r="H90" s="1"/>
      <c r="I90" s="24">
        <f t="shared" si="15"/>
        <v>0.42698254128976493</v>
      </c>
      <c r="J90" s="24">
        <f t="shared" si="16"/>
        <v>0.14603491742047015</v>
      </c>
      <c r="K90" s="1"/>
      <c r="L90" s="1">
        <f t="shared" si="17"/>
        <v>5.8923590697987561E-2</v>
      </c>
      <c r="M90" s="1">
        <f t="shared" si="18"/>
        <v>7.9076409302012443E-2</v>
      </c>
      <c r="N90" s="1">
        <f t="shared" si="19"/>
        <v>-0.16669725960203274</v>
      </c>
      <c r="O90" s="1">
        <f t="shared" si="20"/>
        <v>7.8697259602032749E-2</v>
      </c>
      <c r="P90" s="24">
        <f t="shared" si="21"/>
        <v>0</v>
      </c>
      <c r="Q90" s="1"/>
      <c r="R90" s="27">
        <f t="shared" si="22"/>
        <v>59.336055832873477</v>
      </c>
      <c r="S90" s="27">
        <f t="shared" si="23"/>
        <v>79.629944167126524</v>
      </c>
    </row>
    <row r="91" spans="1:19" x14ac:dyDescent="0.25">
      <c r="A91" s="29">
        <v>1037</v>
      </c>
      <c r="B91" s="29">
        <v>0.1391</v>
      </c>
      <c r="C91" s="29">
        <v>-8.3799999999999999E-2</v>
      </c>
      <c r="D91" s="1"/>
      <c r="E91" s="1">
        <f t="shared" si="13"/>
        <v>-0.60244428468727529</v>
      </c>
      <c r="F91" s="1">
        <f t="shared" si="14"/>
        <v>0</v>
      </c>
      <c r="G91" s="1">
        <f t="shared" si="12"/>
        <v>0</v>
      </c>
      <c r="H91" s="1"/>
      <c r="I91" s="24">
        <f t="shared" si="15"/>
        <v>0.41776847103304232</v>
      </c>
      <c r="J91" s="24">
        <f t="shared" si="16"/>
        <v>0.16446305793391536</v>
      </c>
      <c r="K91" s="1"/>
      <c r="L91" s="1">
        <f t="shared" si="17"/>
        <v>5.8111594320696187E-2</v>
      </c>
      <c r="M91" s="1">
        <f t="shared" si="18"/>
        <v>8.0988405679303821E-2</v>
      </c>
      <c r="N91" s="1">
        <f t="shared" si="19"/>
        <v>-0.16440008848096133</v>
      </c>
      <c r="O91" s="1">
        <f t="shared" si="20"/>
        <v>8.0600088480961327E-2</v>
      </c>
      <c r="P91" s="24">
        <f t="shared" si="21"/>
        <v>0</v>
      </c>
      <c r="Q91" s="1"/>
      <c r="R91" s="27">
        <f t="shared" si="22"/>
        <v>60.261723310561948</v>
      </c>
      <c r="S91" s="27">
        <f t="shared" si="23"/>
        <v>83.984976689438056</v>
      </c>
    </row>
    <row r="92" spans="1:19" x14ac:dyDescent="0.25">
      <c r="A92" s="29">
        <v>1067</v>
      </c>
      <c r="B92" s="29">
        <v>0.14069999999999999</v>
      </c>
      <c r="C92" s="29">
        <v>-8.0600000000000005E-2</v>
      </c>
      <c r="D92" s="1"/>
      <c r="E92" s="1">
        <f t="shared" si="13"/>
        <v>-0.57285003553660274</v>
      </c>
      <c r="F92" s="1">
        <f t="shared" si="14"/>
        <v>0</v>
      </c>
      <c r="G92" s="1">
        <f t="shared" si="12"/>
        <v>0</v>
      </c>
      <c r="H92" s="1"/>
      <c r="I92" s="24">
        <f t="shared" si="15"/>
        <v>0.41002988771839427</v>
      </c>
      <c r="J92" s="24">
        <f t="shared" si="16"/>
        <v>0.17994022456321146</v>
      </c>
      <c r="K92" s="1"/>
      <c r="L92" s="1">
        <f t="shared" si="17"/>
        <v>5.7691205201978069E-2</v>
      </c>
      <c r="M92" s="1">
        <f t="shared" si="18"/>
        <v>8.3008794798021909E-2</v>
      </c>
      <c r="N92" s="1">
        <f t="shared" si="19"/>
        <v>-0.16321079038784261</v>
      </c>
      <c r="O92" s="1">
        <f t="shared" si="20"/>
        <v>8.2610790387842595E-2</v>
      </c>
      <c r="P92" s="24">
        <f t="shared" si="21"/>
        <v>-1.3929326315180625E-17</v>
      </c>
      <c r="Q92" s="1"/>
      <c r="R92" s="27">
        <f t="shared" si="22"/>
        <v>61.556515950510601</v>
      </c>
      <c r="S92" s="27">
        <f t="shared" si="23"/>
        <v>88.570384049489377</v>
      </c>
    </row>
    <row r="93" spans="1:19" x14ac:dyDescent="0.25">
      <c r="A93" s="29">
        <v>1097</v>
      </c>
      <c r="B93" s="29">
        <v>0.1429</v>
      </c>
      <c r="C93" s="29">
        <v>-7.8100000000000003E-2</v>
      </c>
      <c r="D93" s="1"/>
      <c r="E93" s="1">
        <f t="shared" si="13"/>
        <v>-0.54653603918824356</v>
      </c>
      <c r="F93" s="1">
        <f t="shared" si="14"/>
        <v>0</v>
      </c>
      <c r="G93" s="1">
        <f t="shared" ref="G93:G139" si="24">E93*F93</f>
        <v>0</v>
      </c>
      <c r="H93" s="1"/>
      <c r="I93" s="24">
        <f t="shared" si="15"/>
        <v>0.40314905583628191</v>
      </c>
      <c r="J93" s="24">
        <f t="shared" si="16"/>
        <v>0.19370188832743618</v>
      </c>
      <c r="K93" s="1"/>
      <c r="L93" s="1">
        <f t="shared" si="17"/>
        <v>5.7610000079004686E-2</v>
      </c>
      <c r="M93" s="1">
        <f t="shared" si="18"/>
        <v>8.5289999920995313E-2</v>
      </c>
      <c r="N93" s="1">
        <f t="shared" si="19"/>
        <v>-0.16298105775775407</v>
      </c>
      <c r="O93" s="1">
        <f t="shared" si="20"/>
        <v>8.4881057757754091E-2</v>
      </c>
      <c r="P93" s="24">
        <f t="shared" si="21"/>
        <v>2.7858652630361249E-17</v>
      </c>
      <c r="Q93" s="1"/>
      <c r="R93" s="27">
        <f t="shared" si="22"/>
        <v>63.198170086668142</v>
      </c>
      <c r="S93" s="27">
        <f t="shared" si="23"/>
        <v>93.563129913331863</v>
      </c>
    </row>
    <row r="94" spans="1:19" x14ac:dyDescent="0.25">
      <c r="A94" s="29">
        <v>1127</v>
      </c>
      <c r="B94" s="29">
        <v>0.14510000000000001</v>
      </c>
      <c r="C94" s="29">
        <v>-7.8799999999999995E-2</v>
      </c>
      <c r="D94" s="1"/>
      <c r="E94" s="1">
        <f t="shared" si="13"/>
        <v>-0.54307374224672633</v>
      </c>
      <c r="F94" s="1">
        <f t="shared" si="14"/>
        <v>0</v>
      </c>
      <c r="G94" s="1">
        <f t="shared" si="24"/>
        <v>0</v>
      </c>
      <c r="H94" s="1"/>
      <c r="I94" s="24">
        <f t="shared" si="15"/>
        <v>0.40224370178571728</v>
      </c>
      <c r="J94" s="24">
        <f t="shared" si="16"/>
        <v>0.19551259642856544</v>
      </c>
      <c r="K94" s="1"/>
      <c r="L94" s="1">
        <f t="shared" si="17"/>
        <v>5.8365561129107582E-2</v>
      </c>
      <c r="M94" s="1">
        <f t="shared" si="18"/>
        <v>8.6734438870892439E-2</v>
      </c>
      <c r="N94" s="1">
        <f t="shared" si="19"/>
        <v>-0.16511857101894928</v>
      </c>
      <c r="O94" s="1">
        <f t="shared" si="20"/>
        <v>8.6318571018949283E-2</v>
      </c>
      <c r="P94" s="24">
        <f t="shared" si="21"/>
        <v>0</v>
      </c>
      <c r="Q94" s="1"/>
      <c r="R94" s="27">
        <f t="shared" si="22"/>
        <v>65.777987392504244</v>
      </c>
      <c r="S94" s="27">
        <f t="shared" si="23"/>
        <v>97.749712607495781</v>
      </c>
    </row>
    <row r="95" spans="1:19" x14ac:dyDescent="0.25">
      <c r="A95" s="29">
        <v>1157</v>
      </c>
      <c r="B95" s="29">
        <v>0.14649999999999999</v>
      </c>
      <c r="C95" s="29">
        <v>-8.4199999999999997E-2</v>
      </c>
      <c r="D95" s="1"/>
      <c r="E95" s="1">
        <f t="shared" si="13"/>
        <v>-0.57474402730375429</v>
      </c>
      <c r="F95" s="1">
        <f t="shared" si="14"/>
        <v>0</v>
      </c>
      <c r="G95" s="1">
        <f t="shared" si="24"/>
        <v>0</v>
      </c>
      <c r="H95" s="1"/>
      <c r="I95" s="24">
        <f t="shared" si="15"/>
        <v>0.41052514654428091</v>
      </c>
      <c r="J95" s="24">
        <f t="shared" si="16"/>
        <v>0.17894970691143819</v>
      </c>
      <c r="K95" s="1"/>
      <c r="L95" s="1">
        <f t="shared" si="17"/>
        <v>6.0141933968737148E-2</v>
      </c>
      <c r="M95" s="1">
        <f t="shared" si="18"/>
        <v>8.6358066031262837E-2</v>
      </c>
      <c r="N95" s="1">
        <f t="shared" si="19"/>
        <v>-0.17014400278388486</v>
      </c>
      <c r="O95" s="1">
        <f t="shared" si="20"/>
        <v>8.5944002783884879E-2</v>
      </c>
      <c r="P95" s="24">
        <f t="shared" si="21"/>
        <v>1.3929326315180625E-17</v>
      </c>
      <c r="Q95" s="1"/>
      <c r="R95" s="27">
        <f t="shared" si="22"/>
        <v>69.584217601828882</v>
      </c>
      <c r="S95" s="27">
        <f t="shared" si="23"/>
        <v>99.916282398171106</v>
      </c>
    </row>
    <row r="96" spans="1:19" x14ac:dyDescent="0.25">
      <c r="A96" s="29">
        <v>1187</v>
      </c>
      <c r="B96" s="29">
        <v>0.14610000000000001</v>
      </c>
      <c r="C96" s="29">
        <v>-9.1399999999999995E-2</v>
      </c>
      <c r="D96" s="1"/>
      <c r="E96" s="1">
        <f t="shared" si="13"/>
        <v>-0.62559890485968506</v>
      </c>
      <c r="F96" s="1">
        <f t="shared" si="14"/>
        <v>0</v>
      </c>
      <c r="G96" s="1">
        <f t="shared" si="24"/>
        <v>0</v>
      </c>
      <c r="H96" s="1"/>
      <c r="I96" s="24">
        <f t="shared" si="15"/>
        <v>0.42382315944263665</v>
      </c>
      <c r="J96" s="24">
        <f t="shared" si="16"/>
        <v>0.15235368111472669</v>
      </c>
      <c r="K96" s="1"/>
      <c r="L96" s="1">
        <f t="shared" si="17"/>
        <v>6.1920563594569218E-2</v>
      </c>
      <c r="M96" s="1">
        <f t="shared" si="18"/>
        <v>8.4179436405430783E-2</v>
      </c>
      <c r="N96" s="1">
        <f t="shared" si="19"/>
        <v>-0.17517581908973198</v>
      </c>
      <c r="O96" s="1">
        <f t="shared" si="20"/>
        <v>8.3775819089731973E-2</v>
      </c>
      <c r="P96" s="24">
        <f t="shared" si="21"/>
        <v>-1.3929326315180625E-17</v>
      </c>
      <c r="Q96" s="1"/>
      <c r="R96" s="27">
        <f t="shared" si="22"/>
        <v>73.49970898675366</v>
      </c>
      <c r="S96" s="27">
        <f t="shared" si="23"/>
        <v>99.920991013246336</v>
      </c>
    </row>
    <row r="97" spans="1:19" x14ac:dyDescent="0.25">
      <c r="A97" s="29">
        <v>1217</v>
      </c>
      <c r="B97" s="29">
        <v>0.14380000000000001</v>
      </c>
      <c r="C97" s="29">
        <v>-9.8100000000000007E-2</v>
      </c>
      <c r="D97" s="1"/>
      <c r="E97" s="1">
        <f t="shared" si="13"/>
        <v>-0.68219749652294859</v>
      </c>
      <c r="F97" s="1">
        <f t="shared" si="14"/>
        <v>0</v>
      </c>
      <c r="G97" s="1">
        <f t="shared" si="24"/>
        <v>0</v>
      </c>
      <c r="H97" s="1"/>
      <c r="I97" s="24">
        <f t="shared" si="15"/>
        <v>0.43862309286375389</v>
      </c>
      <c r="J97" s="24">
        <f t="shared" si="16"/>
        <v>0.12275381427249221</v>
      </c>
      <c r="K97" s="1"/>
      <c r="L97" s="1">
        <f t="shared" si="17"/>
        <v>6.3074000753807813E-2</v>
      </c>
      <c r="M97" s="1">
        <f t="shared" si="18"/>
        <v>8.0725999246192198E-2</v>
      </c>
      <c r="N97" s="1">
        <f t="shared" si="19"/>
        <v>-0.17843894021474505</v>
      </c>
      <c r="O97" s="1">
        <f t="shared" si="20"/>
        <v>8.0338940214745053E-2</v>
      </c>
      <c r="P97" s="24">
        <f t="shared" si="21"/>
        <v>1.3929326315180625E-17</v>
      </c>
      <c r="Q97" s="1"/>
      <c r="R97" s="27">
        <f t="shared" si="22"/>
        <v>76.761058917384105</v>
      </c>
      <c r="S97" s="27">
        <f t="shared" si="23"/>
        <v>98.243541082615906</v>
      </c>
    </row>
    <row r="98" spans="1:19" x14ac:dyDescent="0.25">
      <c r="A98" s="29">
        <v>1247</v>
      </c>
      <c r="B98" s="29">
        <v>0.1404</v>
      </c>
      <c r="C98" s="29">
        <v>-0.1036</v>
      </c>
      <c r="D98" s="1"/>
      <c r="E98" s="1">
        <f t="shared" si="13"/>
        <v>-0.7378917378917379</v>
      </c>
      <c r="F98" s="1">
        <f t="shared" si="14"/>
        <v>0</v>
      </c>
      <c r="G98" s="1">
        <f t="shared" si="24"/>
        <v>0</v>
      </c>
      <c r="H98" s="1"/>
      <c r="I98" s="24">
        <f t="shared" si="15"/>
        <v>0.45318654824267501</v>
      </c>
      <c r="J98" s="24">
        <f t="shared" si="16"/>
        <v>9.3626903514649973E-2</v>
      </c>
      <c r="K98" s="1"/>
      <c r="L98" s="1">
        <f t="shared" si="17"/>
        <v>6.3627391373271572E-2</v>
      </c>
      <c r="M98" s="1">
        <f t="shared" si="18"/>
        <v>7.6772608626728425E-2</v>
      </c>
      <c r="N98" s="1">
        <f t="shared" si="19"/>
        <v>-0.18000450501928827</v>
      </c>
      <c r="O98" s="1">
        <f t="shared" si="20"/>
        <v>7.6404505019288305E-2</v>
      </c>
      <c r="P98" s="24">
        <f t="shared" si="21"/>
        <v>2.7858652630361249E-17</v>
      </c>
      <c r="Q98" s="1"/>
      <c r="R98" s="27">
        <f t="shared" si="22"/>
        <v>79.343357042469648</v>
      </c>
      <c r="S98" s="27">
        <f t="shared" si="23"/>
        <v>95.735442957530353</v>
      </c>
    </row>
    <row r="99" spans="1:19" x14ac:dyDescent="0.25">
      <c r="A99" s="29">
        <v>1277</v>
      </c>
      <c r="B99" s="29">
        <v>0.13619999999999999</v>
      </c>
      <c r="C99" s="29">
        <v>-0.1086</v>
      </c>
      <c r="D99" s="1"/>
      <c r="E99" s="1">
        <f t="shared" si="13"/>
        <v>-0.79735682819383269</v>
      </c>
      <c r="F99" s="1">
        <f t="shared" si="14"/>
        <v>0</v>
      </c>
      <c r="G99" s="1">
        <f t="shared" si="24"/>
        <v>0</v>
      </c>
      <c r="H99" s="1"/>
      <c r="I99" s="24">
        <f t="shared" si="15"/>
        <v>0.46873604075633712</v>
      </c>
      <c r="J99" s="24">
        <f t="shared" si="16"/>
        <v>6.2527918487325751E-2</v>
      </c>
      <c r="K99" s="1"/>
      <c r="L99" s="1">
        <f t="shared" si="17"/>
        <v>6.3841848751013106E-2</v>
      </c>
      <c r="M99" s="1">
        <f t="shared" si="18"/>
        <v>7.2358151248986882E-2</v>
      </c>
      <c r="N99" s="1">
        <f t="shared" si="19"/>
        <v>-0.18061121375423597</v>
      </c>
      <c r="O99" s="1">
        <f t="shared" si="20"/>
        <v>7.201121375423597E-2</v>
      </c>
      <c r="P99" s="24">
        <f t="shared" si="21"/>
        <v>0</v>
      </c>
      <c r="Q99" s="1"/>
      <c r="R99" s="27">
        <f t="shared" si="22"/>
        <v>81.526040855043732</v>
      </c>
      <c r="S99" s="27">
        <f t="shared" si="23"/>
        <v>92.401359144956245</v>
      </c>
    </row>
    <row r="100" spans="1:19" x14ac:dyDescent="0.25">
      <c r="A100" s="29">
        <v>1307</v>
      </c>
      <c r="B100" s="29">
        <v>0.13109999999999999</v>
      </c>
      <c r="C100" s="29">
        <v>-0.1142</v>
      </c>
      <c r="D100" s="1"/>
      <c r="E100" s="1">
        <f t="shared" si="13"/>
        <v>-0.87109077040427152</v>
      </c>
      <c r="F100" s="1">
        <f t="shared" si="14"/>
        <v>0</v>
      </c>
      <c r="G100" s="1">
        <f t="shared" si="24"/>
        <v>0</v>
      </c>
      <c r="H100" s="1"/>
      <c r="I100" s="24">
        <f t="shared" si="15"/>
        <v>0.48801668720922942</v>
      </c>
      <c r="J100" s="24">
        <f t="shared" si="16"/>
        <v>2.3966625581541168E-2</v>
      </c>
      <c r="K100" s="1"/>
      <c r="L100" s="1">
        <f t="shared" si="17"/>
        <v>6.3978987693129971E-2</v>
      </c>
      <c r="M100" s="1">
        <f t="shared" si="18"/>
        <v>6.7121012306870023E-2</v>
      </c>
      <c r="N100" s="1">
        <f t="shared" si="19"/>
        <v>-0.18099918545733151</v>
      </c>
      <c r="O100" s="1">
        <f t="shared" si="20"/>
        <v>6.6799185457331531E-2</v>
      </c>
      <c r="P100" s="24">
        <f t="shared" si="21"/>
        <v>1.3929326315180625E-17</v>
      </c>
      <c r="Q100" s="1"/>
      <c r="R100" s="27">
        <f t="shared" si="22"/>
        <v>83.620536914920876</v>
      </c>
      <c r="S100" s="27">
        <f t="shared" si="23"/>
        <v>87.727163085079127</v>
      </c>
    </row>
    <row r="101" spans="1:19" x14ac:dyDescent="0.25">
      <c r="A101" s="29">
        <v>1337</v>
      </c>
      <c r="B101" s="29">
        <v>0.12540000000000001</v>
      </c>
      <c r="C101" s="29">
        <v>-0.12230000000000001</v>
      </c>
      <c r="D101" s="1"/>
      <c r="E101" s="1">
        <f t="shared" si="13"/>
        <v>-0.97527910685805419</v>
      </c>
      <c r="F101" s="1">
        <f t="shared" si="14"/>
        <v>0</v>
      </c>
      <c r="G101" s="1">
        <f t="shared" si="24"/>
        <v>0</v>
      </c>
      <c r="H101" s="1"/>
      <c r="I101" s="24">
        <f t="shared" si="15"/>
        <v>0.51526083582598381</v>
      </c>
      <c r="J101" s="24">
        <f t="shared" si="16"/>
        <v>-3.0521671651967619E-2</v>
      </c>
      <c r="K101" s="1"/>
      <c r="L101" s="1">
        <f t="shared" si="17"/>
        <v>6.4613708812578372E-2</v>
      </c>
      <c r="M101" s="1">
        <f t="shared" si="18"/>
        <v>6.0786291187421633E-2</v>
      </c>
      <c r="N101" s="1">
        <f t="shared" si="19"/>
        <v>-0.18279483758868062</v>
      </c>
      <c r="O101" s="1">
        <f t="shared" si="20"/>
        <v>6.0494837588680621E-2</v>
      </c>
      <c r="P101" s="24">
        <f t="shared" si="21"/>
        <v>1.3929326315180625E-17</v>
      </c>
      <c r="Q101" s="1"/>
      <c r="R101" s="27">
        <f t="shared" si="22"/>
        <v>86.388528682417288</v>
      </c>
      <c r="S101" s="27">
        <f t="shared" si="23"/>
        <v>81.27127131758273</v>
      </c>
    </row>
    <row r="102" spans="1:19" x14ac:dyDescent="0.25">
      <c r="A102" s="29">
        <v>1367</v>
      </c>
      <c r="B102" s="29">
        <v>0.1196</v>
      </c>
      <c r="C102" s="29">
        <v>-0.13009999999999999</v>
      </c>
      <c r="D102" s="1"/>
      <c r="E102" s="1">
        <f t="shared" si="13"/>
        <v>-1.0877926421404682</v>
      </c>
      <c r="F102" s="1">
        <f t="shared" si="14"/>
        <v>0</v>
      </c>
      <c r="G102" s="1">
        <f t="shared" si="24"/>
        <v>0</v>
      </c>
      <c r="H102" s="1"/>
      <c r="I102" s="24">
        <f t="shared" si="15"/>
        <v>0.5446819359314673</v>
      </c>
      <c r="J102" s="24">
        <f t="shared" si="16"/>
        <v>-8.9363871862934596E-2</v>
      </c>
      <c r="K102" s="1"/>
      <c r="L102" s="1">
        <f t="shared" si="17"/>
        <v>6.5143959537403484E-2</v>
      </c>
      <c r="M102" s="1">
        <f t="shared" si="18"/>
        <v>5.4456040462596507E-2</v>
      </c>
      <c r="N102" s="1">
        <f t="shared" si="19"/>
        <v>-0.18429493868033653</v>
      </c>
      <c r="O102" s="1">
        <f t="shared" si="20"/>
        <v>5.4194938680336521E-2</v>
      </c>
      <c r="P102" s="24">
        <f t="shared" si="21"/>
        <v>0</v>
      </c>
      <c r="Q102" s="1"/>
      <c r="R102" s="27">
        <f t="shared" si="22"/>
        <v>89.051792687630567</v>
      </c>
      <c r="S102" s="27">
        <f t="shared" si="23"/>
        <v>74.441407312369421</v>
      </c>
    </row>
    <row r="103" spans="1:19" x14ac:dyDescent="0.25">
      <c r="A103" s="29">
        <v>1397</v>
      </c>
      <c r="B103" s="29">
        <v>0.1142</v>
      </c>
      <c r="C103" s="29">
        <v>-0.13800000000000001</v>
      </c>
      <c r="D103" s="1"/>
      <c r="E103" s="1">
        <f t="shared" si="13"/>
        <v>-1.2084063047285465</v>
      </c>
      <c r="F103" s="1">
        <f t="shared" si="14"/>
        <v>0</v>
      </c>
      <c r="G103" s="1">
        <f t="shared" si="24"/>
        <v>0</v>
      </c>
      <c r="H103" s="1"/>
      <c r="I103" s="24">
        <f t="shared" si="15"/>
        <v>0.57622113370163541</v>
      </c>
      <c r="J103" s="24">
        <f t="shared" si="16"/>
        <v>-0.15244226740327083</v>
      </c>
      <c r="K103" s="1"/>
      <c r="L103" s="1">
        <f t="shared" si="17"/>
        <v>6.5804453468726765E-2</v>
      </c>
      <c r="M103" s="1">
        <f t="shared" si="18"/>
        <v>4.8395546531273231E-2</v>
      </c>
      <c r="N103" s="1">
        <f t="shared" si="19"/>
        <v>-0.18616350315563632</v>
      </c>
      <c r="O103" s="1">
        <f t="shared" si="20"/>
        <v>4.8163503155636313E-2</v>
      </c>
      <c r="P103" s="24">
        <f t="shared" si="21"/>
        <v>0</v>
      </c>
      <c r="Q103" s="1"/>
      <c r="R103" s="27">
        <f t="shared" si="22"/>
        <v>91.928821495811292</v>
      </c>
      <c r="S103" s="27">
        <f t="shared" si="23"/>
        <v>67.608578504188699</v>
      </c>
    </row>
    <row r="104" spans="1:19" x14ac:dyDescent="0.25">
      <c r="A104" s="29">
        <v>1427</v>
      </c>
      <c r="B104" s="29">
        <v>0.10929999999999999</v>
      </c>
      <c r="C104" s="29">
        <v>-0.14899999999999999</v>
      </c>
      <c r="D104" s="1"/>
      <c r="E104" s="1">
        <f t="shared" si="13"/>
        <v>-1.363220494053065</v>
      </c>
      <c r="F104" s="1">
        <f t="shared" si="14"/>
        <v>0</v>
      </c>
      <c r="G104" s="1">
        <f t="shared" si="24"/>
        <v>0</v>
      </c>
      <c r="H104" s="1"/>
      <c r="I104" s="24">
        <f t="shared" si="15"/>
        <v>0.61670340768256737</v>
      </c>
      <c r="J104" s="24">
        <f t="shared" si="16"/>
        <v>-0.23340681536513475</v>
      </c>
      <c r="K104" s="1"/>
      <c r="L104" s="1">
        <f t="shared" si="17"/>
        <v>6.7405682459704616E-2</v>
      </c>
      <c r="M104" s="1">
        <f t="shared" si="18"/>
        <v>4.1894317540295385E-2</v>
      </c>
      <c r="N104" s="1">
        <f t="shared" si="19"/>
        <v>-0.1906934457750438</v>
      </c>
      <c r="O104" s="1">
        <f t="shared" si="20"/>
        <v>4.169344577504374E-2</v>
      </c>
      <c r="P104" s="24">
        <f t="shared" si="21"/>
        <v>-5.5717305260722499E-17</v>
      </c>
      <c r="Q104" s="1"/>
      <c r="R104" s="27">
        <f t="shared" si="22"/>
        <v>96.187908869998481</v>
      </c>
      <c r="S104" s="27">
        <f t="shared" si="23"/>
        <v>59.783191130001512</v>
      </c>
    </row>
    <row r="105" spans="1:19" x14ac:dyDescent="0.25">
      <c r="A105" s="29">
        <v>1457</v>
      </c>
      <c r="B105" s="29">
        <v>0.1048</v>
      </c>
      <c r="C105" s="29">
        <v>-0.1578</v>
      </c>
      <c r="D105" s="1"/>
      <c r="E105" s="1">
        <f t="shared" si="13"/>
        <v>-1.5057251908396945</v>
      </c>
      <c r="F105" s="1">
        <f t="shared" si="14"/>
        <v>0</v>
      </c>
      <c r="G105" s="1">
        <f t="shared" si="24"/>
        <v>0</v>
      </c>
      <c r="H105" s="1"/>
      <c r="I105" s="24">
        <f t="shared" si="15"/>
        <v>0.65396687948742394</v>
      </c>
      <c r="J105" s="24">
        <f t="shared" si="16"/>
        <v>-0.30793375897484787</v>
      </c>
      <c r="K105" s="1"/>
      <c r="L105" s="1">
        <f t="shared" si="17"/>
        <v>6.8535728970282025E-2</v>
      </c>
      <c r="M105" s="1">
        <f t="shared" si="18"/>
        <v>3.6264271029717972E-2</v>
      </c>
      <c r="N105" s="1">
        <f t="shared" si="19"/>
        <v>-0.19389039379373485</v>
      </c>
      <c r="O105" s="1">
        <f t="shared" si="20"/>
        <v>3.6090393793734903E-2</v>
      </c>
      <c r="P105" s="24">
        <f t="shared" si="21"/>
        <v>5.5717305260722499E-17</v>
      </c>
      <c r="Q105" s="1"/>
      <c r="R105" s="27">
        <f t="shared" si="22"/>
        <v>99.856557109700915</v>
      </c>
      <c r="S105" s="27">
        <f t="shared" si="23"/>
        <v>52.837042890299088</v>
      </c>
    </row>
    <row r="106" spans="1:19" x14ac:dyDescent="0.25">
      <c r="A106" s="29">
        <v>1487</v>
      </c>
      <c r="B106" s="29">
        <v>0.10059999999999999</v>
      </c>
      <c r="C106" s="29">
        <v>-0.1633</v>
      </c>
      <c r="D106" s="1"/>
      <c r="E106" s="1">
        <f t="shared" si="13"/>
        <v>-1.6232604373757455</v>
      </c>
      <c r="F106" s="1">
        <f t="shared" si="14"/>
        <v>0</v>
      </c>
      <c r="G106" s="1">
        <f t="shared" si="24"/>
        <v>0</v>
      </c>
      <c r="H106" s="1"/>
      <c r="I106" s="24">
        <f t="shared" si="15"/>
        <v>0.6847011040016574</v>
      </c>
      <c r="J106" s="24">
        <f t="shared" si="16"/>
        <v>-0.3694022080033148</v>
      </c>
      <c r="K106" s="1"/>
      <c r="L106" s="1">
        <f t="shared" si="17"/>
        <v>6.8880931062566736E-2</v>
      </c>
      <c r="M106" s="1">
        <f t="shared" si="18"/>
        <v>3.1719068937433266E-2</v>
      </c>
      <c r="N106" s="1">
        <f t="shared" si="19"/>
        <v>-0.19486698469919564</v>
      </c>
      <c r="O106" s="1">
        <f t="shared" si="20"/>
        <v>3.1566984699195645E-2</v>
      </c>
      <c r="P106" s="24">
        <f t="shared" si="21"/>
        <v>0</v>
      </c>
      <c r="Q106" s="1"/>
      <c r="R106" s="27">
        <f t="shared" si="22"/>
        <v>102.42594449003674</v>
      </c>
      <c r="S106" s="27">
        <f t="shared" si="23"/>
        <v>47.166255509963264</v>
      </c>
    </row>
    <row r="107" spans="1:19" x14ac:dyDescent="0.25">
      <c r="A107" s="29">
        <v>1517</v>
      </c>
      <c r="B107" s="29">
        <v>9.6799999999999997E-2</v>
      </c>
      <c r="C107" s="29">
        <v>-0.16850000000000001</v>
      </c>
      <c r="D107" s="1"/>
      <c r="E107" s="1">
        <f t="shared" si="13"/>
        <v>-1.740702479338843</v>
      </c>
      <c r="F107" s="1">
        <f t="shared" si="14"/>
        <v>0</v>
      </c>
      <c r="G107" s="1">
        <f t="shared" si="24"/>
        <v>0</v>
      </c>
      <c r="H107" s="1"/>
      <c r="I107" s="24">
        <f t="shared" si="15"/>
        <v>0.71541095650532094</v>
      </c>
      <c r="J107" s="24">
        <f t="shared" si="16"/>
        <v>-0.43082191301064188</v>
      </c>
      <c r="K107" s="1"/>
      <c r="L107" s="1">
        <f t="shared" si="17"/>
        <v>6.9251780589715067E-2</v>
      </c>
      <c r="M107" s="1">
        <f t="shared" si="18"/>
        <v>2.7548219410284933E-2</v>
      </c>
      <c r="N107" s="1">
        <f t="shared" si="19"/>
        <v>-0.19591613325188981</v>
      </c>
      <c r="O107" s="1">
        <f t="shared" si="20"/>
        <v>2.7416133251889796E-2</v>
      </c>
      <c r="P107" s="24">
        <f t="shared" si="21"/>
        <v>0</v>
      </c>
      <c r="Q107" s="1"/>
      <c r="R107" s="27">
        <f t="shared" si="22"/>
        <v>105.05495115459776</v>
      </c>
      <c r="S107" s="27">
        <f t="shared" si="23"/>
        <v>41.790648845402245</v>
      </c>
    </row>
    <row r="108" spans="1:19" x14ac:dyDescent="0.25">
      <c r="A108" s="29">
        <v>1547</v>
      </c>
      <c r="B108" s="29">
        <v>9.3399999999999997E-2</v>
      </c>
      <c r="C108" s="29">
        <v>-0.1736</v>
      </c>
      <c r="D108" s="1"/>
      <c r="E108" s="1">
        <f t="shared" si="13"/>
        <v>-1.8586723768736617</v>
      </c>
      <c r="F108" s="1">
        <f t="shared" si="14"/>
        <v>0</v>
      </c>
      <c r="G108" s="1">
        <f t="shared" si="24"/>
        <v>0</v>
      </c>
      <c r="H108" s="1"/>
      <c r="I108" s="24">
        <f t="shared" si="15"/>
        <v>0.74625883766107382</v>
      </c>
      <c r="J108" s="24">
        <f t="shared" si="16"/>
        <v>-0.49251767532214763</v>
      </c>
      <c r="K108" s="1"/>
      <c r="L108" s="1">
        <f t="shared" si="17"/>
        <v>6.9700575437544293E-2</v>
      </c>
      <c r="M108" s="1">
        <f t="shared" si="18"/>
        <v>2.3699424562455704E-2</v>
      </c>
      <c r="N108" s="1">
        <f t="shared" si="19"/>
        <v>-0.19718579232002256</v>
      </c>
      <c r="O108" s="1">
        <f t="shared" si="20"/>
        <v>2.358579232002259E-2</v>
      </c>
      <c r="P108" s="24">
        <f t="shared" si="21"/>
        <v>2.7858652630361249E-17</v>
      </c>
      <c r="Q108" s="1"/>
      <c r="R108" s="27">
        <f t="shared" si="22"/>
        <v>107.82679020188102</v>
      </c>
      <c r="S108" s="27">
        <f t="shared" si="23"/>
        <v>36.663009798118971</v>
      </c>
    </row>
    <row r="109" spans="1:19" x14ac:dyDescent="0.25">
      <c r="A109" s="29">
        <v>1577</v>
      </c>
      <c r="B109" s="29">
        <v>9.01E-2</v>
      </c>
      <c r="C109" s="29">
        <v>-0.17760000000000001</v>
      </c>
      <c r="D109" s="1"/>
      <c r="E109" s="1">
        <f t="shared" si="13"/>
        <v>-1.9711431742508325</v>
      </c>
      <c r="F109" s="1">
        <f t="shared" si="14"/>
        <v>0</v>
      </c>
      <c r="G109" s="1">
        <f t="shared" si="24"/>
        <v>0</v>
      </c>
      <c r="H109" s="1"/>
      <c r="I109" s="24">
        <f t="shared" si="15"/>
        <v>0.77566876225611492</v>
      </c>
      <c r="J109" s="24">
        <f t="shared" si="16"/>
        <v>-0.55133752451222984</v>
      </c>
      <c r="K109" s="1"/>
      <c r="L109" s="1">
        <f t="shared" si="17"/>
        <v>6.9887755479275948E-2</v>
      </c>
      <c r="M109" s="1">
        <f t="shared" si="18"/>
        <v>2.0212244520724044E-2</v>
      </c>
      <c r="N109" s="1">
        <f t="shared" si="19"/>
        <v>-0.19771533235041189</v>
      </c>
      <c r="O109" s="1">
        <f t="shared" si="20"/>
        <v>2.0115332350411911E-2</v>
      </c>
      <c r="P109" s="24">
        <f t="shared" si="21"/>
        <v>2.7858652630361249E-17</v>
      </c>
      <c r="Q109" s="1"/>
      <c r="R109" s="27">
        <f t="shared" si="22"/>
        <v>110.21299039081816</v>
      </c>
      <c r="S109" s="27">
        <f t="shared" si="23"/>
        <v>31.874709609181817</v>
      </c>
    </row>
    <row r="110" spans="1:19" x14ac:dyDescent="0.25">
      <c r="A110" s="29">
        <v>1607</v>
      </c>
      <c r="B110" s="29">
        <v>8.6699999999999999E-2</v>
      </c>
      <c r="C110" s="29">
        <v>-0.17910000000000001</v>
      </c>
      <c r="D110" s="1"/>
      <c r="E110" s="1">
        <f t="shared" si="13"/>
        <v>-2.0657439446366785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0.80040586369543709</v>
      </c>
      <c r="J110" s="24">
        <f t="shared" si="16"/>
        <v>-0.60081172739087418</v>
      </c>
      <c r="K110" s="1"/>
      <c r="L110" s="1">
        <f t="shared" si="17"/>
        <v>6.939518838239439E-2</v>
      </c>
      <c r="M110" s="1">
        <f t="shared" si="18"/>
        <v>1.7304811617605605E-2</v>
      </c>
      <c r="N110" s="1">
        <f t="shared" si="19"/>
        <v>-0.19632183979085052</v>
      </c>
      <c r="O110" s="1">
        <f t="shared" si="20"/>
        <v>1.7221839790850527E-2</v>
      </c>
      <c r="P110" s="24">
        <f t="shared" si="21"/>
        <v>2.7858652630361249E-17</v>
      </c>
      <c r="Q110" s="1"/>
      <c r="R110" s="27">
        <f t="shared" si="22"/>
        <v>111.51806773050778</v>
      </c>
      <c r="S110" s="27">
        <f t="shared" si="23"/>
        <v>27.808832269492207</v>
      </c>
    </row>
    <row r="111" spans="1:19" x14ac:dyDescent="0.25">
      <c r="A111" s="29">
        <v>1637</v>
      </c>
      <c r="B111" s="29">
        <v>8.3400000000000002E-2</v>
      </c>
      <c r="C111" s="29">
        <v>-0.1787</v>
      </c>
      <c r="D111" s="1"/>
      <c r="E111" s="1">
        <f t="shared" si="13"/>
        <v>-2.1426858513189448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0.82052535894659684</v>
      </c>
      <c r="J111" s="24">
        <f t="shared" si="16"/>
        <v>-0.64105071789319368</v>
      </c>
      <c r="K111" s="1"/>
      <c r="L111" s="1">
        <f t="shared" si="17"/>
        <v>6.8431814936146182E-2</v>
      </c>
      <c r="M111" s="1">
        <f t="shared" si="18"/>
        <v>1.4968185063853823E-2</v>
      </c>
      <c r="N111" s="1">
        <f t="shared" si="19"/>
        <v>-0.19359641672072478</v>
      </c>
      <c r="O111" s="1">
        <f t="shared" si="20"/>
        <v>1.4896416720724765E-2</v>
      </c>
      <c r="P111" s="24">
        <f t="shared" si="21"/>
        <v>-2.7858652630361249E-17</v>
      </c>
      <c r="Q111" s="1"/>
      <c r="R111" s="27">
        <f t="shared" si="22"/>
        <v>112.0228810504713</v>
      </c>
      <c r="S111" s="27">
        <f t="shared" si="23"/>
        <v>24.502918949528709</v>
      </c>
    </row>
    <row r="112" spans="1:19" x14ac:dyDescent="0.25">
      <c r="A112" s="29">
        <v>1667</v>
      </c>
      <c r="B112" s="29">
        <v>8.0199999999999994E-2</v>
      </c>
      <c r="C112" s="29">
        <v>-0.17710000000000001</v>
      </c>
      <c r="D112" s="1"/>
      <c r="E112" s="1">
        <f t="shared" si="13"/>
        <v>-2.2082294264339155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0.83766431098368765</v>
      </c>
      <c r="J112" s="24">
        <f t="shared" si="16"/>
        <v>-0.67532862196737531</v>
      </c>
      <c r="K112" s="1"/>
      <c r="L112" s="1">
        <f t="shared" si="17"/>
        <v>6.7180677740891745E-2</v>
      </c>
      <c r="M112" s="1">
        <f t="shared" si="18"/>
        <v>1.3019322259108249E-2</v>
      </c>
      <c r="N112" s="1">
        <f t="shared" si="19"/>
        <v>-0.1900568981787529</v>
      </c>
      <c r="O112" s="1">
        <f t="shared" si="20"/>
        <v>1.2956898178752918E-2</v>
      </c>
      <c r="P112" s="24">
        <f t="shared" si="21"/>
        <v>2.7858652630361249E-17</v>
      </c>
      <c r="Q112" s="1"/>
      <c r="R112" s="27">
        <f t="shared" si="22"/>
        <v>111.99018979406654</v>
      </c>
      <c r="S112" s="27">
        <f t="shared" si="23"/>
        <v>21.703210205933452</v>
      </c>
    </row>
    <row r="113" spans="1:19" x14ac:dyDescent="0.25">
      <c r="A113" s="29">
        <v>1697</v>
      </c>
      <c r="B113" s="29">
        <v>7.6700000000000004E-2</v>
      </c>
      <c r="C113" s="29">
        <v>-0.17530000000000001</v>
      </c>
      <c r="D113" s="1"/>
      <c r="E113" s="1">
        <f t="shared" si="13"/>
        <v>-2.2855280312907431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0.85787707903686961</v>
      </c>
      <c r="J113" s="24">
        <f t="shared" si="16"/>
        <v>-0.71575415807373921</v>
      </c>
      <c r="K113" s="1"/>
      <c r="L113" s="1">
        <f t="shared" si="17"/>
        <v>6.5799171962127909E-2</v>
      </c>
      <c r="M113" s="1">
        <f t="shared" si="18"/>
        <v>1.0900828037872103E-2</v>
      </c>
      <c r="N113" s="1">
        <f t="shared" si="19"/>
        <v>-0.18614856155641993</v>
      </c>
      <c r="O113" s="1">
        <f t="shared" si="20"/>
        <v>1.0848561556419913E-2</v>
      </c>
      <c r="P113" s="24">
        <f t="shared" si="21"/>
        <v>0</v>
      </c>
      <c r="Q113" s="1"/>
      <c r="R113" s="27">
        <f t="shared" si="22"/>
        <v>111.66119481973107</v>
      </c>
      <c r="S113" s="27">
        <f t="shared" si="23"/>
        <v>18.498705180268956</v>
      </c>
    </row>
    <row r="114" spans="1:19" x14ac:dyDescent="0.25">
      <c r="A114" s="29">
        <v>1727</v>
      </c>
      <c r="B114" s="29">
        <v>7.3400000000000007E-2</v>
      </c>
      <c r="C114" s="29">
        <v>-0.17330000000000001</v>
      </c>
      <c r="D114" s="1"/>
      <c r="E114" s="1">
        <f t="shared" si="13"/>
        <v>-2.3610354223433241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0.87762146361500748</v>
      </c>
      <c r="J114" s="24">
        <f t="shared" si="16"/>
        <v>-0.75524292723001496</v>
      </c>
      <c r="K114" s="1"/>
      <c r="L114" s="1">
        <f t="shared" si="17"/>
        <v>6.4417415429341554E-2</v>
      </c>
      <c r="M114" s="1">
        <f t="shared" si="18"/>
        <v>8.9825845706584511E-3</v>
      </c>
      <c r="N114" s="1">
        <f t="shared" si="19"/>
        <v>-0.18223951554065229</v>
      </c>
      <c r="O114" s="1">
        <f t="shared" si="20"/>
        <v>8.9395155406522958E-3</v>
      </c>
      <c r="P114" s="24">
        <f t="shared" si="21"/>
        <v>0</v>
      </c>
      <c r="Q114" s="1"/>
      <c r="R114" s="27">
        <f t="shared" si="22"/>
        <v>111.24887644647286</v>
      </c>
      <c r="S114" s="27">
        <f t="shared" si="23"/>
        <v>15.512923553527145</v>
      </c>
    </row>
    <row r="115" spans="1:19" x14ac:dyDescent="0.25">
      <c r="A115" s="29">
        <v>1757</v>
      </c>
      <c r="B115" s="29">
        <v>7.0599999999999996E-2</v>
      </c>
      <c r="C115" s="29">
        <v>-0.17150000000000001</v>
      </c>
      <c r="D115" s="1"/>
      <c r="E115" s="1">
        <f t="shared" si="13"/>
        <v>-2.4291784702549579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0.89544015030962332</v>
      </c>
      <c r="J115" s="24">
        <f t="shared" si="16"/>
        <v>-0.79088030061924663</v>
      </c>
      <c r="K115" s="1"/>
      <c r="L115" s="1">
        <f t="shared" si="17"/>
        <v>6.3218074611859409E-2</v>
      </c>
      <c r="M115" s="1">
        <f t="shared" si="18"/>
        <v>7.3819253881405936E-3</v>
      </c>
      <c r="N115" s="1">
        <f t="shared" si="19"/>
        <v>-0.1788465310800165</v>
      </c>
      <c r="O115" s="1">
        <f t="shared" si="20"/>
        <v>7.3465310800164543E-3</v>
      </c>
      <c r="P115" s="24">
        <f t="shared" si="21"/>
        <v>-2.7858652630361249E-17</v>
      </c>
      <c r="Q115" s="1"/>
      <c r="R115" s="27">
        <f t="shared" si="22"/>
        <v>111.07415709303699</v>
      </c>
      <c r="S115" s="27">
        <f t="shared" si="23"/>
        <v>12.970042906963023</v>
      </c>
    </row>
    <row r="116" spans="1:19" x14ac:dyDescent="0.25">
      <c r="A116" s="29">
        <v>1787</v>
      </c>
      <c r="B116" s="29">
        <v>6.8400000000000002E-2</v>
      </c>
      <c r="C116" s="29">
        <v>-0.16930000000000001</v>
      </c>
      <c r="D116" s="1"/>
      <c r="E116" s="1">
        <f t="shared" si="13"/>
        <v>-2.4751461988304095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0.90746022541121363</v>
      </c>
      <c r="J116" s="24">
        <f t="shared" si="16"/>
        <v>-0.81492045082242726</v>
      </c>
      <c r="K116" s="1"/>
      <c r="L116" s="1">
        <f t="shared" si="17"/>
        <v>6.2070279418127011E-2</v>
      </c>
      <c r="M116" s="1">
        <f t="shared" si="18"/>
        <v>6.3297205818729878E-3</v>
      </c>
      <c r="N116" s="1">
        <f t="shared" si="19"/>
        <v>-0.17559937130728207</v>
      </c>
      <c r="O116" s="1">
        <f t="shared" si="20"/>
        <v>6.2993713072820468E-3</v>
      </c>
      <c r="P116" s="24">
        <f t="shared" si="21"/>
        <v>0</v>
      </c>
      <c r="Q116" s="1"/>
      <c r="R116" s="27">
        <f t="shared" si="22"/>
        <v>110.91958932019297</v>
      </c>
      <c r="S116" s="27">
        <f t="shared" si="23"/>
        <v>11.311210679807029</v>
      </c>
    </row>
    <row r="117" spans="1:19" x14ac:dyDescent="0.25">
      <c r="A117" s="29">
        <v>1817</v>
      </c>
      <c r="B117" s="29">
        <v>6.6500000000000004E-2</v>
      </c>
      <c r="C117" s="29">
        <v>-0.1661</v>
      </c>
      <c r="D117" s="1"/>
      <c r="E117" s="1">
        <f t="shared" si="13"/>
        <v>-2.4977443609022556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0.91336940590978111</v>
      </c>
      <c r="J117" s="24">
        <f t="shared" si="16"/>
        <v>-0.82673881181956221</v>
      </c>
      <c r="K117" s="1"/>
      <c r="L117" s="1">
        <f t="shared" si="17"/>
        <v>6.0739065493000448E-2</v>
      </c>
      <c r="M117" s="1">
        <f t="shared" si="18"/>
        <v>5.7609345069995566E-3</v>
      </c>
      <c r="N117" s="1">
        <f t="shared" si="19"/>
        <v>-0.17183331240567742</v>
      </c>
      <c r="O117" s="1">
        <f t="shared" si="20"/>
        <v>5.7333124056774126E-3</v>
      </c>
      <c r="P117" s="24">
        <f t="shared" si="21"/>
        <v>-2.7858652630361249E-17</v>
      </c>
      <c r="Q117" s="1"/>
      <c r="R117" s="27">
        <f t="shared" si="22"/>
        <v>110.36288200078181</v>
      </c>
      <c r="S117" s="27">
        <f t="shared" si="23"/>
        <v>10.467617999218195</v>
      </c>
    </row>
    <row r="118" spans="1:19" x14ac:dyDescent="0.25">
      <c r="A118" s="29">
        <v>1847</v>
      </c>
      <c r="B118" s="29">
        <v>6.5100000000000005E-2</v>
      </c>
      <c r="C118" s="29">
        <v>-0.16059999999999999</v>
      </c>
      <c r="D118" s="1"/>
      <c r="E118" s="1">
        <f t="shared" si="13"/>
        <v>-2.4669738863287249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0.90532325208083309</v>
      </c>
      <c r="J118" s="24">
        <f t="shared" si="16"/>
        <v>-0.81064650416166617</v>
      </c>
      <c r="K118" s="1"/>
      <c r="L118" s="1">
        <f t="shared" si="17"/>
        <v>5.8936543710462239E-2</v>
      </c>
      <c r="M118" s="1">
        <f t="shared" si="18"/>
        <v>6.1634562895377665E-3</v>
      </c>
      <c r="N118" s="1">
        <f t="shared" si="19"/>
        <v>-0.16673390420663919</v>
      </c>
      <c r="O118" s="1">
        <f t="shared" si="20"/>
        <v>6.1339042066391727E-3</v>
      </c>
      <c r="P118" s="24">
        <f t="shared" si="21"/>
        <v>-2.7858652630361249E-17</v>
      </c>
      <c r="Q118" s="1"/>
      <c r="R118" s="27">
        <f t="shared" si="22"/>
        <v>108.85579623322376</v>
      </c>
      <c r="S118" s="27">
        <f t="shared" si="23"/>
        <v>11.383903766776255</v>
      </c>
    </row>
    <row r="119" spans="1:19" x14ac:dyDescent="0.25">
      <c r="A119" s="29">
        <v>1877</v>
      </c>
      <c r="B119" s="29">
        <v>6.3700000000000007E-2</v>
      </c>
      <c r="C119" s="29">
        <v>-0.15260000000000001</v>
      </c>
      <c r="D119" s="1"/>
      <c r="E119" s="1">
        <f t="shared" si="13"/>
        <v>-2.3956043956043955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0.88666088469714577</v>
      </c>
      <c r="J119" s="24">
        <f t="shared" si="16"/>
        <v>-0.77332176939429154</v>
      </c>
      <c r="K119" s="1"/>
      <c r="L119" s="1">
        <f t="shared" si="17"/>
        <v>5.6480298355208194E-2</v>
      </c>
      <c r="M119" s="1">
        <f t="shared" si="18"/>
        <v>7.2197016447918157E-3</v>
      </c>
      <c r="N119" s="1">
        <f t="shared" si="19"/>
        <v>-0.15978508515503556</v>
      </c>
      <c r="O119" s="1">
        <f t="shared" si="20"/>
        <v>7.1850851550355459E-3</v>
      </c>
      <c r="P119" s="24">
        <f t="shared" si="21"/>
        <v>0</v>
      </c>
      <c r="Q119" s="1"/>
      <c r="R119" s="27">
        <f t="shared" si="22"/>
        <v>106.01352001272578</v>
      </c>
      <c r="S119" s="27">
        <f t="shared" si="23"/>
        <v>13.551379987274238</v>
      </c>
    </row>
    <row r="120" spans="1:19" x14ac:dyDescent="0.25">
      <c r="A120" s="29">
        <v>1907</v>
      </c>
      <c r="B120" s="29">
        <v>6.2399999999999997E-2</v>
      </c>
      <c r="C120" s="29">
        <v>-0.14399999999999999</v>
      </c>
      <c r="D120" s="1"/>
      <c r="E120" s="1">
        <f t="shared" si="13"/>
        <v>-2.3076923076923075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0.86367280301922633</v>
      </c>
      <c r="J120" s="24">
        <f t="shared" si="16"/>
        <v>-0.72734560603845266</v>
      </c>
      <c r="K120" s="1"/>
      <c r="L120" s="1">
        <f t="shared" si="17"/>
        <v>5.3893182908399721E-2</v>
      </c>
      <c r="M120" s="1">
        <f t="shared" si="18"/>
        <v>8.5068170916002758E-3</v>
      </c>
      <c r="N120" s="1">
        <f t="shared" si="19"/>
        <v>-0.15246602923620151</v>
      </c>
      <c r="O120" s="1">
        <f t="shared" si="20"/>
        <v>8.4660292362015322E-3</v>
      </c>
      <c r="P120" s="24">
        <f t="shared" si="21"/>
        <v>2.7858652630361249E-17</v>
      </c>
      <c r="Q120" s="1"/>
      <c r="R120" s="27">
        <f t="shared" si="22"/>
        <v>102.77429980631827</v>
      </c>
      <c r="S120" s="27">
        <f t="shared" si="23"/>
        <v>16.222500193681725</v>
      </c>
    </row>
    <row r="121" spans="1:19" x14ac:dyDescent="0.25">
      <c r="A121" s="29">
        <v>1937</v>
      </c>
      <c r="B121" s="29">
        <v>6.08E-2</v>
      </c>
      <c r="C121" s="29">
        <v>-0.13600000000000001</v>
      </c>
      <c r="D121" s="1"/>
      <c r="E121" s="1">
        <f t="shared" si="13"/>
        <v>-2.236842105263158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0.84514622403537698</v>
      </c>
      <c r="J121" s="24">
        <f t="shared" si="16"/>
        <v>-0.69029244807075396</v>
      </c>
      <c r="K121" s="1"/>
      <c r="L121" s="1">
        <f t="shared" si="17"/>
        <v>5.1384890421350922E-2</v>
      </c>
      <c r="M121" s="1">
        <f t="shared" si="18"/>
        <v>9.4151095786490797E-3</v>
      </c>
      <c r="N121" s="1">
        <f t="shared" si="19"/>
        <v>-0.1453699667098273</v>
      </c>
      <c r="O121" s="1">
        <f t="shared" si="20"/>
        <v>9.3699667098272668E-3</v>
      </c>
      <c r="P121" s="24">
        <f t="shared" si="21"/>
        <v>-2.7858652630361249E-17</v>
      </c>
      <c r="Q121" s="1"/>
      <c r="R121" s="27">
        <f t="shared" si="22"/>
        <v>99.532532746156733</v>
      </c>
      <c r="S121" s="27">
        <f t="shared" si="23"/>
        <v>18.237067253843268</v>
      </c>
    </row>
    <row r="122" spans="1:19" x14ac:dyDescent="0.25">
      <c r="A122" s="29">
        <v>1967</v>
      </c>
      <c r="B122" s="29">
        <v>5.8599999999999999E-2</v>
      </c>
      <c r="C122" s="29">
        <v>-0.12970000000000001</v>
      </c>
      <c r="D122" s="1"/>
      <c r="E122" s="1">
        <f t="shared" si="13"/>
        <v>-2.2133105802047783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0.8389929789823305</v>
      </c>
      <c r="J122" s="24">
        <f t="shared" si="16"/>
        <v>-0.67798595796466099</v>
      </c>
      <c r="K122" s="1"/>
      <c r="L122" s="1">
        <f t="shared" si="17"/>
        <v>4.9164988568364563E-2</v>
      </c>
      <c r="M122" s="1">
        <f t="shared" si="18"/>
        <v>9.4350114316354323E-3</v>
      </c>
      <c r="N122" s="1">
        <f t="shared" si="19"/>
        <v>-0.1390897731388856</v>
      </c>
      <c r="O122" s="1">
        <f t="shared" si="20"/>
        <v>9.3897731388856067E-3</v>
      </c>
      <c r="P122" s="24">
        <f t="shared" si="21"/>
        <v>2.7858652630361249E-17</v>
      </c>
      <c r="Q122" s="1"/>
      <c r="R122" s="27">
        <f t="shared" si="22"/>
        <v>96.707532513973092</v>
      </c>
      <c r="S122" s="27">
        <f t="shared" si="23"/>
        <v>18.558667486026895</v>
      </c>
    </row>
    <row r="123" spans="1:19" x14ac:dyDescent="0.25">
      <c r="A123" s="29">
        <v>1997</v>
      </c>
      <c r="B123" s="29">
        <v>5.5899999999999998E-2</v>
      </c>
      <c r="C123" s="29">
        <v>-0.124</v>
      </c>
      <c r="D123" s="1"/>
      <c r="E123" s="1">
        <f t="shared" si="13"/>
        <v>-2.21824686940966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0.84028376642832003</v>
      </c>
      <c r="J123" s="24">
        <f t="shared" si="16"/>
        <v>-0.68056753285664007</v>
      </c>
      <c r="K123" s="1"/>
      <c r="L123" s="1">
        <f t="shared" si="17"/>
        <v>4.6971862543343089E-2</v>
      </c>
      <c r="M123" s="1">
        <f t="shared" si="18"/>
        <v>8.9281374566569094E-3</v>
      </c>
      <c r="N123" s="1">
        <f t="shared" si="19"/>
        <v>-0.13288532948563309</v>
      </c>
      <c r="O123" s="1">
        <f t="shared" si="20"/>
        <v>8.8853294856330815E-3</v>
      </c>
      <c r="P123" s="24">
        <f t="shared" si="21"/>
        <v>0</v>
      </c>
      <c r="Q123" s="1"/>
      <c r="R123" s="27">
        <f t="shared" si="22"/>
        <v>93.802809499056153</v>
      </c>
      <c r="S123" s="27">
        <f t="shared" si="23"/>
        <v>17.829490500943848</v>
      </c>
    </row>
    <row r="124" spans="1:19" x14ac:dyDescent="0.25">
      <c r="A124" s="29">
        <v>2027</v>
      </c>
      <c r="B124" s="29">
        <v>5.2699999999999997E-2</v>
      </c>
      <c r="C124" s="29">
        <v>-0.11700000000000001</v>
      </c>
      <c r="D124" s="1"/>
      <c r="E124" s="1">
        <f t="shared" si="13"/>
        <v>-2.22011385199241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0.84077196263799747</v>
      </c>
      <c r="J124" s="24">
        <f t="shared" si="16"/>
        <v>-0.68154392527599494</v>
      </c>
      <c r="K124" s="1"/>
      <c r="L124" s="1">
        <f t="shared" si="17"/>
        <v>4.4308682431022463E-2</v>
      </c>
      <c r="M124" s="1">
        <f t="shared" si="18"/>
        <v>8.3913175689775323E-3</v>
      </c>
      <c r="N124" s="1">
        <f t="shared" si="19"/>
        <v>-0.12535108350211999</v>
      </c>
      <c r="O124" s="1">
        <f t="shared" si="20"/>
        <v>8.3510835021199832E-3</v>
      </c>
      <c r="P124" s="24">
        <f t="shared" si="21"/>
        <v>0</v>
      </c>
      <c r="Q124" s="1"/>
      <c r="R124" s="27">
        <f t="shared" si="22"/>
        <v>89.813699287682539</v>
      </c>
      <c r="S124" s="27">
        <f t="shared" si="23"/>
        <v>17.009200712317458</v>
      </c>
    </row>
    <row r="125" spans="1:19" x14ac:dyDescent="0.25">
      <c r="A125" s="29">
        <v>2057</v>
      </c>
      <c r="B125" s="29">
        <v>4.9399999999999999E-2</v>
      </c>
      <c r="C125" s="29">
        <v>-0.1077</v>
      </c>
      <c r="D125" s="1"/>
      <c r="E125" s="1">
        <f t="shared" si="13"/>
        <v>-2.1801619433198383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0.83032496084829732</v>
      </c>
      <c r="J125" s="24">
        <f t="shared" si="16"/>
        <v>-0.66064992169659464</v>
      </c>
      <c r="K125" s="1"/>
      <c r="L125" s="1">
        <f t="shared" si="17"/>
        <v>4.1018053065905891E-2</v>
      </c>
      <c r="M125" s="1">
        <f t="shared" si="18"/>
        <v>8.3819469340941123E-3</v>
      </c>
      <c r="N125" s="1">
        <f t="shared" si="19"/>
        <v>-0.11604175779686143</v>
      </c>
      <c r="O125" s="1">
        <f t="shared" si="20"/>
        <v>8.3417577968614154E-3</v>
      </c>
      <c r="P125" s="24">
        <f t="shared" si="21"/>
        <v>-1.3929326315180625E-17</v>
      </c>
      <c r="Q125" s="1"/>
      <c r="R125" s="27">
        <f t="shared" si="22"/>
        <v>84.374135156568414</v>
      </c>
      <c r="S125" s="27">
        <f t="shared" si="23"/>
        <v>17.24166484343159</v>
      </c>
    </row>
    <row r="126" spans="1:19" x14ac:dyDescent="0.25">
      <c r="A126" s="29">
        <v>2087</v>
      </c>
      <c r="B126" s="29">
        <v>4.7199999999999999E-2</v>
      </c>
      <c r="C126" s="29">
        <v>-9.74E-2</v>
      </c>
      <c r="D126" s="1"/>
      <c r="E126" s="1">
        <f t="shared" si="13"/>
        <v>-2.0635593220338984</v>
      </c>
      <c r="F126" s="1">
        <f t="shared" si="14"/>
        <v>0</v>
      </c>
      <c r="G126" s="1">
        <f t="shared" si="24"/>
        <v>0</v>
      </c>
      <c r="H126" s="1"/>
      <c r="I126" s="24">
        <f t="shared" si="15"/>
        <v>0.799834607978267</v>
      </c>
      <c r="J126" s="24">
        <f t="shared" si="16"/>
        <v>-0.599669215956534</v>
      </c>
      <c r="K126" s="1"/>
      <c r="L126" s="1">
        <f t="shared" si="17"/>
        <v>3.7752193496574202E-2</v>
      </c>
      <c r="M126" s="1">
        <f t="shared" si="18"/>
        <v>9.4478065034257971E-3</v>
      </c>
      <c r="N126" s="1">
        <f t="shared" si="19"/>
        <v>-0.10680250686181512</v>
      </c>
      <c r="O126" s="1">
        <f t="shared" si="20"/>
        <v>9.4025068618151242E-3</v>
      </c>
      <c r="P126" s="24">
        <f t="shared" si="21"/>
        <v>0</v>
      </c>
      <c r="Q126" s="1"/>
      <c r="R126" s="27">
        <f t="shared" si="22"/>
        <v>78.78882782735036</v>
      </c>
      <c r="S126" s="27">
        <f t="shared" si="23"/>
        <v>19.717572172649639</v>
      </c>
    </row>
    <row r="127" spans="1:19" x14ac:dyDescent="0.25">
      <c r="A127" s="29">
        <v>2117</v>
      </c>
      <c r="B127" s="29">
        <v>4.5699999999999998E-2</v>
      </c>
      <c r="C127" s="29">
        <v>-8.7300000000000003E-2</v>
      </c>
      <c r="D127" s="1"/>
      <c r="E127" s="1">
        <f t="shared" si="13"/>
        <v>-1.9102844638949674</v>
      </c>
      <c r="F127" s="1">
        <f t="shared" si="14"/>
        <v>0</v>
      </c>
      <c r="G127" s="1">
        <f t="shared" si="24"/>
        <v>0</v>
      </c>
      <c r="H127" s="1"/>
      <c r="I127" s="24">
        <f t="shared" si="15"/>
        <v>0.75975485283022937</v>
      </c>
      <c r="J127" s="24">
        <f t="shared" si="16"/>
        <v>-0.51950970566045873</v>
      </c>
      <c r="K127" s="1"/>
      <c r="L127" s="1">
        <f t="shared" si="17"/>
        <v>3.4720796774341478E-2</v>
      </c>
      <c r="M127" s="1">
        <f t="shared" si="18"/>
        <v>1.0979203225658518E-2</v>
      </c>
      <c r="N127" s="1">
        <f t="shared" si="19"/>
        <v>-9.8226560956671261E-2</v>
      </c>
      <c r="O127" s="1">
        <f t="shared" si="20"/>
        <v>1.0926560956671242E-2</v>
      </c>
      <c r="P127" s="24">
        <f t="shared" si="21"/>
        <v>-1.3929326315180625E-17</v>
      </c>
      <c r="Q127" s="1"/>
      <c r="R127" s="27">
        <f t="shared" si="22"/>
        <v>73.503926771280902</v>
      </c>
      <c r="S127" s="27">
        <f t="shared" si="23"/>
        <v>23.242973228719084</v>
      </c>
    </row>
    <row r="128" spans="1:19" x14ac:dyDescent="0.25">
      <c r="A128" s="29">
        <v>2147</v>
      </c>
      <c r="B128" s="29">
        <v>4.4499999999999998E-2</v>
      </c>
      <c r="C128" s="29">
        <v>-7.8799999999999995E-2</v>
      </c>
      <c r="D128" s="1"/>
      <c r="E128" s="1">
        <f t="shared" si="13"/>
        <v>-1.7707865168539325</v>
      </c>
      <c r="F128" s="1">
        <f t="shared" si="14"/>
        <v>0</v>
      </c>
      <c r="G128" s="1">
        <f t="shared" si="24"/>
        <v>0</v>
      </c>
      <c r="H128" s="1"/>
      <c r="I128" s="24">
        <f t="shared" si="15"/>
        <v>0.72327761429975346</v>
      </c>
      <c r="J128" s="24">
        <f t="shared" si="16"/>
        <v>-0.44655522859950691</v>
      </c>
      <c r="K128" s="1"/>
      <c r="L128" s="1">
        <f t="shared" si="17"/>
        <v>3.2185853836339026E-2</v>
      </c>
      <c r="M128" s="1">
        <f t="shared" si="18"/>
        <v>1.231414616366097E-2</v>
      </c>
      <c r="N128" s="1">
        <f t="shared" si="19"/>
        <v>-9.1055103209325139E-2</v>
      </c>
      <c r="O128" s="1">
        <f t="shared" si="20"/>
        <v>1.2255103209325165E-2</v>
      </c>
      <c r="P128" s="24">
        <f t="shared" si="21"/>
        <v>1.3929326315180625E-17</v>
      </c>
      <c r="Q128" s="1"/>
      <c r="R128" s="27">
        <f t="shared" si="22"/>
        <v>69.103028186619895</v>
      </c>
      <c r="S128" s="27">
        <f t="shared" si="23"/>
        <v>26.438471813380101</v>
      </c>
    </row>
    <row r="129" spans="1:19" x14ac:dyDescent="0.25">
      <c r="A129" s="29">
        <v>2177</v>
      </c>
      <c r="B129" s="29">
        <v>4.3299999999999998E-2</v>
      </c>
      <c r="C129" s="29">
        <v>-7.1999999999999995E-2</v>
      </c>
      <c r="D129" s="1"/>
      <c r="E129" s="1">
        <f t="shared" si="13"/>
        <v>-1.6628175519630484</v>
      </c>
      <c r="F129" s="1">
        <f t="shared" si="14"/>
        <v>0</v>
      </c>
      <c r="G129" s="1">
        <f t="shared" si="24"/>
        <v>0</v>
      </c>
      <c r="H129" s="1"/>
      <c r="I129" s="24">
        <f t="shared" si="15"/>
        <v>0.69504487131139381</v>
      </c>
      <c r="J129" s="24">
        <f t="shared" si="16"/>
        <v>-0.39008974262278762</v>
      </c>
      <c r="K129" s="1"/>
      <c r="L129" s="1">
        <f t="shared" si="17"/>
        <v>3.009544292778335E-2</v>
      </c>
      <c r="M129" s="1">
        <f t="shared" si="18"/>
        <v>1.3204557072216648E-2</v>
      </c>
      <c r="N129" s="1">
        <f t="shared" si="19"/>
        <v>-8.5141244841723529E-2</v>
      </c>
      <c r="O129" s="1">
        <f t="shared" si="20"/>
        <v>1.3141244841723548E-2</v>
      </c>
      <c r="P129" s="24">
        <f t="shared" si="21"/>
        <v>1.3929326315180625E-17</v>
      </c>
      <c r="Q129" s="1"/>
      <c r="R129" s="27">
        <f t="shared" si="22"/>
        <v>65.517779253784354</v>
      </c>
      <c r="S129" s="27">
        <f t="shared" si="23"/>
        <v>28.746320746215641</v>
      </c>
    </row>
    <row r="130" spans="1:19" x14ac:dyDescent="0.25">
      <c r="A130" s="29">
        <v>2207</v>
      </c>
      <c r="B130" s="29">
        <v>4.1799999999999997E-2</v>
      </c>
      <c r="C130" s="29">
        <v>-6.6100000000000006E-2</v>
      </c>
      <c r="D130" s="1"/>
      <c r="E130" s="1">
        <f t="shared" si="13"/>
        <v>-1.5813397129186606</v>
      </c>
      <c r="F130" s="1">
        <f t="shared" si="14"/>
        <v>0</v>
      </c>
      <c r="G130" s="1">
        <f t="shared" si="24"/>
        <v>0</v>
      </c>
      <c r="H130" s="1"/>
      <c r="I130" s="24">
        <f t="shared" si="15"/>
        <v>0.67373927769648889</v>
      </c>
      <c r="J130" s="24">
        <f t="shared" si="16"/>
        <v>-0.34747855539297778</v>
      </c>
      <c r="K130" s="1"/>
      <c r="L130" s="1">
        <f t="shared" si="17"/>
        <v>2.8162301807713234E-2</v>
      </c>
      <c r="M130" s="1">
        <f t="shared" si="18"/>
        <v>1.3637698192286763E-2</v>
      </c>
      <c r="N130" s="1">
        <f t="shared" si="19"/>
        <v>-7.9672309168889552E-2</v>
      </c>
      <c r="O130" s="1">
        <f t="shared" si="20"/>
        <v>1.3572309168889522E-2</v>
      </c>
      <c r="P130" s="24">
        <f t="shared" si="21"/>
        <v>-2.7858652630361249E-17</v>
      </c>
      <c r="Q130" s="1"/>
      <c r="R130" s="27">
        <f t="shared" si="22"/>
        <v>62.15420008962311</v>
      </c>
      <c r="S130" s="27">
        <f t="shared" si="23"/>
        <v>30.098399910376887</v>
      </c>
    </row>
    <row r="131" spans="1:19" x14ac:dyDescent="0.25">
      <c r="A131" s="29">
        <v>2237</v>
      </c>
      <c r="B131" s="29">
        <v>4.0099999999999997E-2</v>
      </c>
      <c r="C131" s="29">
        <v>-5.9200000000000003E-2</v>
      </c>
      <c r="D131" s="1"/>
      <c r="E131" s="1">
        <f t="shared" si="13"/>
        <v>-1.4763092269326685</v>
      </c>
      <c r="F131" s="1">
        <f t="shared" si="14"/>
        <v>0</v>
      </c>
      <c r="G131" s="1">
        <f t="shared" si="24"/>
        <v>0</v>
      </c>
      <c r="H131" s="1"/>
      <c r="I131" s="24">
        <f t="shared" si="15"/>
        <v>0.64627491587935171</v>
      </c>
      <c r="J131" s="24">
        <f t="shared" si="16"/>
        <v>-0.29254983175870342</v>
      </c>
      <c r="K131" s="1"/>
      <c r="L131" s="1">
        <f t="shared" si="17"/>
        <v>2.5915624126762002E-2</v>
      </c>
      <c r="M131" s="1">
        <f t="shared" si="18"/>
        <v>1.4184375873237995E-2</v>
      </c>
      <c r="N131" s="1">
        <f t="shared" si="19"/>
        <v>-7.3316365680258747E-2</v>
      </c>
      <c r="O131" s="1">
        <f t="shared" si="20"/>
        <v>1.4116365680258728E-2</v>
      </c>
      <c r="P131" s="24">
        <f t="shared" si="21"/>
        <v>-1.3929326315180625E-17</v>
      </c>
      <c r="Q131" s="1"/>
      <c r="R131" s="27">
        <f t="shared" si="22"/>
        <v>57.973251171566595</v>
      </c>
      <c r="S131" s="27">
        <f t="shared" si="23"/>
        <v>31.730448828433396</v>
      </c>
    </row>
    <row r="132" spans="1:19" x14ac:dyDescent="0.25">
      <c r="A132" s="29">
        <v>2267</v>
      </c>
      <c r="B132" s="29">
        <v>3.8199999999999998E-2</v>
      </c>
      <c r="C132" s="29">
        <v>-5.16E-2</v>
      </c>
      <c r="D132" s="1"/>
      <c r="E132" s="1">
        <f t="shared" si="13"/>
        <v>-1.3507853403141361</v>
      </c>
      <c r="F132" s="1">
        <f t="shared" si="14"/>
        <v>0</v>
      </c>
      <c r="G132" s="1">
        <f t="shared" si="24"/>
        <v>0</v>
      </c>
      <c r="H132" s="1"/>
      <c r="I132" s="24">
        <f t="shared" si="15"/>
        <v>0.61345174643077394</v>
      </c>
      <c r="J132" s="24">
        <f t="shared" si="16"/>
        <v>-0.22690349286154787</v>
      </c>
      <c r="K132" s="1"/>
      <c r="L132" s="1">
        <f t="shared" si="17"/>
        <v>2.3433856713655565E-2</v>
      </c>
      <c r="M132" s="1">
        <f t="shared" si="18"/>
        <v>1.4766143286344435E-2</v>
      </c>
      <c r="N132" s="1">
        <f t="shared" si="19"/>
        <v>-6.6295343678138996E-2</v>
      </c>
      <c r="O132" s="1">
        <f t="shared" si="20"/>
        <v>1.4695343678139006E-2</v>
      </c>
      <c r="P132" s="24">
        <f t="shared" si="21"/>
        <v>6.9646631575903124E-18</v>
      </c>
      <c r="Q132" s="1"/>
      <c r="R132" s="27">
        <f t="shared" si="22"/>
        <v>53.124553169857165</v>
      </c>
      <c r="S132" s="27">
        <f t="shared" si="23"/>
        <v>33.474846830142837</v>
      </c>
    </row>
    <row r="133" spans="1:19" x14ac:dyDescent="0.25">
      <c r="A133" s="29">
        <v>2297</v>
      </c>
      <c r="B133" s="29">
        <v>3.6600000000000001E-2</v>
      </c>
      <c r="C133" s="29">
        <v>-4.5699999999999998E-2</v>
      </c>
      <c r="D133" s="1"/>
      <c r="E133" s="1">
        <f t="shared" si="13"/>
        <v>-1.2486338797814207</v>
      </c>
      <c r="F133" s="1">
        <f t="shared" si="14"/>
        <v>0</v>
      </c>
      <c r="G133" s="1">
        <f t="shared" si="24"/>
        <v>0</v>
      </c>
      <c r="H133" s="1"/>
      <c r="I133" s="24">
        <f t="shared" si="15"/>
        <v>0.58674021933573917</v>
      </c>
      <c r="J133" s="24">
        <f t="shared" si="16"/>
        <v>-0.17348043867147833</v>
      </c>
      <c r="K133" s="1"/>
      <c r="L133" s="1">
        <f t="shared" si="17"/>
        <v>2.1474692027688053E-2</v>
      </c>
      <c r="M133" s="1">
        <f t="shared" si="18"/>
        <v>1.5125307972311947E-2</v>
      </c>
      <c r="N133" s="1">
        <f t="shared" si="19"/>
        <v>-6.0752786267919683E-2</v>
      </c>
      <c r="O133" s="1">
        <f t="shared" si="20"/>
        <v>1.505278626791968E-2</v>
      </c>
      <c r="P133" s="24">
        <f t="shared" si="21"/>
        <v>-6.9646631575903124E-18</v>
      </c>
      <c r="Q133" s="1"/>
      <c r="R133" s="27">
        <f t="shared" si="22"/>
        <v>49.327367587599461</v>
      </c>
      <c r="S133" s="27">
        <f t="shared" si="23"/>
        <v>34.742832412400546</v>
      </c>
    </row>
    <row r="134" spans="1:19" x14ac:dyDescent="0.25">
      <c r="A134" s="29">
        <v>2327</v>
      </c>
      <c r="B134" s="29">
        <v>3.5499999999999997E-2</v>
      </c>
      <c r="C134" s="29">
        <v>-4.1599999999999998E-2</v>
      </c>
      <c r="D134" s="1"/>
      <c r="E134" s="1">
        <f t="shared" si="13"/>
        <v>-1.171830985915493</v>
      </c>
      <c r="F134" s="1">
        <f t="shared" si="14"/>
        <v>0</v>
      </c>
      <c r="G134" s="1">
        <f t="shared" si="24"/>
        <v>0</v>
      </c>
      <c r="H134" s="1"/>
      <c r="I134" s="24">
        <f t="shared" si="15"/>
        <v>0.56665707446655955</v>
      </c>
      <c r="J134" s="24">
        <f t="shared" si="16"/>
        <v>-0.1333141489331191</v>
      </c>
      <c r="K134" s="1"/>
      <c r="L134" s="1">
        <f t="shared" si="17"/>
        <v>2.0116326143562863E-2</v>
      </c>
      <c r="M134" s="1">
        <f t="shared" si="18"/>
        <v>1.5383673856437135E-2</v>
      </c>
      <c r="N134" s="1">
        <f t="shared" si="19"/>
        <v>-5.6909913358474007E-2</v>
      </c>
      <c r="O134" s="1">
        <f t="shared" si="20"/>
        <v>1.5309913358473995E-2</v>
      </c>
      <c r="P134" s="24">
        <f t="shared" si="21"/>
        <v>-1.3929326315180625E-17</v>
      </c>
      <c r="Q134" s="1"/>
      <c r="R134" s="27">
        <f t="shared" si="22"/>
        <v>46.810690936070785</v>
      </c>
      <c r="S134" s="27">
        <f t="shared" si="23"/>
        <v>35.797809063929215</v>
      </c>
    </row>
    <row r="135" spans="1:19" x14ac:dyDescent="0.25">
      <c r="A135" s="29">
        <v>2357</v>
      </c>
      <c r="B135" s="29">
        <v>3.49E-2</v>
      </c>
      <c r="C135" s="29">
        <v>-3.9100000000000003E-2</v>
      </c>
      <c r="D135" s="1"/>
      <c r="E135" s="1">
        <f t="shared" si="13"/>
        <v>-1.1203438395415473</v>
      </c>
      <c r="F135" s="1">
        <f t="shared" si="14"/>
        <v>0</v>
      </c>
      <c r="G135" s="1">
        <f t="shared" si="24"/>
        <v>0</v>
      </c>
      <c r="H135" s="1"/>
      <c r="I135" s="24">
        <f t="shared" si="15"/>
        <v>0.55319372995595195</v>
      </c>
      <c r="J135" s="24">
        <f t="shared" si="16"/>
        <v>-0.1063874599119039</v>
      </c>
      <c r="K135" s="1"/>
      <c r="L135" s="1">
        <f t="shared" si="17"/>
        <v>1.9306461175462725E-2</v>
      </c>
      <c r="M135" s="1">
        <f t="shared" si="18"/>
        <v>1.5593538824537278E-2</v>
      </c>
      <c r="N135" s="1">
        <f t="shared" si="19"/>
        <v>-5.4618772081596739E-2</v>
      </c>
      <c r="O135" s="1">
        <f t="shared" si="20"/>
        <v>1.5518772081596731E-2</v>
      </c>
      <c r="P135" s="24">
        <f t="shared" si="21"/>
        <v>-6.9646631575903124E-18</v>
      </c>
      <c r="Q135" s="1"/>
      <c r="R135" s="27">
        <f t="shared" si="22"/>
        <v>45.505328990565644</v>
      </c>
      <c r="S135" s="27">
        <f t="shared" si="23"/>
        <v>36.753971009434366</v>
      </c>
    </row>
    <row r="136" spans="1:19" x14ac:dyDescent="0.25">
      <c r="A136" s="29">
        <v>2387</v>
      </c>
      <c r="B136" s="29">
        <v>3.4700000000000002E-2</v>
      </c>
      <c r="C136" s="29">
        <v>-3.8199999999999998E-2</v>
      </c>
      <c r="D136" s="1"/>
      <c r="E136" s="1">
        <f t="shared" si="13"/>
        <v>-1.100864553314121</v>
      </c>
      <c r="F136" s="1">
        <f t="shared" si="14"/>
        <v>0</v>
      </c>
      <c r="G136" s="1">
        <f t="shared" si="24"/>
        <v>0</v>
      </c>
      <c r="H136" s="1"/>
      <c r="I136" s="24">
        <f t="shared" si="15"/>
        <v>0.54810010252133301</v>
      </c>
      <c r="J136" s="24">
        <f t="shared" si="16"/>
        <v>-9.620020504266602E-2</v>
      </c>
      <c r="K136" s="1"/>
      <c r="L136" s="1">
        <f t="shared" si="17"/>
        <v>1.9019073557490256E-2</v>
      </c>
      <c r="M136" s="1">
        <f t="shared" si="18"/>
        <v>1.5680926442509745E-2</v>
      </c>
      <c r="N136" s="1">
        <f t="shared" si="19"/>
        <v>-5.3805740699902571E-2</v>
      </c>
      <c r="O136" s="1">
        <f t="shared" si="20"/>
        <v>1.5605740699902565E-2</v>
      </c>
      <c r="P136" s="24">
        <f t="shared" si="21"/>
        <v>-6.9646631575903124E-18</v>
      </c>
      <c r="Q136" s="1"/>
      <c r="R136" s="27">
        <f t="shared" si="22"/>
        <v>45.398528581729245</v>
      </c>
      <c r="S136" s="27">
        <f t="shared" si="23"/>
        <v>37.430371418270759</v>
      </c>
    </row>
    <row r="137" spans="1:19" x14ac:dyDescent="0.25">
      <c r="A137" s="29">
        <v>2417</v>
      </c>
      <c r="B137" s="29">
        <v>3.4500000000000003E-2</v>
      </c>
      <c r="C137" s="29">
        <v>-3.7900000000000003E-2</v>
      </c>
      <c r="D137" s="1"/>
      <c r="E137" s="1">
        <f t="shared" si="13"/>
        <v>-1.0985507246376811</v>
      </c>
      <c r="F137" s="1">
        <f t="shared" si="14"/>
        <v>0</v>
      </c>
      <c r="G137" s="1">
        <f t="shared" si="24"/>
        <v>0</v>
      </c>
      <c r="H137" s="1"/>
      <c r="I137" s="24">
        <f t="shared" si="15"/>
        <v>0.54749506078172705</v>
      </c>
      <c r="J137" s="24">
        <f t="shared" si="16"/>
        <v>-9.49901215634541E-2</v>
      </c>
      <c r="K137" s="1"/>
      <c r="L137" s="1">
        <f t="shared" si="17"/>
        <v>1.8888579596969584E-2</v>
      </c>
      <c r="M137" s="1">
        <f t="shared" si="18"/>
        <v>1.5611420403030419E-2</v>
      </c>
      <c r="N137" s="1">
        <f t="shared" si="19"/>
        <v>-5.3436567922824085E-2</v>
      </c>
      <c r="O137" s="1">
        <f t="shared" si="20"/>
        <v>1.5536567922824098E-2</v>
      </c>
      <c r="P137" s="24">
        <f t="shared" si="21"/>
        <v>1.3929326315180625E-17</v>
      </c>
      <c r="Q137" s="1"/>
      <c r="R137" s="27">
        <f t="shared" si="22"/>
        <v>45.653696885875483</v>
      </c>
      <c r="S137" s="27">
        <f t="shared" si="23"/>
        <v>37.732803114124522</v>
      </c>
    </row>
    <row r="138" spans="1:19" x14ac:dyDescent="0.25">
      <c r="A138" s="29">
        <v>2447</v>
      </c>
      <c r="B138" s="29">
        <v>3.44E-2</v>
      </c>
      <c r="C138" s="29">
        <v>-3.7900000000000003E-2</v>
      </c>
      <c r="D138" s="1"/>
      <c r="E138" s="1">
        <f t="shared" si="13"/>
        <v>-1.1017441860465118</v>
      </c>
      <c r="F138" s="1">
        <f t="shared" si="14"/>
        <v>0</v>
      </c>
      <c r="G138" s="1">
        <f t="shared" si="24"/>
        <v>0</v>
      </c>
      <c r="H138" s="1"/>
      <c r="I138" s="24">
        <f t="shared" si="15"/>
        <v>0.54833011718233149</v>
      </c>
      <c r="J138" s="24">
        <f t="shared" si="16"/>
        <v>-9.6660234364662978E-2</v>
      </c>
      <c r="K138" s="1"/>
      <c r="L138" s="1">
        <f t="shared" si="17"/>
        <v>1.8862556031072203E-2</v>
      </c>
      <c r="M138" s="1">
        <f t="shared" si="18"/>
        <v>1.5537443968927797E-2</v>
      </c>
      <c r="N138" s="1">
        <f t="shared" si="19"/>
        <v>-5.3362946185438784E-2</v>
      </c>
      <c r="O138" s="1">
        <f t="shared" si="20"/>
        <v>1.5462946185438781E-2</v>
      </c>
      <c r="P138" s="24">
        <f t="shared" si="21"/>
        <v>0</v>
      </c>
      <c r="Q138" s="1"/>
      <c r="R138" s="27">
        <f t="shared" si="22"/>
        <v>46.156674608033683</v>
      </c>
      <c r="S138" s="27">
        <f t="shared" si="23"/>
        <v>38.020125391966317</v>
      </c>
    </row>
    <row r="139" spans="1:19" x14ac:dyDescent="0.25">
      <c r="A139" s="29">
        <v>2477</v>
      </c>
      <c r="B139" s="29">
        <v>3.4200000000000001E-2</v>
      </c>
      <c r="C139" s="29">
        <v>-3.78E-2</v>
      </c>
      <c r="D139" s="1"/>
      <c r="E139" s="1">
        <f t="shared" si="13"/>
        <v>-1.1052631578947367</v>
      </c>
      <c r="F139" s="1">
        <f t="shared" si="14"/>
        <v>0</v>
      </c>
      <c r="G139" s="1">
        <f t="shared" si="24"/>
        <v>0</v>
      </c>
      <c r="H139" s="1"/>
      <c r="I139" s="24">
        <f t="shared" si="15"/>
        <v>0.54925029112189472</v>
      </c>
      <c r="J139" s="24">
        <f t="shared" si="16"/>
        <v>-9.8500582243789436E-2</v>
      </c>
      <c r="K139" s="1"/>
      <c r="L139" s="1">
        <f t="shared" si="17"/>
        <v>1.8784359956368801E-2</v>
      </c>
      <c r="M139" s="1">
        <f t="shared" si="18"/>
        <v>1.5415640043631201E-2</v>
      </c>
      <c r="N139" s="1">
        <f t="shared" si="19"/>
        <v>-5.3141726276565542E-2</v>
      </c>
      <c r="O139" s="1">
        <f t="shared" si="20"/>
        <v>1.5341726276565541E-2</v>
      </c>
      <c r="P139" s="24">
        <f t="shared" si="21"/>
        <v>0</v>
      </c>
      <c r="Q139" s="1"/>
      <c r="R139" s="27">
        <f t="shared" si="22"/>
        <v>46.528859611925519</v>
      </c>
      <c r="S139" s="27">
        <f t="shared" si="23"/>
        <v>38.184540388074481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tabSelected="1" workbookViewId="0">
      <selection activeCell="A3" sqref="A3:U3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62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SUM(B20:B125)</f>
        <v>22.925900000000006</v>
      </c>
      <c r="C12" s="2">
        <f>SUM(C20:C125)</f>
        <v>-3.0775999999999977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0.2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MAX(B20:B125)</f>
        <v>0.99760000000000004</v>
      </c>
      <c r="C13" s="2">
        <f>MAX(C20:C125)</f>
        <v>0.99880000000000002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692.37381151990769</v>
      </c>
    </row>
    <row r="14" spans="1:21" s="3" customFormat="1" x14ac:dyDescent="0.25">
      <c r="A14" s="2" t="s">
        <v>30</v>
      </c>
      <c r="B14" s="2">
        <f>MIN(B20:B125)</f>
        <v>0.01</v>
      </c>
      <c r="C14" s="2">
        <f>MIN(C20:C125)</f>
        <v>-0.56299999999999994</v>
      </c>
      <c r="F14" s="5"/>
      <c r="G14" s="2" t="s">
        <v>7</v>
      </c>
      <c r="H14" s="2"/>
      <c r="I14" s="15"/>
      <c r="J14" s="15">
        <f>MIN(G20:G125)</f>
        <v>-2.197183098591549</v>
      </c>
      <c r="K14" s="2" t="s">
        <v>19</v>
      </c>
      <c r="L14" s="15">
        <f>J14*M13</f>
        <v>-2.197183098591549</v>
      </c>
      <c r="M14" s="2" t="s">
        <v>25</v>
      </c>
      <c r="N14" s="2">
        <f>L14*D17</f>
        <v>-5.3171830985915486E-3</v>
      </c>
      <c r="Q14" s="4" t="s">
        <v>34</v>
      </c>
      <c r="R14" s="18">
        <f>SUM(R20:R125)/SUM(L20:L125)</f>
        <v>675.810990034724</v>
      </c>
      <c r="S14" s="18">
        <f>SUM(S20:S125)/SUM(M20:M125)</f>
        <v>-16.562821485183694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MAX(G20:G125)</f>
        <v>1.1091145833333333</v>
      </c>
      <c r="K15" s="2"/>
      <c r="L15" s="2"/>
      <c r="M15" s="2" t="s">
        <v>24</v>
      </c>
      <c r="N15" s="2">
        <f>J15*D17</f>
        <v>2.6840572916666666E-3</v>
      </c>
      <c r="P15" s="10"/>
      <c r="Q15"/>
      <c r="S15" s="17"/>
    </row>
    <row r="16" spans="1:21" x14ac:dyDescent="0.25">
      <c r="A16" s="32" t="s">
        <v>59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0.3760568129916948</v>
      </c>
      <c r="K16" s="2"/>
      <c r="L16" s="19" t="s">
        <v>61</v>
      </c>
      <c r="M16" s="2"/>
      <c r="N16" s="30">
        <f>-L14/J15*J16/(1-J16)</f>
        <v>1.1939832882849961</v>
      </c>
      <c r="P16" s="10"/>
      <c r="Q16"/>
    </row>
    <row r="17" spans="1:19" x14ac:dyDescent="0.25">
      <c r="A17" s="12" t="s">
        <v>18</v>
      </c>
      <c r="B17" s="11"/>
      <c r="C17" s="11"/>
      <c r="D17" s="11">
        <v>2.4199999999999998E-3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-833</v>
      </c>
      <c r="B20" s="29">
        <v>0.01</v>
      </c>
      <c r="C20" s="29">
        <v>-8.0000000000000004E-4</v>
      </c>
      <c r="D20" s="1"/>
      <c r="E20" s="1">
        <f>C20/B20</f>
        <v>-0.08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0.35965139794703743</v>
      </c>
      <c r="J20" s="24">
        <f>1-2*I20</f>
        <v>0.28069720410592514</v>
      </c>
      <c r="K20" s="1"/>
      <c r="L20" s="1">
        <f>B20*I20</f>
        <v>3.5965139794703746E-3</v>
      </c>
      <c r="M20" s="1">
        <f>B20*(1-I20)</f>
        <v>6.4034860205296256E-3</v>
      </c>
      <c r="N20" s="1">
        <f>L20*$L$14</f>
        <v>-7.9021997295405412E-3</v>
      </c>
      <c r="O20" s="1">
        <f>M20*$J$15</f>
        <v>7.1021997295405408E-3</v>
      </c>
      <c r="P20" s="24">
        <f>(N20+O20-C20)/MAX($C$13,-$C$14)</f>
        <v>-3.256514334658103E-19</v>
      </c>
      <c r="Q20" s="1"/>
      <c r="R20" s="27">
        <f>A20*L20</f>
        <v>-2.9958961448988219</v>
      </c>
      <c r="S20" s="27">
        <f>A20*M20</f>
        <v>-5.3341038551011781</v>
      </c>
    </row>
    <row r="21" spans="1:19" x14ac:dyDescent="0.25">
      <c r="A21" s="29">
        <v>-803</v>
      </c>
      <c r="B21" s="29">
        <v>1.06E-2</v>
      </c>
      <c r="C21" s="29">
        <v>0</v>
      </c>
      <c r="D21" s="1"/>
      <c r="E21" s="1">
        <f t="shared" ref="E21:E84" si="0">C21/B21</f>
        <v>0</v>
      </c>
      <c r="F21" s="1">
        <f t="shared" ref="F21:F84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84" si="3">MIN(1,MAX(0,(E21-$J$15)/($L$14-$J$15)))</f>
        <v>0.33545514954588768</v>
      </c>
      <c r="J21" s="24">
        <f t="shared" ref="J21:J84" si="4">1-2*I21</f>
        <v>0.32908970090822465</v>
      </c>
      <c r="K21" s="1"/>
      <c r="L21" s="1">
        <f t="shared" ref="L21:L84" si="5">B21*I21</f>
        <v>3.5558245851864093E-3</v>
      </c>
      <c r="M21" s="1">
        <f t="shared" ref="M21:M84" si="6">B21*(1-I21)</f>
        <v>7.0441754148135903E-3</v>
      </c>
      <c r="N21" s="1">
        <f t="shared" ref="N21:N84" si="7">L21*$L$14</f>
        <v>-7.8127976801278844E-3</v>
      </c>
      <c r="O21" s="1">
        <f t="shared" ref="O21:O84" si="8">M21*$J$15</f>
        <v>7.8127976801278861E-3</v>
      </c>
      <c r="P21" s="24">
        <f t="shared" ref="P21:P84" si="9">(N21+O21-C21)/MAX($C$13,-$C$14)</f>
        <v>1.7368076451509883E-18</v>
      </c>
      <c r="Q21" s="1"/>
      <c r="R21" s="27">
        <f t="shared" ref="R21:R84" si="10">A21*L21</f>
        <v>-2.8553271419046866</v>
      </c>
      <c r="S21" s="27">
        <f t="shared" ref="S21:S84" si="11">A21*M21</f>
        <v>-5.656472858095313</v>
      </c>
    </row>
    <row r="22" spans="1:19" x14ac:dyDescent="0.25">
      <c r="A22" s="29">
        <v>-773</v>
      </c>
      <c r="B22" s="29">
        <v>1.1900000000000001E-2</v>
      </c>
      <c r="C22" s="29">
        <v>1.2999999999999999E-3</v>
      </c>
      <c r="D22" s="1"/>
      <c r="E22" s="1">
        <f t="shared" si="0"/>
        <v>0.10924369747899158</v>
      </c>
      <c r="F22" s="1">
        <f t="shared" si="1"/>
        <v>0</v>
      </c>
      <c r="G22" s="1">
        <f t="shared" si="2"/>
        <v>0</v>
      </c>
      <c r="H22" s="1"/>
      <c r="I22" s="24">
        <f t="shared" si="3"/>
        <v>0.30241405404011601</v>
      </c>
      <c r="J22" s="24">
        <f t="shared" si="4"/>
        <v>0.39517189191976798</v>
      </c>
      <c r="K22" s="1"/>
      <c r="L22" s="1">
        <f t="shared" si="5"/>
        <v>3.5987272430773806E-3</v>
      </c>
      <c r="M22" s="1">
        <f t="shared" si="6"/>
        <v>8.3012727569226202E-3</v>
      </c>
      <c r="N22" s="1">
        <f t="shared" si="7"/>
        <v>-7.9070626749305813E-3</v>
      </c>
      <c r="O22" s="1">
        <f t="shared" si="8"/>
        <v>9.2070626749305839E-3</v>
      </c>
      <c r="P22" s="24">
        <f t="shared" si="9"/>
        <v>2.6052114677264824E-18</v>
      </c>
      <c r="Q22" s="1"/>
      <c r="R22" s="27">
        <f t="shared" si="10"/>
        <v>-2.7818161588988151</v>
      </c>
      <c r="S22" s="27">
        <f t="shared" si="11"/>
        <v>-6.4168838411011855</v>
      </c>
    </row>
    <row r="23" spans="1:19" x14ac:dyDescent="0.25">
      <c r="A23" s="29">
        <v>-743</v>
      </c>
      <c r="B23" s="29">
        <v>1.41E-2</v>
      </c>
      <c r="C23" s="29">
        <v>3.0999999999999999E-3</v>
      </c>
      <c r="D23" s="1"/>
      <c r="E23" s="1">
        <f t="shared" si="0"/>
        <v>0.21985815602836878</v>
      </c>
      <c r="F23" s="1">
        <f t="shared" si="1"/>
        <v>0</v>
      </c>
      <c r="G23" s="1">
        <f t="shared" si="2"/>
        <v>0</v>
      </c>
      <c r="H23" s="1"/>
      <c r="I23" s="24">
        <f t="shared" si="3"/>
        <v>0.2689583675923734</v>
      </c>
      <c r="J23" s="24">
        <f t="shared" si="4"/>
        <v>0.46208326481525319</v>
      </c>
      <c r="K23" s="1"/>
      <c r="L23" s="1">
        <f t="shared" si="5"/>
        <v>3.7923129830524649E-3</v>
      </c>
      <c r="M23" s="1">
        <f t="shared" si="6"/>
        <v>1.0307687016947535E-2</v>
      </c>
      <c r="N23" s="1">
        <f t="shared" si="7"/>
        <v>-8.3324059909321759E-3</v>
      </c>
      <c r="O23" s="1">
        <f t="shared" si="8"/>
        <v>1.1432405990932175E-2</v>
      </c>
      <c r="P23" s="24">
        <f t="shared" si="9"/>
        <v>-1.3026057338632412E-18</v>
      </c>
      <c r="Q23" s="1"/>
      <c r="R23" s="27">
        <f t="shared" si="10"/>
        <v>-2.8176885464079815</v>
      </c>
      <c r="S23" s="27">
        <f t="shared" si="11"/>
        <v>-7.6586114535920187</v>
      </c>
    </row>
    <row r="24" spans="1:19" x14ac:dyDescent="0.25">
      <c r="A24" s="29">
        <v>-713</v>
      </c>
      <c r="B24" s="29">
        <v>1.72E-2</v>
      </c>
      <c r="C24" s="29">
        <v>5.5999999999999999E-3</v>
      </c>
      <c r="D24" s="1"/>
      <c r="E24" s="1">
        <f t="shared" si="0"/>
        <v>0.32558139534883723</v>
      </c>
      <c r="F24" s="1">
        <f t="shared" si="1"/>
        <v>0</v>
      </c>
      <c r="G24" s="1">
        <f t="shared" si="2"/>
        <v>0</v>
      </c>
      <c r="H24" s="1"/>
      <c r="I24" s="24">
        <f t="shared" si="3"/>
        <v>0.23698204558772018</v>
      </c>
      <c r="J24" s="24">
        <f t="shared" si="4"/>
        <v>0.52603590882455964</v>
      </c>
      <c r="K24" s="1"/>
      <c r="L24" s="1">
        <f t="shared" si="5"/>
        <v>4.0760911841087868E-3</v>
      </c>
      <c r="M24" s="1">
        <f t="shared" si="6"/>
        <v>1.3123908815891212E-2</v>
      </c>
      <c r="N24" s="1">
        <f t="shared" si="7"/>
        <v>-8.95591865804184E-3</v>
      </c>
      <c r="O24" s="1">
        <f t="shared" si="8"/>
        <v>1.4555918658041843E-2</v>
      </c>
      <c r="P24" s="24">
        <f t="shared" si="9"/>
        <v>2.6052114677264824E-18</v>
      </c>
      <c r="Q24" s="1"/>
      <c r="R24" s="27">
        <f t="shared" si="10"/>
        <v>-2.9062530142695651</v>
      </c>
      <c r="S24" s="27">
        <f t="shared" si="11"/>
        <v>-9.3573469857304339</v>
      </c>
    </row>
    <row r="25" spans="1:19" x14ac:dyDescent="0.25">
      <c r="A25" s="29">
        <v>-683</v>
      </c>
      <c r="B25" s="29">
        <v>2.1299999999999999E-2</v>
      </c>
      <c r="C25" s="29">
        <v>8.8000000000000005E-3</v>
      </c>
      <c r="D25" s="1"/>
      <c r="E25" s="1">
        <f t="shared" si="0"/>
        <v>0.41314553990610331</v>
      </c>
      <c r="F25" s="1">
        <f t="shared" si="1"/>
        <v>0</v>
      </c>
      <c r="G25" s="1">
        <f t="shared" si="2"/>
        <v>0</v>
      </c>
      <c r="H25" s="1"/>
      <c r="I25" s="24">
        <f t="shared" si="3"/>
        <v>0.2104979981784478</v>
      </c>
      <c r="J25" s="24">
        <f t="shared" si="4"/>
        <v>0.57900400364310434</v>
      </c>
      <c r="K25" s="1"/>
      <c r="L25" s="1">
        <f t="shared" si="5"/>
        <v>4.4836073612009378E-3</v>
      </c>
      <c r="M25" s="1">
        <f t="shared" si="6"/>
        <v>1.6816392638799062E-2</v>
      </c>
      <c r="N25" s="1">
        <f t="shared" si="7"/>
        <v>-9.8513063147513558E-3</v>
      </c>
      <c r="O25" s="1">
        <f t="shared" si="8"/>
        <v>1.8651306314751356E-2</v>
      </c>
      <c r="P25" s="24">
        <f t="shared" si="9"/>
        <v>0</v>
      </c>
      <c r="Q25" s="1"/>
      <c r="R25" s="27">
        <f t="shared" si="10"/>
        <v>-3.0623038277002403</v>
      </c>
      <c r="S25" s="27">
        <f t="shared" si="11"/>
        <v>-11.485596172299759</v>
      </c>
    </row>
    <row r="26" spans="1:19" x14ac:dyDescent="0.25">
      <c r="A26" s="29">
        <v>-653</v>
      </c>
      <c r="B26" s="29">
        <v>2.7099999999999999E-2</v>
      </c>
      <c r="C26" s="29">
        <v>1.2800000000000001E-2</v>
      </c>
      <c r="D26" s="1"/>
      <c r="E26" s="1">
        <f t="shared" si="0"/>
        <v>0.47232472324723251</v>
      </c>
      <c r="F26" s="1">
        <f t="shared" si="1"/>
        <v>0</v>
      </c>
      <c r="G26" s="1">
        <f t="shared" si="2"/>
        <v>0</v>
      </c>
      <c r="H26" s="1"/>
      <c r="I26" s="24">
        <f t="shared" si="3"/>
        <v>0.19259907042470847</v>
      </c>
      <c r="J26" s="24">
        <f t="shared" si="4"/>
        <v>0.61480185915058305</v>
      </c>
      <c r="K26" s="1"/>
      <c r="L26" s="1">
        <f t="shared" si="5"/>
        <v>5.2194348085095998E-3</v>
      </c>
      <c r="M26" s="1">
        <f t="shared" si="6"/>
        <v>2.1880565191490401E-2</v>
      </c>
      <c r="N26" s="1">
        <f t="shared" si="7"/>
        <v>-1.1468053945457711E-2</v>
      </c>
      <c r="O26" s="1">
        <f t="shared" si="8"/>
        <v>2.4268053945457713E-2</v>
      </c>
      <c r="P26" s="24">
        <f t="shared" si="9"/>
        <v>1.7368076451509883E-18</v>
      </c>
      <c r="Q26" s="1"/>
      <c r="R26" s="27">
        <f t="shared" si="10"/>
        <v>-3.4082909299567685</v>
      </c>
      <c r="S26" s="27">
        <f t="shared" si="11"/>
        <v>-14.288009070043232</v>
      </c>
    </row>
    <row r="27" spans="1:19" x14ac:dyDescent="0.25">
      <c r="A27" s="29">
        <v>-623</v>
      </c>
      <c r="B27" s="29">
        <v>3.3799999999999997E-2</v>
      </c>
      <c r="C27" s="29">
        <v>1.8100000000000002E-2</v>
      </c>
      <c r="D27" s="1"/>
      <c r="E27" s="1">
        <f t="shared" si="0"/>
        <v>0.53550295857988173</v>
      </c>
      <c r="F27" s="1">
        <f t="shared" si="1"/>
        <v>0</v>
      </c>
      <c r="G27" s="1">
        <f t="shared" si="2"/>
        <v>0</v>
      </c>
      <c r="H27" s="1"/>
      <c r="I27" s="24">
        <f t="shared" si="3"/>
        <v>0.17349061697902005</v>
      </c>
      <c r="J27" s="24">
        <f t="shared" si="4"/>
        <v>0.65301876604195996</v>
      </c>
      <c r="K27" s="1"/>
      <c r="L27" s="1">
        <f t="shared" si="5"/>
        <v>5.8639828538908766E-3</v>
      </c>
      <c r="M27" s="1">
        <f t="shared" si="6"/>
        <v>2.7936017146109122E-2</v>
      </c>
      <c r="N27" s="1">
        <f t="shared" si="7"/>
        <v>-1.288424401699967E-2</v>
      </c>
      <c r="O27" s="1">
        <f t="shared" si="8"/>
        <v>3.0984244016999674E-2</v>
      </c>
      <c r="P27" s="24">
        <f t="shared" si="9"/>
        <v>3.4736152903019765E-18</v>
      </c>
      <c r="Q27" s="1"/>
      <c r="R27" s="27">
        <f t="shared" si="10"/>
        <v>-3.6532613179740161</v>
      </c>
      <c r="S27" s="27">
        <f t="shared" si="11"/>
        <v>-17.404138682025984</v>
      </c>
    </row>
    <row r="28" spans="1:19" x14ac:dyDescent="0.25">
      <c r="A28" s="29">
        <v>-593</v>
      </c>
      <c r="B28" s="29">
        <v>4.4499999999999998E-2</v>
      </c>
      <c r="C28" s="29">
        <v>2.9000000000000001E-2</v>
      </c>
      <c r="D28" s="1"/>
      <c r="E28" s="1">
        <f t="shared" si="0"/>
        <v>0.651685393258427</v>
      </c>
      <c r="F28" s="1">
        <f t="shared" si="1"/>
        <v>0</v>
      </c>
      <c r="G28" s="1">
        <f>E28*F28</f>
        <v>0</v>
      </c>
      <c r="H28" s="1"/>
      <c r="I28" s="24">
        <f t="shared" si="3"/>
        <v>0.13835087886236461</v>
      </c>
      <c r="J28" s="24">
        <f t="shared" si="4"/>
        <v>0.72329824227527073</v>
      </c>
      <c r="K28" s="1"/>
      <c r="L28" s="1">
        <f t="shared" si="5"/>
        <v>6.1566141093752245E-3</v>
      </c>
      <c r="M28" s="1">
        <f t="shared" si="6"/>
        <v>3.8343385890624769E-2</v>
      </c>
      <c r="N28" s="1">
        <f t="shared" si="7"/>
        <v>-1.3527208465669505E-2</v>
      </c>
      <c r="O28" s="1">
        <f t="shared" si="8"/>
        <v>4.2527208465669507E-2</v>
      </c>
      <c r="P28" s="24">
        <f t="shared" si="9"/>
        <v>0</v>
      </c>
      <c r="Q28" s="1"/>
      <c r="R28" s="27">
        <f t="shared" si="10"/>
        <v>-3.6508721668595081</v>
      </c>
      <c r="S28" s="27">
        <f t="shared" si="11"/>
        <v>-22.73762783314049</v>
      </c>
    </row>
    <row r="29" spans="1:19" x14ac:dyDescent="0.25">
      <c r="A29" s="29">
        <v>-563</v>
      </c>
      <c r="B29" s="29">
        <v>6.2600000000000003E-2</v>
      </c>
      <c r="C29" s="29">
        <v>4.8399999999999999E-2</v>
      </c>
      <c r="D29" s="1"/>
      <c r="E29" s="1">
        <f t="shared" si="0"/>
        <v>0.77316293929712454</v>
      </c>
      <c r="F29" s="1">
        <f t="shared" si="1"/>
        <v>0</v>
      </c>
      <c r="G29" s="1">
        <f t="shared" ref="G29:G92" si="12">E29*F29</f>
        <v>0</v>
      </c>
      <c r="H29" s="1"/>
      <c r="I29" s="24">
        <f t="shared" si="3"/>
        <v>0.10160961787343425</v>
      </c>
      <c r="J29" s="24">
        <f t="shared" si="4"/>
        <v>0.79678076425313149</v>
      </c>
      <c r="K29" s="1"/>
      <c r="L29" s="1">
        <f t="shared" si="5"/>
        <v>6.3607620788769846E-3</v>
      </c>
      <c r="M29" s="1">
        <f t="shared" si="6"/>
        <v>5.6239237921123016E-2</v>
      </c>
      <c r="N29" s="1">
        <f t="shared" si="7"/>
        <v>-1.3975758933870557E-2</v>
      </c>
      <c r="O29" s="1">
        <f t="shared" si="8"/>
        <v>6.2375758933870554E-2</v>
      </c>
      <c r="P29" s="24">
        <f t="shared" si="9"/>
        <v>0</v>
      </c>
      <c r="Q29" s="1"/>
      <c r="R29" s="27">
        <f t="shared" si="10"/>
        <v>-3.5811090504077425</v>
      </c>
      <c r="S29" s="27">
        <f t="shared" si="11"/>
        <v>-31.662690949592257</v>
      </c>
    </row>
    <row r="30" spans="1:19" x14ac:dyDescent="0.25">
      <c r="A30" s="29">
        <v>-533</v>
      </c>
      <c r="B30" s="29">
        <v>8.0799999999999997E-2</v>
      </c>
      <c r="C30" s="29">
        <v>7.0199999999999999E-2</v>
      </c>
      <c r="D30" s="1"/>
      <c r="E30" s="1">
        <f t="shared" si="0"/>
        <v>0.86881188118811881</v>
      </c>
      <c r="F30" s="1">
        <f t="shared" si="1"/>
        <v>0</v>
      </c>
      <c r="G30" s="1">
        <f t="shared" si="12"/>
        <v>0</v>
      </c>
      <c r="H30" s="1"/>
      <c r="I30" s="24">
        <f t="shared" si="3"/>
        <v>7.2680298407163835E-2</v>
      </c>
      <c r="J30" s="24">
        <f t="shared" si="4"/>
        <v>0.85463940318567233</v>
      </c>
      <c r="K30" s="1"/>
      <c r="L30" s="1">
        <f t="shared" si="5"/>
        <v>5.8725681112988372E-3</v>
      </c>
      <c r="M30" s="1">
        <f t="shared" si="6"/>
        <v>7.4927431888701157E-2</v>
      </c>
      <c r="N30" s="1">
        <f t="shared" si="7"/>
        <v>-1.29031073994735E-2</v>
      </c>
      <c r="O30" s="1">
        <f t="shared" si="8"/>
        <v>8.3103107399473491E-2</v>
      </c>
      <c r="P30" s="24">
        <f t="shared" si="9"/>
        <v>-1.3894461161207906E-17</v>
      </c>
      <c r="Q30" s="1"/>
      <c r="R30" s="27">
        <f t="shared" si="10"/>
        <v>-3.1300788033222804</v>
      </c>
      <c r="S30" s="27">
        <f t="shared" si="11"/>
        <v>-39.936321196677717</v>
      </c>
    </row>
    <row r="31" spans="1:19" x14ac:dyDescent="0.25">
      <c r="A31" s="29">
        <v>-503</v>
      </c>
      <c r="B31" s="29">
        <v>0.10299999999999999</v>
      </c>
      <c r="C31" s="29">
        <v>9.6500000000000002E-2</v>
      </c>
      <c r="D31" s="1"/>
      <c r="E31" s="1">
        <f t="shared" si="0"/>
        <v>0.93689320388349517</v>
      </c>
      <c r="F31" s="1">
        <f t="shared" si="1"/>
        <v>0</v>
      </c>
      <c r="G31" s="1">
        <f t="shared" si="12"/>
        <v>0</v>
      </c>
      <c r="H31" s="1"/>
      <c r="I31" s="24">
        <f t="shared" si="3"/>
        <v>5.2088890964461849E-2</v>
      </c>
      <c r="J31" s="24">
        <f t="shared" si="4"/>
        <v>0.89582221807107631</v>
      </c>
      <c r="K31" s="1"/>
      <c r="L31" s="1">
        <f t="shared" si="5"/>
        <v>5.3651557693395703E-3</v>
      </c>
      <c r="M31" s="1">
        <f t="shared" si="6"/>
        <v>9.763484423066042E-2</v>
      </c>
      <c r="N31" s="1">
        <f t="shared" si="7"/>
        <v>-1.1788229577703844E-2</v>
      </c>
      <c r="O31" s="1">
        <f t="shared" si="8"/>
        <v>0.10828822957770384</v>
      </c>
      <c r="P31" s="24">
        <f t="shared" si="9"/>
        <v>0</v>
      </c>
      <c r="Q31" s="1"/>
      <c r="R31" s="27">
        <f t="shared" si="10"/>
        <v>-2.6986733519778037</v>
      </c>
      <c r="S31" s="27">
        <f t="shared" si="11"/>
        <v>-49.110326648022188</v>
      </c>
    </row>
    <row r="32" spans="1:19" x14ac:dyDescent="0.25">
      <c r="A32" s="29">
        <v>-473</v>
      </c>
      <c r="B32" s="29">
        <v>0.14050000000000001</v>
      </c>
      <c r="C32" s="29">
        <v>0.1333</v>
      </c>
      <c r="D32" s="1"/>
      <c r="E32" s="1">
        <f t="shared" si="0"/>
        <v>0.94875444839857648</v>
      </c>
      <c r="F32" s="1">
        <f t="shared" si="1"/>
        <v>0</v>
      </c>
      <c r="G32" s="1">
        <f t="shared" si="12"/>
        <v>0</v>
      </c>
      <c r="H32" s="1"/>
      <c r="I32" s="24">
        <f t="shared" si="3"/>
        <v>4.8501420731540824E-2</v>
      </c>
      <c r="J32" s="24">
        <f t="shared" si="4"/>
        <v>0.90299715853691831</v>
      </c>
      <c r="K32" s="1"/>
      <c r="L32" s="1">
        <f t="shared" si="5"/>
        <v>6.8144496127814863E-3</v>
      </c>
      <c r="M32" s="1">
        <f t="shared" si="6"/>
        <v>0.13368555038721852</v>
      </c>
      <c r="N32" s="1">
        <f t="shared" si="7"/>
        <v>-1.4972593515407208E-2</v>
      </c>
      <c r="O32" s="1">
        <f t="shared" si="8"/>
        <v>0.1482725935154072</v>
      </c>
      <c r="P32" s="24">
        <f t="shared" si="9"/>
        <v>0</v>
      </c>
      <c r="Q32" s="1"/>
      <c r="R32" s="27">
        <f t="shared" si="10"/>
        <v>-3.2232346668456429</v>
      </c>
      <c r="S32" s="27">
        <f t="shared" si="11"/>
        <v>-63.233265333154364</v>
      </c>
    </row>
    <row r="33" spans="1:19" x14ac:dyDescent="0.25">
      <c r="A33" s="29">
        <v>-443</v>
      </c>
      <c r="B33" s="29">
        <v>0.19389999999999999</v>
      </c>
      <c r="C33" s="29">
        <v>0.18190000000000001</v>
      </c>
      <c r="D33" s="1"/>
      <c r="E33" s="1">
        <f t="shared" si="0"/>
        <v>0.93811242908715842</v>
      </c>
      <c r="F33" s="1">
        <f t="shared" si="1"/>
        <v>0</v>
      </c>
      <c r="G33" s="1">
        <f t="shared" si="12"/>
        <v>0</v>
      </c>
      <c r="H33" s="1"/>
      <c r="I33" s="24">
        <f t="shared" si="3"/>
        <v>5.1720132515902122E-2</v>
      </c>
      <c r="J33" s="24">
        <f t="shared" si="4"/>
        <v>0.89655973496819574</v>
      </c>
      <c r="K33" s="1"/>
      <c r="L33" s="1">
        <f t="shared" si="5"/>
        <v>1.0028533694833421E-2</v>
      </c>
      <c r="M33" s="1">
        <f t="shared" si="6"/>
        <v>0.18387146630516657</v>
      </c>
      <c r="N33" s="1">
        <f t="shared" si="7"/>
        <v>-2.2034524737943852E-2</v>
      </c>
      <c r="O33" s="1">
        <f t="shared" si="8"/>
        <v>0.20393452473794385</v>
      </c>
      <c r="P33" s="24">
        <f t="shared" si="9"/>
        <v>0</v>
      </c>
      <c r="Q33" s="1"/>
      <c r="R33" s="27">
        <f t="shared" si="10"/>
        <v>-4.4426404268112059</v>
      </c>
      <c r="S33" s="27">
        <f t="shared" si="11"/>
        <v>-81.455059573188791</v>
      </c>
    </row>
    <row r="34" spans="1:19" x14ac:dyDescent="0.25">
      <c r="A34" s="29">
        <v>-413</v>
      </c>
      <c r="B34" s="29">
        <v>0.25019999999999998</v>
      </c>
      <c r="C34" s="29">
        <v>0.24510000000000001</v>
      </c>
      <c r="D34" s="1"/>
      <c r="E34" s="1">
        <f t="shared" si="0"/>
        <v>0.97961630695443658</v>
      </c>
      <c r="F34" s="1">
        <f t="shared" si="1"/>
        <v>1</v>
      </c>
      <c r="G34" s="1">
        <f t="shared" si="12"/>
        <v>0.97961630695443658</v>
      </c>
      <c r="H34" s="1"/>
      <c r="I34" s="24">
        <f t="shared" si="3"/>
        <v>3.9167155784806583E-2</v>
      </c>
      <c r="J34" s="24">
        <f t="shared" si="4"/>
        <v>0.92166568843038688</v>
      </c>
      <c r="K34" s="1"/>
      <c r="L34" s="1">
        <f t="shared" si="5"/>
        <v>9.7996223773586071E-3</v>
      </c>
      <c r="M34" s="1">
        <f t="shared" si="6"/>
        <v>0.24040037762264138</v>
      </c>
      <c r="N34" s="1">
        <f t="shared" si="7"/>
        <v>-2.1531564660111868E-2</v>
      </c>
      <c r="O34" s="1">
        <f t="shared" si="8"/>
        <v>0.2666315646601119</v>
      </c>
      <c r="P34" s="24">
        <f t="shared" si="9"/>
        <v>2.7788922322415812E-17</v>
      </c>
      <c r="Q34" s="1"/>
      <c r="R34" s="27">
        <f t="shared" si="10"/>
        <v>-4.0472440418491047</v>
      </c>
      <c r="S34" s="27">
        <f t="shared" si="11"/>
        <v>-99.285355958150888</v>
      </c>
    </row>
    <row r="35" spans="1:19" x14ac:dyDescent="0.25">
      <c r="A35" s="29">
        <v>-383</v>
      </c>
      <c r="B35" s="29">
        <v>0.30399999999999999</v>
      </c>
      <c r="C35" s="29">
        <v>0.32640000000000002</v>
      </c>
      <c r="D35" s="1"/>
      <c r="E35" s="1">
        <f t="shared" si="0"/>
        <v>1.0736842105263158</v>
      </c>
      <c r="F35" s="1">
        <f t="shared" si="1"/>
        <v>1</v>
      </c>
      <c r="G35" s="1">
        <f t="shared" si="12"/>
        <v>1.0736842105263158</v>
      </c>
      <c r="H35" s="1"/>
      <c r="I35" s="24">
        <f t="shared" si="3"/>
        <v>1.0716026267299216E-2</v>
      </c>
      <c r="J35" s="24">
        <f t="shared" si="4"/>
        <v>0.97856794746540154</v>
      </c>
      <c r="K35" s="1"/>
      <c r="L35" s="1">
        <f t="shared" si="5"/>
        <v>3.2576719852589614E-3</v>
      </c>
      <c r="M35" s="1">
        <f t="shared" si="6"/>
        <v>0.30074232801474104</v>
      </c>
      <c r="N35" s="1">
        <f t="shared" si="7"/>
        <v>-7.1577018267661675E-3</v>
      </c>
      <c r="O35" s="1">
        <f t="shared" si="8"/>
        <v>0.3335577018267662</v>
      </c>
      <c r="P35" s="24">
        <f t="shared" si="9"/>
        <v>0</v>
      </c>
      <c r="Q35" s="1"/>
      <c r="R35" s="27">
        <f t="shared" si="10"/>
        <v>-1.2476883703541821</v>
      </c>
      <c r="S35" s="27">
        <f t="shared" si="11"/>
        <v>-115.18431162964582</v>
      </c>
    </row>
    <row r="36" spans="1:19" x14ac:dyDescent="0.25">
      <c r="A36" s="29">
        <v>-353</v>
      </c>
      <c r="B36" s="29">
        <v>0.38400000000000001</v>
      </c>
      <c r="C36" s="29">
        <v>0.4259</v>
      </c>
      <c r="D36" s="1"/>
      <c r="E36" s="1">
        <f t="shared" si="0"/>
        <v>1.1091145833333333</v>
      </c>
      <c r="F36" s="1">
        <f t="shared" si="1"/>
        <v>1</v>
      </c>
      <c r="G36" s="1">
        <f t="shared" si="12"/>
        <v>1.1091145833333333</v>
      </c>
      <c r="H36" s="1"/>
      <c r="I36" s="24">
        <f t="shared" si="3"/>
        <v>0</v>
      </c>
      <c r="J36" s="24">
        <f t="shared" si="4"/>
        <v>1</v>
      </c>
      <c r="K36" s="1"/>
      <c r="L36" s="1">
        <f t="shared" si="5"/>
        <v>0</v>
      </c>
      <c r="M36" s="1">
        <f t="shared" si="6"/>
        <v>0.38400000000000001</v>
      </c>
      <c r="N36" s="1">
        <f t="shared" si="7"/>
        <v>0</v>
      </c>
      <c r="O36" s="1">
        <f t="shared" si="8"/>
        <v>0.4259</v>
      </c>
      <c r="P36" s="24">
        <f t="shared" si="9"/>
        <v>0</v>
      </c>
      <c r="Q36" s="1"/>
      <c r="R36" s="27">
        <f t="shared" si="10"/>
        <v>0</v>
      </c>
      <c r="S36" s="27">
        <f t="shared" si="11"/>
        <v>-135.55199999999999</v>
      </c>
    </row>
    <row r="37" spans="1:19" x14ac:dyDescent="0.25">
      <c r="A37" s="29">
        <v>-323</v>
      </c>
      <c r="B37" s="29">
        <v>0.50790000000000002</v>
      </c>
      <c r="C37" s="29">
        <v>0.54110000000000003</v>
      </c>
      <c r="D37" s="1"/>
      <c r="E37" s="1">
        <f t="shared" si="0"/>
        <v>1.0653671982673756</v>
      </c>
      <c r="F37" s="1">
        <f t="shared" si="1"/>
        <v>1</v>
      </c>
      <c r="G37" s="1">
        <f t="shared" si="12"/>
        <v>1.0653671982673756</v>
      </c>
      <c r="H37" s="1"/>
      <c r="I37" s="24">
        <f t="shared" si="3"/>
        <v>1.3231532449458277E-2</v>
      </c>
      <c r="J37" s="24">
        <f t="shared" si="4"/>
        <v>0.97353693510108341</v>
      </c>
      <c r="K37" s="1"/>
      <c r="L37" s="1">
        <f t="shared" si="5"/>
        <v>6.7202953310798591E-3</v>
      </c>
      <c r="M37" s="1">
        <f t="shared" si="6"/>
        <v>0.50117970466892015</v>
      </c>
      <c r="N37" s="1">
        <f t="shared" si="7"/>
        <v>-1.4765719318992366E-2</v>
      </c>
      <c r="O37" s="1">
        <f t="shared" si="8"/>
        <v>0.55586571931899242</v>
      </c>
      <c r="P37" s="24">
        <f t="shared" si="9"/>
        <v>0</v>
      </c>
      <c r="Q37" s="1"/>
      <c r="R37" s="27">
        <f t="shared" si="10"/>
        <v>-2.1706553919387943</v>
      </c>
      <c r="S37" s="27">
        <f t="shared" si="11"/>
        <v>-161.88104460806122</v>
      </c>
    </row>
    <row r="38" spans="1:19" x14ac:dyDescent="0.25">
      <c r="A38" s="29">
        <v>-293</v>
      </c>
      <c r="B38" s="29">
        <v>0.61229999999999996</v>
      </c>
      <c r="C38" s="29">
        <v>0.6663</v>
      </c>
      <c r="D38" s="1"/>
      <c r="E38" s="1">
        <f t="shared" si="0"/>
        <v>1.0881920627143558</v>
      </c>
      <c r="F38" s="1">
        <f t="shared" si="1"/>
        <v>1</v>
      </c>
      <c r="G38" s="1">
        <f t="shared" si="12"/>
        <v>1.0881920627143558</v>
      </c>
      <c r="H38" s="1"/>
      <c r="I38" s="24">
        <f t="shared" si="3"/>
        <v>6.328081325936985E-3</v>
      </c>
      <c r="J38" s="24">
        <f t="shared" si="4"/>
        <v>0.98734383734812603</v>
      </c>
      <c r="K38" s="1"/>
      <c r="L38" s="1">
        <f t="shared" si="5"/>
        <v>3.8746841958712157E-3</v>
      </c>
      <c r="M38" s="1">
        <f t="shared" si="6"/>
        <v>0.60842531580412873</v>
      </c>
      <c r="N38" s="1">
        <f t="shared" si="7"/>
        <v>-8.5133906275480214E-3</v>
      </c>
      <c r="O38" s="1">
        <f t="shared" si="8"/>
        <v>0.67481339062754797</v>
      </c>
      <c r="P38" s="24">
        <f t="shared" si="9"/>
        <v>0</v>
      </c>
      <c r="Q38" s="1"/>
      <c r="R38" s="27">
        <f t="shared" si="10"/>
        <v>-1.1352824693902661</v>
      </c>
      <c r="S38" s="27">
        <f t="shared" si="11"/>
        <v>-178.26861753060973</v>
      </c>
    </row>
    <row r="39" spans="1:19" x14ac:dyDescent="0.25">
      <c r="A39" s="29">
        <v>-263</v>
      </c>
      <c r="B39" s="29">
        <v>0.71589999999999998</v>
      </c>
      <c r="C39" s="29">
        <v>0.79039999999999999</v>
      </c>
      <c r="D39" s="1"/>
      <c r="E39" s="1">
        <f t="shared" si="0"/>
        <v>1.1040648135214415</v>
      </c>
      <c r="F39" s="1">
        <f t="shared" si="1"/>
        <v>1</v>
      </c>
      <c r="G39" s="1">
        <f t="shared" si="12"/>
        <v>1.1040648135214415</v>
      </c>
      <c r="H39" s="1"/>
      <c r="I39" s="24">
        <f t="shared" si="3"/>
        <v>1.5273185592145351E-3</v>
      </c>
      <c r="J39" s="24">
        <f t="shared" si="4"/>
        <v>0.99694536288157098</v>
      </c>
      <c r="K39" s="1"/>
      <c r="L39" s="1">
        <f t="shared" si="5"/>
        <v>1.0934073565416857E-3</v>
      </c>
      <c r="M39" s="1">
        <f t="shared" si="6"/>
        <v>0.71480659264345836</v>
      </c>
      <c r="N39" s="1">
        <f t="shared" si="7"/>
        <v>-2.4024161636690558E-3</v>
      </c>
      <c r="O39" s="1">
        <f t="shared" si="8"/>
        <v>0.79280241616366909</v>
      </c>
      <c r="P39" s="24">
        <f t="shared" si="9"/>
        <v>0</v>
      </c>
      <c r="Q39" s="1"/>
      <c r="R39" s="27">
        <f t="shared" si="10"/>
        <v>-0.28756613477046333</v>
      </c>
      <c r="S39" s="27">
        <f t="shared" si="11"/>
        <v>-187.99413386522954</v>
      </c>
    </row>
    <row r="40" spans="1:19" x14ac:dyDescent="0.25">
      <c r="A40" s="29">
        <v>-233</v>
      </c>
      <c r="B40" s="29">
        <v>0.83730000000000004</v>
      </c>
      <c r="C40" s="29">
        <v>0.89690000000000003</v>
      </c>
      <c r="D40" s="1"/>
      <c r="E40" s="1">
        <f t="shared" si="0"/>
        <v>1.0711811775946494</v>
      </c>
      <c r="F40" s="1">
        <f t="shared" si="1"/>
        <v>1</v>
      </c>
      <c r="G40" s="1">
        <f t="shared" si="12"/>
        <v>1.0711811775946494</v>
      </c>
      <c r="H40" s="1"/>
      <c r="I40" s="24">
        <f t="shared" si="3"/>
        <v>1.1473076349434952E-2</v>
      </c>
      <c r="J40" s="24">
        <f t="shared" si="4"/>
        <v>0.9770538473011301</v>
      </c>
      <c r="K40" s="1"/>
      <c r="L40" s="1">
        <f t="shared" si="5"/>
        <v>9.6064068273818866E-3</v>
      </c>
      <c r="M40" s="1">
        <f t="shared" si="6"/>
        <v>0.82769359317261815</v>
      </c>
      <c r="N40" s="1">
        <f t="shared" si="7"/>
        <v>-2.1107034719317946E-2</v>
      </c>
      <c r="O40" s="1">
        <f t="shared" si="8"/>
        <v>0.91800703471931788</v>
      </c>
      <c r="P40" s="24">
        <f t="shared" si="9"/>
        <v>-1.1115568928966325E-16</v>
      </c>
      <c r="Q40" s="1"/>
      <c r="R40" s="27">
        <f t="shared" si="10"/>
        <v>-2.2382927907799797</v>
      </c>
      <c r="S40" s="27">
        <f t="shared" si="11"/>
        <v>-192.85260720922003</v>
      </c>
    </row>
    <row r="41" spans="1:19" x14ac:dyDescent="0.25">
      <c r="A41" s="29">
        <v>-203</v>
      </c>
      <c r="B41" s="29">
        <v>0.92410000000000003</v>
      </c>
      <c r="C41" s="29">
        <v>0.97</v>
      </c>
      <c r="D41" s="1"/>
      <c r="E41" s="1">
        <f t="shared" si="0"/>
        <v>1.0496699491397035</v>
      </c>
      <c r="F41" s="1">
        <f t="shared" si="1"/>
        <v>1</v>
      </c>
      <c r="G41" s="1">
        <f t="shared" si="12"/>
        <v>1.0496699491397035</v>
      </c>
      <c r="H41" s="1"/>
      <c r="I41" s="24">
        <f t="shared" si="3"/>
        <v>1.7979214188306846E-2</v>
      </c>
      <c r="J41" s="24">
        <f t="shared" si="4"/>
        <v>0.96404157162338633</v>
      </c>
      <c r="K41" s="1"/>
      <c r="L41" s="1">
        <f t="shared" si="5"/>
        <v>1.6614591831414355E-2</v>
      </c>
      <c r="M41" s="1">
        <f t="shared" si="6"/>
        <v>0.90748540816858569</v>
      </c>
      <c r="N41" s="1">
        <f t="shared" si="7"/>
        <v>-3.6505300361980832E-2</v>
      </c>
      <c r="O41" s="1">
        <f t="shared" si="8"/>
        <v>1.0065053003619808</v>
      </c>
      <c r="P41" s="24">
        <f t="shared" si="9"/>
        <v>0</v>
      </c>
      <c r="Q41" s="1"/>
      <c r="R41" s="27">
        <f t="shared" si="10"/>
        <v>-3.3727621417771143</v>
      </c>
      <c r="S41" s="27">
        <f t="shared" si="11"/>
        <v>-184.21953785822291</v>
      </c>
    </row>
    <row r="42" spans="1:19" x14ac:dyDescent="0.25">
      <c r="A42" s="29">
        <v>-173</v>
      </c>
      <c r="B42" s="29">
        <v>0.97409999999999997</v>
      </c>
      <c r="C42" s="29">
        <v>0.99880000000000002</v>
      </c>
      <c r="D42" s="1"/>
      <c r="E42" s="1">
        <f t="shared" si="0"/>
        <v>1.0253567395544605</v>
      </c>
      <c r="F42" s="1">
        <f t="shared" si="1"/>
        <v>1</v>
      </c>
      <c r="G42" s="1">
        <f t="shared" si="12"/>
        <v>1.0253567395544605</v>
      </c>
      <c r="H42" s="1"/>
      <c r="I42" s="24">
        <f t="shared" si="3"/>
        <v>2.5332819920228764E-2</v>
      </c>
      <c r="J42" s="24">
        <f t="shared" si="4"/>
        <v>0.94933436015954242</v>
      </c>
      <c r="K42" s="1"/>
      <c r="L42" s="1">
        <f t="shared" si="5"/>
        <v>2.4676699884294839E-2</v>
      </c>
      <c r="M42" s="1">
        <f t="shared" si="6"/>
        <v>0.94942330011570519</v>
      </c>
      <c r="N42" s="1">
        <f t="shared" si="7"/>
        <v>-5.4219227914788656E-2</v>
      </c>
      <c r="O42" s="1">
        <f t="shared" si="8"/>
        <v>1.0530192279147887</v>
      </c>
      <c r="P42" s="24">
        <f t="shared" si="9"/>
        <v>1.1115568928966325E-16</v>
      </c>
      <c r="Q42" s="1"/>
      <c r="R42" s="27">
        <f t="shared" si="10"/>
        <v>-4.2690690799830069</v>
      </c>
      <c r="S42" s="27">
        <f t="shared" si="11"/>
        <v>-164.250230920017</v>
      </c>
    </row>
    <row r="43" spans="1:19" x14ac:dyDescent="0.25">
      <c r="A43" s="29">
        <v>-143</v>
      </c>
      <c r="B43" s="29">
        <v>0.99760000000000004</v>
      </c>
      <c r="C43" s="29">
        <v>0.97609999999999997</v>
      </c>
      <c r="D43" s="1"/>
      <c r="E43" s="1">
        <f t="shared" si="0"/>
        <v>0.97844827586206884</v>
      </c>
      <c r="F43" s="1">
        <f t="shared" si="1"/>
        <v>1</v>
      </c>
      <c r="G43" s="1">
        <f t="shared" si="12"/>
        <v>0.97844827586206884</v>
      </c>
      <c r="H43" s="1"/>
      <c r="I43" s="24">
        <f t="shared" si="3"/>
        <v>3.9520430415446534E-2</v>
      </c>
      <c r="J43" s="24">
        <f t="shared" si="4"/>
        <v>0.92095913916910699</v>
      </c>
      <c r="K43" s="1"/>
      <c r="L43" s="1">
        <f t="shared" si="5"/>
        <v>3.9425581382449462E-2</v>
      </c>
      <c r="M43" s="1">
        <f t="shared" si="6"/>
        <v>0.95817441861755059</v>
      </c>
      <c r="N43" s="1">
        <f t="shared" si="7"/>
        <v>-8.6625221065663602E-2</v>
      </c>
      <c r="O43" s="1">
        <f t="shared" si="8"/>
        <v>1.0627252210656635</v>
      </c>
      <c r="P43" s="24">
        <f t="shared" si="9"/>
        <v>-1.1115568928966325E-16</v>
      </c>
      <c r="Q43" s="1"/>
      <c r="R43" s="27">
        <f t="shared" si="10"/>
        <v>-5.637858137690273</v>
      </c>
      <c r="S43" s="27">
        <f t="shared" si="11"/>
        <v>-137.01894186230973</v>
      </c>
    </row>
    <row r="44" spans="1:19" x14ac:dyDescent="0.25">
      <c r="A44" s="29">
        <v>-113</v>
      </c>
      <c r="B44" s="29">
        <v>0.99009999999999998</v>
      </c>
      <c r="C44" s="29">
        <v>0.90069999999999995</v>
      </c>
      <c r="D44" s="1"/>
      <c r="E44" s="1">
        <f t="shared" si="0"/>
        <v>0.9097060902939097</v>
      </c>
      <c r="F44" s="1">
        <f t="shared" si="1"/>
        <v>1</v>
      </c>
      <c r="G44" s="1">
        <f t="shared" si="12"/>
        <v>0.9097060902939097</v>
      </c>
      <c r="H44" s="1"/>
      <c r="I44" s="24">
        <f t="shared" si="3"/>
        <v>6.0311717886010398E-2</v>
      </c>
      <c r="J44" s="24">
        <f t="shared" si="4"/>
        <v>0.87937656422797916</v>
      </c>
      <c r="K44" s="1"/>
      <c r="L44" s="1">
        <f t="shared" si="5"/>
        <v>5.9714631878938891E-2</v>
      </c>
      <c r="M44" s="1">
        <f t="shared" si="6"/>
        <v>0.9303853681210611</v>
      </c>
      <c r="N44" s="1">
        <f t="shared" si="7"/>
        <v>-0.13120397990302066</v>
      </c>
      <c r="O44" s="1">
        <f t="shared" si="8"/>
        <v>1.0319039799030207</v>
      </c>
      <c r="P44" s="24">
        <f t="shared" si="9"/>
        <v>1.1115568928966325E-16</v>
      </c>
      <c r="Q44" s="1"/>
      <c r="R44" s="27">
        <f t="shared" si="10"/>
        <v>-6.7477534023200949</v>
      </c>
      <c r="S44" s="27">
        <f t="shared" si="11"/>
        <v>-105.13354659767991</v>
      </c>
    </row>
    <row r="45" spans="1:19" x14ac:dyDescent="0.25">
      <c r="A45" s="29">
        <v>-83</v>
      </c>
      <c r="B45" s="29">
        <v>0.95489999999999997</v>
      </c>
      <c r="C45" s="29">
        <v>0.77739999999999998</v>
      </c>
      <c r="D45" s="1"/>
      <c r="E45" s="1">
        <f t="shared" si="0"/>
        <v>0.81411666143051631</v>
      </c>
      <c r="F45" s="1">
        <f t="shared" si="1"/>
        <v>1</v>
      </c>
      <c r="G45" s="1">
        <f t="shared" si="12"/>
        <v>0.81411666143051631</v>
      </c>
      <c r="H45" s="1"/>
      <c r="I45" s="24">
        <f t="shared" si="3"/>
        <v>8.9223037452294124E-2</v>
      </c>
      <c r="J45" s="24">
        <f t="shared" si="4"/>
        <v>0.82155392509541181</v>
      </c>
      <c r="K45" s="1"/>
      <c r="L45" s="1">
        <f t="shared" si="5"/>
        <v>8.519907846319566E-2</v>
      </c>
      <c r="M45" s="1">
        <f t="shared" si="6"/>
        <v>0.86970092153680434</v>
      </c>
      <c r="N45" s="1">
        <f t="shared" si="7"/>
        <v>-0.18719797521490875</v>
      </c>
      <c r="O45" s="1">
        <f t="shared" si="8"/>
        <v>0.96459797521490875</v>
      </c>
      <c r="P45" s="24">
        <f t="shared" si="9"/>
        <v>0</v>
      </c>
      <c r="Q45" s="1"/>
      <c r="R45" s="27">
        <f t="shared" si="10"/>
        <v>-7.07152351244524</v>
      </c>
      <c r="S45" s="27">
        <f t="shared" si="11"/>
        <v>-72.185176487554756</v>
      </c>
    </row>
    <row r="46" spans="1:19" x14ac:dyDescent="0.25">
      <c r="A46" s="29">
        <v>-53</v>
      </c>
      <c r="B46" s="29">
        <v>0.89829999999999999</v>
      </c>
      <c r="C46" s="29">
        <v>0.61939999999999995</v>
      </c>
      <c r="D46" s="1"/>
      <c r="E46" s="1">
        <f t="shared" si="0"/>
        <v>0.68952465768674154</v>
      </c>
      <c r="F46" s="1">
        <f t="shared" si="1"/>
        <v>1</v>
      </c>
      <c r="G46" s="1">
        <f t="shared" si="12"/>
        <v>0.68952465768674154</v>
      </c>
      <c r="H46" s="1"/>
      <c r="I46" s="24">
        <f t="shared" si="3"/>
        <v>0.12690627584456102</v>
      </c>
      <c r="J46" s="24">
        <f t="shared" si="4"/>
        <v>0.74618744831087791</v>
      </c>
      <c r="K46" s="1"/>
      <c r="L46" s="1">
        <f t="shared" si="5"/>
        <v>0.11399990759116917</v>
      </c>
      <c r="M46" s="1">
        <f t="shared" si="6"/>
        <v>0.78430009240883081</v>
      </c>
      <c r="N46" s="1">
        <f t="shared" si="7"/>
        <v>-0.25047867020031533</v>
      </c>
      <c r="O46" s="1">
        <f t="shared" si="8"/>
        <v>0.86987867020031517</v>
      </c>
      <c r="P46" s="24">
        <f t="shared" si="9"/>
        <v>-1.1115568928966325E-16</v>
      </c>
      <c r="Q46" s="1"/>
      <c r="R46" s="27">
        <f t="shared" si="10"/>
        <v>-6.041995102331966</v>
      </c>
      <c r="S46" s="27">
        <f t="shared" si="11"/>
        <v>-41.567904897668029</v>
      </c>
    </row>
    <row r="47" spans="1:19" x14ac:dyDescent="0.25">
      <c r="A47" s="29">
        <v>-23</v>
      </c>
      <c r="B47" s="29">
        <v>0.82379999999999998</v>
      </c>
      <c r="C47" s="29">
        <v>0.44569999999999999</v>
      </c>
      <c r="D47" s="1"/>
      <c r="E47" s="1">
        <f t="shared" si="0"/>
        <v>0.54102937606215096</v>
      </c>
      <c r="F47" s="1">
        <f t="shared" si="1"/>
        <v>1</v>
      </c>
      <c r="G47" s="1">
        <f t="shared" si="12"/>
        <v>0.54102937606215096</v>
      </c>
      <c r="H47" s="1"/>
      <c r="I47" s="24">
        <f t="shared" si="3"/>
        <v>0.17181913485190201</v>
      </c>
      <c r="J47" s="24">
        <f t="shared" si="4"/>
        <v>0.65636173029619593</v>
      </c>
      <c r="K47" s="1"/>
      <c r="L47" s="1">
        <f t="shared" si="5"/>
        <v>0.14154460329099686</v>
      </c>
      <c r="M47" s="1">
        <f t="shared" si="6"/>
        <v>0.68225539670900304</v>
      </c>
      <c r="N47" s="1">
        <f t="shared" si="7"/>
        <v>-0.31099941004782405</v>
      </c>
      <c r="O47" s="1">
        <f t="shared" si="8"/>
        <v>0.75669941004782393</v>
      </c>
      <c r="P47" s="24">
        <f t="shared" si="9"/>
        <v>-1.1115568928966325E-16</v>
      </c>
      <c r="Q47" s="1"/>
      <c r="R47" s="27">
        <f t="shared" si="10"/>
        <v>-3.2555258756929275</v>
      </c>
      <c r="S47" s="27">
        <f t="shared" si="11"/>
        <v>-15.69187412430707</v>
      </c>
    </row>
    <row r="48" spans="1:19" x14ac:dyDescent="0.25">
      <c r="A48" s="29">
        <v>7</v>
      </c>
      <c r="B48" s="29">
        <v>0.73609999999999998</v>
      </c>
      <c r="C48" s="29">
        <v>0.27039999999999997</v>
      </c>
      <c r="D48" s="1"/>
      <c r="E48" s="1">
        <f t="shared" si="0"/>
        <v>0.3673413938323597</v>
      </c>
      <c r="F48" s="1">
        <f t="shared" si="1"/>
        <v>1</v>
      </c>
      <c r="G48" s="1">
        <f t="shared" si="12"/>
        <v>0.3673413938323597</v>
      </c>
      <c r="H48" s="1"/>
      <c r="I48" s="24">
        <f t="shared" si="3"/>
        <v>0.22435160438098337</v>
      </c>
      <c r="J48" s="24">
        <f t="shared" si="4"/>
        <v>0.55129679123803332</v>
      </c>
      <c r="K48" s="1"/>
      <c r="L48" s="1">
        <f t="shared" si="5"/>
        <v>0.16514521598484186</v>
      </c>
      <c r="M48" s="1">
        <f t="shared" si="6"/>
        <v>0.5709547840151582</v>
      </c>
      <c r="N48" s="1">
        <f t="shared" si="7"/>
        <v>-0.36285427737514547</v>
      </c>
      <c r="O48" s="1">
        <f t="shared" si="8"/>
        <v>0.6332542773751455</v>
      </c>
      <c r="P48" s="24">
        <f t="shared" si="9"/>
        <v>5.5577844644831624E-17</v>
      </c>
      <c r="Q48" s="1"/>
      <c r="R48" s="27">
        <f t="shared" si="10"/>
        <v>1.156016511893893</v>
      </c>
      <c r="S48" s="27">
        <f t="shared" si="11"/>
        <v>3.9966834881061075</v>
      </c>
    </row>
    <row r="49" spans="1:19" x14ac:dyDescent="0.25">
      <c r="A49" s="29">
        <v>37</v>
      </c>
      <c r="B49" s="29">
        <v>0.64580000000000004</v>
      </c>
      <c r="C49" s="29">
        <v>0.1023</v>
      </c>
      <c r="D49" s="1"/>
      <c r="E49" s="1">
        <f t="shared" si="0"/>
        <v>0.15840817590585321</v>
      </c>
      <c r="F49" s="1">
        <f t="shared" si="1"/>
        <v>0</v>
      </c>
      <c r="G49" s="1">
        <f t="shared" si="12"/>
        <v>0</v>
      </c>
      <c r="H49" s="1"/>
      <c r="I49" s="24">
        <f t="shared" si="3"/>
        <v>0.28754410488349963</v>
      </c>
      <c r="J49" s="24">
        <f t="shared" si="4"/>
        <v>0.42491179023300074</v>
      </c>
      <c r="K49" s="1"/>
      <c r="L49" s="1">
        <f t="shared" si="5"/>
        <v>0.18569598293376408</v>
      </c>
      <c r="M49" s="1">
        <f t="shared" si="6"/>
        <v>0.46010401706623594</v>
      </c>
      <c r="N49" s="1">
        <f t="shared" si="7"/>
        <v>-0.40800807517841114</v>
      </c>
      <c r="O49" s="1">
        <f t="shared" si="8"/>
        <v>0.51030807517841115</v>
      </c>
      <c r="P49" s="24">
        <f t="shared" si="9"/>
        <v>0</v>
      </c>
      <c r="Q49" s="1"/>
      <c r="R49" s="27">
        <f t="shared" si="10"/>
        <v>6.8707513685492705</v>
      </c>
      <c r="S49" s="27">
        <f t="shared" si="11"/>
        <v>17.023848631450729</v>
      </c>
    </row>
    <row r="50" spans="1:19" x14ac:dyDescent="0.25">
      <c r="A50" s="29">
        <v>67</v>
      </c>
      <c r="B50" s="29">
        <v>0.56330000000000002</v>
      </c>
      <c r="C50" s="29">
        <v>-5.0799999999999998E-2</v>
      </c>
      <c r="D50" s="1"/>
      <c r="E50" s="1">
        <f t="shared" si="0"/>
        <v>-9.0182851056275506E-2</v>
      </c>
      <c r="F50" s="1">
        <f t="shared" si="1"/>
        <v>0</v>
      </c>
      <c r="G50" s="1">
        <f t="shared" si="12"/>
        <v>0</v>
      </c>
      <c r="H50" s="1"/>
      <c r="I50" s="24">
        <f t="shared" si="3"/>
        <v>0.36273123286690684</v>
      </c>
      <c r="J50" s="24">
        <f t="shared" si="4"/>
        <v>0.27453753426618632</v>
      </c>
      <c r="K50" s="1"/>
      <c r="L50" s="1">
        <f t="shared" si="5"/>
        <v>0.20432650347392864</v>
      </c>
      <c r="M50" s="1">
        <f t="shared" si="6"/>
        <v>0.35897349652607141</v>
      </c>
      <c r="N50" s="1">
        <f t="shared" si="7"/>
        <v>-0.44894274002722345</v>
      </c>
      <c r="O50" s="1">
        <f t="shared" si="8"/>
        <v>0.3981427400272235</v>
      </c>
      <c r="P50" s="24">
        <f t="shared" si="9"/>
        <v>4.1683383483623718E-17</v>
      </c>
      <c r="Q50" s="1"/>
      <c r="R50" s="27">
        <f t="shared" si="10"/>
        <v>13.689875732753219</v>
      </c>
      <c r="S50" s="27">
        <f t="shared" si="11"/>
        <v>24.051224267246784</v>
      </c>
    </row>
    <row r="51" spans="1:19" x14ac:dyDescent="0.25">
      <c r="A51" s="29">
        <v>97</v>
      </c>
      <c r="B51" s="29">
        <v>0.49170000000000003</v>
      </c>
      <c r="C51" s="29">
        <v>-0.1852</v>
      </c>
      <c r="D51" s="1"/>
      <c r="E51" s="1">
        <f t="shared" si="0"/>
        <v>-0.37665243034370549</v>
      </c>
      <c r="F51" s="1">
        <f t="shared" si="1"/>
        <v>1</v>
      </c>
      <c r="G51" s="1">
        <f t="shared" si="12"/>
        <v>-0.37665243034370549</v>
      </c>
      <c r="H51" s="1"/>
      <c r="I51" s="24">
        <f t="shared" si="3"/>
        <v>0.44937484661455079</v>
      </c>
      <c r="J51" s="24">
        <f t="shared" si="4"/>
        <v>0.10125030677089841</v>
      </c>
      <c r="K51" s="1"/>
      <c r="L51" s="1">
        <f t="shared" si="5"/>
        <v>0.22095761208037465</v>
      </c>
      <c r="M51" s="1">
        <f t="shared" si="6"/>
        <v>0.27074238791962535</v>
      </c>
      <c r="N51" s="1">
        <f t="shared" si="7"/>
        <v>-0.48548433076814707</v>
      </c>
      <c r="O51" s="1">
        <f t="shared" si="8"/>
        <v>0.30028433076814698</v>
      </c>
      <c r="P51" s="24">
        <f t="shared" si="9"/>
        <v>-8.3366766967247437E-17</v>
      </c>
      <c r="Q51" s="1"/>
      <c r="R51" s="27">
        <f t="shared" si="10"/>
        <v>21.432888371796341</v>
      </c>
      <c r="S51" s="27">
        <f t="shared" si="11"/>
        <v>26.262011628203659</v>
      </c>
    </row>
    <row r="52" spans="1:19" x14ac:dyDescent="0.25">
      <c r="A52" s="29">
        <v>127</v>
      </c>
      <c r="B52" s="29">
        <v>0.43990000000000001</v>
      </c>
      <c r="C52" s="29">
        <v>-0.30099999999999999</v>
      </c>
      <c r="D52" s="1"/>
      <c r="E52" s="1">
        <f t="shared" si="0"/>
        <v>-0.68424641964082744</v>
      </c>
      <c r="F52" s="1">
        <f t="shared" si="1"/>
        <v>1</v>
      </c>
      <c r="G52" s="1">
        <f t="shared" si="12"/>
        <v>-0.68424641964082744</v>
      </c>
      <c r="H52" s="1"/>
      <c r="I52" s="24">
        <f t="shared" si="3"/>
        <v>0.54240760376122277</v>
      </c>
      <c r="J52" s="24">
        <f t="shared" si="4"/>
        <v>-8.4815207522445535E-2</v>
      </c>
      <c r="K52" s="1"/>
      <c r="L52" s="1">
        <f t="shared" si="5"/>
        <v>0.23860510489456191</v>
      </c>
      <c r="M52" s="1">
        <f t="shared" si="6"/>
        <v>0.2012948951054381</v>
      </c>
      <c r="N52" s="1">
        <f t="shared" si="7"/>
        <v>-0.52425910371199513</v>
      </c>
      <c r="O52" s="1">
        <f t="shared" si="8"/>
        <v>0.22325910371199503</v>
      </c>
      <c r="P52" s="24">
        <f t="shared" si="9"/>
        <v>-1.1115568928966325E-16</v>
      </c>
      <c r="Q52" s="1"/>
      <c r="R52" s="27">
        <f t="shared" si="10"/>
        <v>30.302848321609364</v>
      </c>
      <c r="S52" s="27">
        <f t="shared" si="11"/>
        <v>25.56445167839064</v>
      </c>
    </row>
    <row r="53" spans="1:19" x14ac:dyDescent="0.25">
      <c r="A53" s="29">
        <v>157</v>
      </c>
      <c r="B53" s="29">
        <v>0.40160000000000001</v>
      </c>
      <c r="C53" s="29">
        <v>-0.39639999999999997</v>
      </c>
      <c r="D53" s="1"/>
      <c r="E53" s="1">
        <f t="shared" si="0"/>
        <v>-0.98705179282868516</v>
      </c>
      <c r="F53" s="1">
        <f t="shared" si="1"/>
        <v>1</v>
      </c>
      <c r="G53" s="1">
        <f t="shared" si="12"/>
        <v>-0.98705179282868516</v>
      </c>
      <c r="H53" s="1"/>
      <c r="I53" s="24">
        <f t="shared" si="3"/>
        <v>0.63399202909692587</v>
      </c>
      <c r="J53" s="24">
        <f t="shared" si="4"/>
        <v>-0.26798405819385174</v>
      </c>
      <c r="K53" s="1"/>
      <c r="L53" s="1">
        <f t="shared" si="5"/>
        <v>0.25461119888532546</v>
      </c>
      <c r="M53" s="1">
        <f t="shared" si="6"/>
        <v>0.14698880111467458</v>
      </c>
      <c r="N53" s="1">
        <f t="shared" si="7"/>
        <v>-0.55942742290296854</v>
      </c>
      <c r="O53" s="1">
        <f t="shared" si="8"/>
        <v>0.16302742290296851</v>
      </c>
      <c r="P53" s="24">
        <f t="shared" si="9"/>
        <v>-5.5577844644831624E-17</v>
      </c>
      <c r="Q53" s="1"/>
      <c r="R53" s="27">
        <f t="shared" si="10"/>
        <v>39.973958224996096</v>
      </c>
      <c r="S53" s="27">
        <f t="shared" si="11"/>
        <v>23.077241775003909</v>
      </c>
    </row>
    <row r="54" spans="1:19" x14ac:dyDescent="0.25">
      <c r="A54" s="29">
        <v>187</v>
      </c>
      <c r="B54" s="29">
        <v>0.36919999999999997</v>
      </c>
      <c r="C54" s="29">
        <v>-0.4672</v>
      </c>
      <c r="D54" s="1"/>
      <c r="E54" s="1">
        <f t="shared" si="0"/>
        <v>-1.2654387865655472</v>
      </c>
      <c r="F54" s="1">
        <f t="shared" si="1"/>
        <v>1</v>
      </c>
      <c r="G54" s="1">
        <f t="shared" si="12"/>
        <v>-1.2654387865655472</v>
      </c>
      <c r="H54" s="1"/>
      <c r="I54" s="24">
        <f t="shared" si="3"/>
        <v>0.71819103974825615</v>
      </c>
      <c r="J54" s="24">
        <f t="shared" si="4"/>
        <v>-0.43638207949651231</v>
      </c>
      <c r="K54" s="1"/>
      <c r="L54" s="1">
        <f t="shared" si="5"/>
        <v>0.26515613187505616</v>
      </c>
      <c r="M54" s="1">
        <f t="shared" si="6"/>
        <v>0.10404386812494382</v>
      </c>
      <c r="N54" s="1">
        <f t="shared" si="7"/>
        <v>-0.58259657144378529</v>
      </c>
      <c r="O54" s="1">
        <f t="shared" si="8"/>
        <v>0.11539657144378535</v>
      </c>
      <c r="P54" s="24">
        <f t="shared" si="9"/>
        <v>5.5577844644831624E-17</v>
      </c>
      <c r="Q54" s="1"/>
      <c r="R54" s="27">
        <f t="shared" si="10"/>
        <v>49.584196660635499</v>
      </c>
      <c r="S54" s="27">
        <f t="shared" si="11"/>
        <v>19.456203339364492</v>
      </c>
    </row>
    <row r="55" spans="1:19" x14ac:dyDescent="0.25">
      <c r="A55" s="29">
        <v>217</v>
      </c>
      <c r="B55" s="29">
        <v>0.34339999999999998</v>
      </c>
      <c r="C55" s="29">
        <v>-0.51380000000000003</v>
      </c>
      <c r="D55" s="1"/>
      <c r="E55" s="1">
        <f t="shared" si="0"/>
        <v>-1.4962143273150845</v>
      </c>
      <c r="F55" s="1">
        <f t="shared" si="1"/>
        <v>1</v>
      </c>
      <c r="G55" s="1">
        <f t="shared" si="12"/>
        <v>-1.4962143273150845</v>
      </c>
      <c r="H55" s="1"/>
      <c r="I55" s="24">
        <f t="shared" si="3"/>
        <v>0.78798981860932449</v>
      </c>
      <c r="J55" s="24">
        <f t="shared" si="4"/>
        <v>-0.57597963721864898</v>
      </c>
      <c r="K55" s="1"/>
      <c r="L55" s="1">
        <f t="shared" si="5"/>
        <v>0.270595703710442</v>
      </c>
      <c r="M55" s="1">
        <f t="shared" si="6"/>
        <v>7.2804296289557965E-2</v>
      </c>
      <c r="N55" s="1">
        <f t="shared" si="7"/>
        <v>-0.59454830674406967</v>
      </c>
      <c r="O55" s="1">
        <f t="shared" si="8"/>
        <v>8.0748306744069631E-2</v>
      </c>
      <c r="P55" s="24">
        <f t="shared" si="9"/>
        <v>0</v>
      </c>
      <c r="Q55" s="1"/>
      <c r="R55" s="27">
        <f t="shared" si="10"/>
        <v>58.719267705165912</v>
      </c>
      <c r="S55" s="27">
        <f t="shared" si="11"/>
        <v>15.798532294834079</v>
      </c>
    </row>
    <row r="56" spans="1:19" x14ac:dyDescent="0.25">
      <c r="A56" s="29">
        <v>247</v>
      </c>
      <c r="B56" s="29">
        <v>0.3231</v>
      </c>
      <c r="C56" s="29">
        <v>-0.54420000000000002</v>
      </c>
      <c r="D56" s="1"/>
      <c r="E56" s="1">
        <f t="shared" si="0"/>
        <v>-1.6843082636954503</v>
      </c>
      <c r="F56" s="1">
        <f t="shared" si="1"/>
        <v>1</v>
      </c>
      <c r="G56" s="1">
        <f t="shared" si="12"/>
        <v>-1.6843082636954503</v>
      </c>
      <c r="H56" s="1"/>
      <c r="I56" s="24">
        <f t="shared" si="3"/>
        <v>0.84487941370194164</v>
      </c>
      <c r="J56" s="24">
        <f t="shared" si="4"/>
        <v>-0.68975882740388328</v>
      </c>
      <c r="K56" s="1"/>
      <c r="L56" s="1">
        <f t="shared" si="5"/>
        <v>0.27298053856709736</v>
      </c>
      <c r="M56" s="1">
        <f t="shared" si="6"/>
        <v>5.0119461432902655E-2</v>
      </c>
      <c r="N56" s="1">
        <f t="shared" si="7"/>
        <v>-0.59978822558404488</v>
      </c>
      <c r="O56" s="1">
        <f t="shared" si="8"/>
        <v>5.5588225584044901E-2</v>
      </c>
      <c r="P56" s="24">
        <f t="shared" si="9"/>
        <v>0</v>
      </c>
      <c r="Q56" s="1"/>
      <c r="R56" s="27">
        <f t="shared" si="10"/>
        <v>67.426193026073051</v>
      </c>
      <c r="S56" s="27">
        <f t="shared" si="11"/>
        <v>12.379506973926956</v>
      </c>
    </row>
    <row r="57" spans="1:19" x14ac:dyDescent="0.25">
      <c r="A57" s="29">
        <v>277</v>
      </c>
      <c r="B57" s="29">
        <v>0.30530000000000002</v>
      </c>
      <c r="C57" s="29">
        <v>-0.56200000000000006</v>
      </c>
      <c r="D57" s="1"/>
      <c r="E57" s="1">
        <f t="shared" si="0"/>
        <v>-1.8408123157549952</v>
      </c>
      <c r="F57" s="1">
        <f t="shared" si="1"/>
        <v>1</v>
      </c>
      <c r="G57" s="1">
        <f t="shared" si="12"/>
        <v>-1.8408123157549952</v>
      </c>
      <c r="H57" s="1"/>
      <c r="I57" s="24">
        <f t="shared" si="3"/>
        <v>0.89221455019468199</v>
      </c>
      <c r="J57" s="24">
        <f t="shared" si="4"/>
        <v>-0.78442910038936398</v>
      </c>
      <c r="K57" s="1"/>
      <c r="L57" s="1">
        <f t="shared" si="5"/>
        <v>0.27239310217443641</v>
      </c>
      <c r="M57" s="1">
        <f t="shared" si="6"/>
        <v>3.2906897825563594E-2</v>
      </c>
      <c r="N57" s="1">
        <f t="shared" si="7"/>
        <v>-0.59849752027059255</v>
      </c>
      <c r="O57" s="1">
        <f t="shared" si="8"/>
        <v>3.649752027059254E-2</v>
      </c>
      <c r="P57" s="24">
        <f t="shared" si="9"/>
        <v>0</v>
      </c>
      <c r="Q57" s="1"/>
      <c r="R57" s="27">
        <f t="shared" si="10"/>
        <v>75.45288930231888</v>
      </c>
      <c r="S57" s="27">
        <f t="shared" si="11"/>
        <v>9.1152106976811158</v>
      </c>
    </row>
    <row r="58" spans="1:19" x14ac:dyDescent="0.25">
      <c r="A58" s="29">
        <v>307</v>
      </c>
      <c r="B58" s="29">
        <v>0.2883</v>
      </c>
      <c r="C58" s="29">
        <v>-0.56299999999999994</v>
      </c>
      <c r="D58" s="1"/>
      <c r="E58" s="1">
        <f t="shared" si="0"/>
        <v>-1.9528269164065208</v>
      </c>
      <c r="F58" s="1">
        <f t="shared" si="1"/>
        <v>1</v>
      </c>
      <c r="G58" s="1">
        <f t="shared" si="12"/>
        <v>-1.9528269164065208</v>
      </c>
      <c r="H58" s="1"/>
      <c r="I58" s="24">
        <f t="shared" si="3"/>
        <v>0.92609371396868057</v>
      </c>
      <c r="J58" s="24">
        <f t="shared" si="4"/>
        <v>-0.85218742793736113</v>
      </c>
      <c r="K58" s="1"/>
      <c r="L58" s="1">
        <f t="shared" si="5"/>
        <v>0.2669928177371706</v>
      </c>
      <c r="M58" s="1">
        <f t="shared" si="6"/>
        <v>2.1307182262829395E-2</v>
      </c>
      <c r="N58" s="1">
        <f t="shared" si="7"/>
        <v>-0.58663210657744513</v>
      </c>
      <c r="O58" s="1">
        <f t="shared" si="8"/>
        <v>2.3632106577445414E-2</v>
      </c>
      <c r="P58" s="24">
        <f t="shared" si="9"/>
        <v>2.223113785793265E-16</v>
      </c>
      <c r="Q58" s="1"/>
      <c r="R58" s="27">
        <f t="shared" si="10"/>
        <v>81.966795045311372</v>
      </c>
      <c r="S58" s="27">
        <f t="shared" si="11"/>
        <v>6.5413049546886244</v>
      </c>
    </row>
    <row r="59" spans="1:19" x14ac:dyDescent="0.25">
      <c r="A59" s="29">
        <v>337</v>
      </c>
      <c r="B59" s="29">
        <v>0.27339999999999998</v>
      </c>
      <c r="C59" s="29">
        <v>-0.54830000000000001</v>
      </c>
      <c r="D59" s="1"/>
      <c r="E59" s="1">
        <f t="shared" si="0"/>
        <v>-2.0054864667154355</v>
      </c>
      <c r="F59" s="1">
        <f t="shared" si="1"/>
        <v>1</v>
      </c>
      <c r="G59" s="1">
        <f t="shared" si="12"/>
        <v>-2.0054864667154355</v>
      </c>
      <c r="H59" s="1"/>
      <c r="I59" s="24">
        <f t="shared" si="3"/>
        <v>0.94202075846827249</v>
      </c>
      <c r="J59" s="24">
        <f t="shared" si="4"/>
        <v>-0.88404151693654498</v>
      </c>
      <c r="K59" s="1"/>
      <c r="L59" s="1">
        <f t="shared" si="5"/>
        <v>0.25754847536522568</v>
      </c>
      <c r="M59" s="1">
        <f t="shared" si="6"/>
        <v>1.5851524634774301E-2</v>
      </c>
      <c r="N59" s="1">
        <f t="shared" si="7"/>
        <v>-0.56588115714049581</v>
      </c>
      <c r="O59" s="1">
        <f t="shared" si="8"/>
        <v>1.7581157140495768E-2</v>
      </c>
      <c r="P59" s="24">
        <f t="shared" si="9"/>
        <v>0</v>
      </c>
      <c r="Q59" s="1"/>
      <c r="R59" s="27">
        <f t="shared" si="10"/>
        <v>86.793836198081053</v>
      </c>
      <c r="S59" s="27">
        <f t="shared" si="11"/>
        <v>5.3419638019189399</v>
      </c>
    </row>
    <row r="60" spans="1:19" x14ac:dyDescent="0.25">
      <c r="A60" s="29">
        <v>367</v>
      </c>
      <c r="B60" s="29">
        <v>0.25900000000000001</v>
      </c>
      <c r="C60" s="29">
        <v>-0.52349999999999997</v>
      </c>
      <c r="D60" s="1"/>
      <c r="E60" s="1">
        <f t="shared" si="0"/>
        <v>-2.0212355212355209</v>
      </c>
      <c r="F60" s="1">
        <f t="shared" si="1"/>
        <v>1</v>
      </c>
      <c r="G60" s="1">
        <f t="shared" si="12"/>
        <v>-2.0212355212355209</v>
      </c>
      <c r="H60" s="1"/>
      <c r="I60" s="24">
        <f t="shared" si="3"/>
        <v>0.94678410890891285</v>
      </c>
      <c r="J60" s="24">
        <f t="shared" si="4"/>
        <v>-0.89356821781782569</v>
      </c>
      <c r="K60" s="1"/>
      <c r="L60" s="1">
        <f t="shared" si="5"/>
        <v>0.24521708420740843</v>
      </c>
      <c r="M60" s="1">
        <f t="shared" si="6"/>
        <v>1.3782915792591574E-2</v>
      </c>
      <c r="N60" s="1">
        <f t="shared" si="7"/>
        <v>-0.53878683290641849</v>
      </c>
      <c r="O60" s="1">
        <f t="shared" si="8"/>
        <v>1.5286832906418623E-2</v>
      </c>
      <c r="P60" s="24">
        <f t="shared" si="9"/>
        <v>1.1115568928966325E-16</v>
      </c>
      <c r="Q60" s="1"/>
      <c r="R60" s="27">
        <f t="shared" si="10"/>
        <v>89.994669904118894</v>
      </c>
      <c r="S60" s="27">
        <f t="shared" si="11"/>
        <v>5.0583300958811073</v>
      </c>
    </row>
    <row r="61" spans="1:19" x14ac:dyDescent="0.25">
      <c r="A61" s="29">
        <v>397</v>
      </c>
      <c r="B61" s="29">
        <v>0.24429999999999999</v>
      </c>
      <c r="C61" s="29">
        <v>-0.4945</v>
      </c>
      <c r="D61" s="1"/>
      <c r="E61" s="1">
        <f t="shared" si="0"/>
        <v>-2.0241506344658209</v>
      </c>
      <c r="F61" s="1">
        <f t="shared" si="1"/>
        <v>1</v>
      </c>
      <c r="G61" s="1">
        <f t="shared" si="12"/>
        <v>-2.0241506344658209</v>
      </c>
      <c r="H61" s="1"/>
      <c r="I61" s="24">
        <f t="shared" si="3"/>
        <v>0.94766579395688566</v>
      </c>
      <c r="J61" s="24">
        <f t="shared" si="4"/>
        <v>-0.89533158791377132</v>
      </c>
      <c r="K61" s="1"/>
      <c r="L61" s="1">
        <f t="shared" si="5"/>
        <v>0.23151475346366715</v>
      </c>
      <c r="M61" s="1">
        <f t="shared" si="6"/>
        <v>1.2785246536332832E-2</v>
      </c>
      <c r="N61" s="1">
        <f t="shared" si="7"/>
        <v>-0.50868030338495873</v>
      </c>
      <c r="O61" s="1">
        <f t="shared" si="8"/>
        <v>1.4180303384958733E-2</v>
      </c>
      <c r="P61" s="24">
        <f t="shared" si="9"/>
        <v>0</v>
      </c>
      <c r="Q61" s="1"/>
      <c r="R61" s="27">
        <f t="shared" si="10"/>
        <v>91.911357125075853</v>
      </c>
      <c r="S61" s="27">
        <f t="shared" si="11"/>
        <v>5.0757428749241349</v>
      </c>
    </row>
    <row r="62" spans="1:19" x14ac:dyDescent="0.25">
      <c r="A62" s="29">
        <v>427</v>
      </c>
      <c r="B62" s="29">
        <v>0.23100000000000001</v>
      </c>
      <c r="C62" s="29">
        <v>-0.46160000000000001</v>
      </c>
      <c r="D62" s="1"/>
      <c r="E62" s="1">
        <f t="shared" si="0"/>
        <v>-1.9982683982683982</v>
      </c>
      <c r="F62" s="1">
        <f t="shared" si="1"/>
        <v>1</v>
      </c>
      <c r="G62" s="1">
        <f t="shared" si="12"/>
        <v>-1.9982683982683982</v>
      </c>
      <c r="H62" s="1"/>
      <c r="I62" s="24">
        <f t="shared" si="3"/>
        <v>0.93983763125425979</v>
      </c>
      <c r="J62" s="24">
        <f t="shared" si="4"/>
        <v>-0.87967526250851957</v>
      </c>
      <c r="K62" s="1"/>
      <c r="L62" s="1">
        <f t="shared" si="5"/>
        <v>0.21710249281973401</v>
      </c>
      <c r="M62" s="1">
        <f t="shared" si="6"/>
        <v>1.389750718026599E-2</v>
      </c>
      <c r="N62" s="1">
        <f t="shared" si="7"/>
        <v>-0.4770139278856127</v>
      </c>
      <c r="O62" s="1">
        <f t="shared" si="8"/>
        <v>1.5413927885612721E-2</v>
      </c>
      <c r="P62" s="24">
        <f t="shared" si="9"/>
        <v>5.5577844644831624E-17</v>
      </c>
      <c r="Q62" s="1"/>
      <c r="R62" s="27">
        <f t="shared" si="10"/>
        <v>92.70276443402642</v>
      </c>
      <c r="S62" s="27">
        <f t="shared" si="11"/>
        <v>5.9342355659735775</v>
      </c>
    </row>
    <row r="63" spans="1:19" x14ac:dyDescent="0.25">
      <c r="A63" s="29">
        <v>457</v>
      </c>
      <c r="B63" s="29">
        <v>0.2185</v>
      </c>
      <c r="C63" s="29">
        <v>-0.4249</v>
      </c>
      <c r="D63" s="1"/>
      <c r="E63" s="1">
        <f t="shared" si="0"/>
        <v>-1.9446224256292906</v>
      </c>
      <c r="F63" s="1">
        <f t="shared" si="1"/>
        <v>1</v>
      </c>
      <c r="G63" s="1">
        <f t="shared" si="12"/>
        <v>-1.9446224256292906</v>
      </c>
      <c r="H63" s="1"/>
      <c r="I63" s="24">
        <f t="shared" si="3"/>
        <v>0.92361224025804556</v>
      </c>
      <c r="J63" s="24">
        <f t="shared" si="4"/>
        <v>-0.84722448051609112</v>
      </c>
      <c r="K63" s="1"/>
      <c r="L63" s="1">
        <f t="shared" si="5"/>
        <v>0.20180927449638295</v>
      </c>
      <c r="M63" s="1">
        <f t="shared" si="6"/>
        <v>1.6690725503617044E-2</v>
      </c>
      <c r="N63" s="1">
        <f t="shared" si="7"/>
        <v>-0.44341192706247518</v>
      </c>
      <c r="O63" s="1">
        <f t="shared" si="8"/>
        <v>1.8511927062475259E-2</v>
      </c>
      <c r="P63" s="24">
        <f t="shared" si="9"/>
        <v>5.5577844644831624E-17</v>
      </c>
      <c r="Q63" s="1"/>
      <c r="R63" s="27">
        <f t="shared" si="10"/>
        <v>92.226838444847004</v>
      </c>
      <c r="S63" s="27">
        <f t="shared" si="11"/>
        <v>7.6276615551529892</v>
      </c>
    </row>
    <row r="64" spans="1:19" x14ac:dyDescent="0.25">
      <c r="A64" s="29">
        <v>487</v>
      </c>
      <c r="B64" s="29">
        <v>0.20660000000000001</v>
      </c>
      <c r="C64" s="29">
        <v>-0.38729999999999998</v>
      </c>
      <c r="D64" s="1"/>
      <c r="E64" s="1">
        <f t="shared" si="0"/>
        <v>-1.8746369796708615</v>
      </c>
      <c r="F64" s="1">
        <f t="shared" si="1"/>
        <v>1</v>
      </c>
      <c r="G64" s="1">
        <f t="shared" si="12"/>
        <v>-1.8746369796708615</v>
      </c>
      <c r="H64" s="1"/>
      <c r="I64" s="24">
        <f t="shared" si="3"/>
        <v>0.90244492482210326</v>
      </c>
      <c r="J64" s="24">
        <f t="shared" si="4"/>
        <v>-0.80488984964420651</v>
      </c>
      <c r="K64" s="1"/>
      <c r="L64" s="1">
        <f t="shared" si="5"/>
        <v>0.18644512146824654</v>
      </c>
      <c r="M64" s="1">
        <f t="shared" si="6"/>
        <v>2.0154878531753469E-2</v>
      </c>
      <c r="N64" s="1">
        <f t="shared" si="7"/>
        <v>-0.40965406970487966</v>
      </c>
      <c r="O64" s="1">
        <f t="shared" si="8"/>
        <v>2.2354069704879694E-2</v>
      </c>
      <c r="P64" s="24">
        <f t="shared" si="9"/>
        <v>0</v>
      </c>
      <c r="Q64" s="1"/>
      <c r="R64" s="27">
        <f t="shared" si="10"/>
        <v>90.798774155036071</v>
      </c>
      <c r="S64" s="27">
        <f t="shared" si="11"/>
        <v>9.81542584496394</v>
      </c>
    </row>
    <row r="65" spans="1:19" x14ac:dyDescent="0.25">
      <c r="A65" s="29">
        <v>517</v>
      </c>
      <c r="B65" s="29">
        <v>0.19389999999999999</v>
      </c>
      <c r="C65" s="29">
        <v>-0.35070000000000001</v>
      </c>
      <c r="D65" s="1"/>
      <c r="E65" s="1">
        <f t="shared" si="0"/>
        <v>-1.808664259927798</v>
      </c>
      <c r="F65" s="1">
        <f t="shared" si="1"/>
        <v>1</v>
      </c>
      <c r="G65" s="1">
        <f t="shared" si="12"/>
        <v>-1.808664259927798</v>
      </c>
      <c r="H65" s="1"/>
      <c r="I65" s="24">
        <f t="shared" si="3"/>
        <v>0.88249127088957069</v>
      </c>
      <c r="J65" s="24">
        <f t="shared" si="4"/>
        <v>-0.76498254177914138</v>
      </c>
      <c r="K65" s="1"/>
      <c r="L65" s="1">
        <f t="shared" si="5"/>
        <v>0.17111505742548774</v>
      </c>
      <c r="M65" s="1">
        <f t="shared" si="6"/>
        <v>2.2784942574512242E-2</v>
      </c>
      <c r="N65" s="1">
        <f t="shared" si="7"/>
        <v>-0.37597111208980399</v>
      </c>
      <c r="O65" s="1">
        <f t="shared" si="8"/>
        <v>2.5271112089804072E-2</v>
      </c>
      <c r="P65" s="24">
        <f t="shared" si="9"/>
        <v>1.1115568928966325E-16</v>
      </c>
      <c r="Q65" s="1"/>
      <c r="R65" s="27">
        <f t="shared" si="10"/>
        <v>88.466484688977161</v>
      </c>
      <c r="S65" s="27">
        <f t="shared" si="11"/>
        <v>11.77981531102283</v>
      </c>
    </row>
    <row r="66" spans="1:19" x14ac:dyDescent="0.25">
      <c r="A66" s="29">
        <v>547</v>
      </c>
      <c r="B66" s="29">
        <v>0.1797</v>
      </c>
      <c r="C66" s="29">
        <v>-0.31590000000000001</v>
      </c>
      <c r="D66" s="1"/>
      <c r="E66" s="1">
        <f t="shared" si="0"/>
        <v>-1.7579298831385644</v>
      </c>
      <c r="F66" s="1">
        <f t="shared" si="1"/>
        <v>1</v>
      </c>
      <c r="G66" s="1">
        <f t="shared" si="12"/>
        <v>-1.7579298831385644</v>
      </c>
      <c r="H66" s="1"/>
      <c r="I66" s="24">
        <f t="shared" si="3"/>
        <v>0.86714650109869784</v>
      </c>
      <c r="J66" s="24">
        <f t="shared" si="4"/>
        <v>-0.73429300219739568</v>
      </c>
      <c r="K66" s="1"/>
      <c r="L66" s="1">
        <f t="shared" si="5"/>
        <v>0.155826226247436</v>
      </c>
      <c r="M66" s="1">
        <f t="shared" si="6"/>
        <v>2.3873773752563998E-2</v>
      </c>
      <c r="N66" s="1">
        <f t="shared" si="7"/>
        <v>-0.34237875062816919</v>
      </c>
      <c r="O66" s="1">
        <f t="shared" si="8"/>
        <v>2.647875062816929E-2</v>
      </c>
      <c r="P66" s="24">
        <f t="shared" si="9"/>
        <v>1.1115568928966325E-16</v>
      </c>
      <c r="Q66" s="1"/>
      <c r="R66" s="27">
        <f t="shared" si="10"/>
        <v>85.236945757347499</v>
      </c>
      <c r="S66" s="27">
        <f t="shared" si="11"/>
        <v>13.058954242652508</v>
      </c>
    </row>
    <row r="67" spans="1:19" x14ac:dyDescent="0.25">
      <c r="A67" s="29">
        <v>577</v>
      </c>
      <c r="B67" s="29">
        <v>0.16850000000000001</v>
      </c>
      <c r="C67" s="29">
        <v>-0.28339999999999999</v>
      </c>
      <c r="D67" s="1"/>
      <c r="E67" s="1">
        <f t="shared" si="0"/>
        <v>-1.6818991097922846</v>
      </c>
      <c r="F67" s="1">
        <f t="shared" si="1"/>
        <v>1</v>
      </c>
      <c r="G67" s="1">
        <f t="shared" si="12"/>
        <v>-1.6818991097922846</v>
      </c>
      <c r="H67" s="1"/>
      <c r="I67" s="24">
        <f t="shared" si="3"/>
        <v>0.84415075762347169</v>
      </c>
      <c r="J67" s="24">
        <f t="shared" si="4"/>
        <v>-0.68830151524694339</v>
      </c>
      <c r="K67" s="1"/>
      <c r="L67" s="1">
        <f t="shared" si="5"/>
        <v>0.14223940265955498</v>
      </c>
      <c r="M67" s="1">
        <f t="shared" si="6"/>
        <v>2.6260597340445023E-2</v>
      </c>
      <c r="N67" s="1">
        <f t="shared" si="7"/>
        <v>-0.31252601147733206</v>
      </c>
      <c r="O67" s="1">
        <f t="shared" si="8"/>
        <v>2.9126011477332122E-2</v>
      </c>
      <c r="P67" s="24">
        <f t="shared" si="9"/>
        <v>5.5577844644831624E-17</v>
      </c>
      <c r="Q67" s="1"/>
      <c r="R67" s="27">
        <f t="shared" si="10"/>
        <v>82.072135334563228</v>
      </c>
      <c r="S67" s="27">
        <f t="shared" si="11"/>
        <v>15.152364665436778</v>
      </c>
    </row>
    <row r="68" spans="1:19" x14ac:dyDescent="0.25">
      <c r="A68" s="29">
        <v>607</v>
      </c>
      <c r="B68" s="29">
        <v>0.15870000000000001</v>
      </c>
      <c r="C68" s="29">
        <v>-0.25409999999999999</v>
      </c>
      <c r="D68" s="1"/>
      <c r="E68" s="1">
        <f t="shared" si="0"/>
        <v>-1.6011342155009451</v>
      </c>
      <c r="F68" s="1">
        <f t="shared" si="1"/>
        <v>1</v>
      </c>
      <c r="G68" s="1">
        <f t="shared" si="12"/>
        <v>-1.6011342155009451</v>
      </c>
      <c r="H68" s="1"/>
      <c r="I68" s="24">
        <f t="shared" si="3"/>
        <v>0.81972316456889871</v>
      </c>
      <c r="J68" s="24">
        <f t="shared" si="4"/>
        <v>-0.63944632913779742</v>
      </c>
      <c r="K68" s="1"/>
      <c r="L68" s="1">
        <f t="shared" si="5"/>
        <v>0.13009006621708424</v>
      </c>
      <c r="M68" s="1">
        <f t="shared" si="6"/>
        <v>2.8609933782915774E-2</v>
      </c>
      <c r="N68" s="1">
        <f t="shared" si="7"/>
        <v>-0.28583169478683296</v>
      </c>
      <c r="O68" s="1">
        <f t="shared" si="8"/>
        <v>3.1731694786832888E-2</v>
      </c>
      <c r="P68" s="24">
        <f t="shared" si="9"/>
        <v>-5.5577844644831624E-17</v>
      </c>
      <c r="Q68" s="1"/>
      <c r="R68" s="27">
        <f t="shared" si="10"/>
        <v>78.964670193770132</v>
      </c>
      <c r="S68" s="27">
        <f t="shared" si="11"/>
        <v>17.366229806229875</v>
      </c>
    </row>
    <row r="69" spans="1:19" x14ac:dyDescent="0.25">
      <c r="A69" s="29">
        <v>637</v>
      </c>
      <c r="B69" s="29">
        <v>0.1497</v>
      </c>
      <c r="C69" s="29">
        <v>-0.22670000000000001</v>
      </c>
      <c r="D69" s="1"/>
      <c r="E69" s="1">
        <f t="shared" si="0"/>
        <v>-1.5143620574482299</v>
      </c>
      <c r="F69" s="1">
        <f t="shared" si="1"/>
        <v>1</v>
      </c>
      <c r="G69" s="1">
        <f t="shared" si="12"/>
        <v>-1.5143620574482299</v>
      </c>
      <c r="H69" s="1"/>
      <c r="I69" s="24">
        <f t="shared" si="3"/>
        <v>0.79347865593705702</v>
      </c>
      <c r="J69" s="24">
        <f t="shared" si="4"/>
        <v>-0.58695731187411404</v>
      </c>
      <c r="K69" s="1"/>
      <c r="L69" s="1">
        <f t="shared" si="5"/>
        <v>0.11878375479377744</v>
      </c>
      <c r="M69" s="1">
        <f t="shared" si="6"/>
        <v>3.0916245206222565E-2</v>
      </c>
      <c r="N69" s="1">
        <f t="shared" si="7"/>
        <v>-0.26098965842013067</v>
      </c>
      <c r="O69" s="1">
        <f t="shared" si="8"/>
        <v>3.4289658420130702E-2</v>
      </c>
      <c r="P69" s="24">
        <f t="shared" si="9"/>
        <v>5.5577844644831624E-17</v>
      </c>
      <c r="Q69" s="1"/>
      <c r="R69" s="27">
        <f t="shared" si="10"/>
        <v>75.665251803636224</v>
      </c>
      <c r="S69" s="27">
        <f t="shared" si="11"/>
        <v>19.693648196363775</v>
      </c>
    </row>
    <row r="70" spans="1:19" x14ac:dyDescent="0.25">
      <c r="A70" s="29">
        <v>667</v>
      </c>
      <c r="B70" s="29">
        <v>0.14330000000000001</v>
      </c>
      <c r="C70" s="29">
        <v>-0.20200000000000001</v>
      </c>
      <c r="D70" s="1"/>
      <c r="E70" s="1">
        <f t="shared" si="0"/>
        <v>-1.4096301465457084</v>
      </c>
      <c r="F70" s="1">
        <f t="shared" si="1"/>
        <v>1</v>
      </c>
      <c r="G70" s="1">
        <f t="shared" si="12"/>
        <v>-1.4096301465457084</v>
      </c>
      <c r="H70" s="1"/>
      <c r="I70" s="24">
        <f t="shared" si="3"/>
        <v>0.76180216429050085</v>
      </c>
      <c r="J70" s="24">
        <f t="shared" si="4"/>
        <v>-0.5236043285810017</v>
      </c>
      <c r="K70" s="1"/>
      <c r="L70" s="1">
        <f t="shared" si="5"/>
        <v>0.10916625014282878</v>
      </c>
      <c r="M70" s="1">
        <f t="shared" si="6"/>
        <v>3.4133749857171228E-2</v>
      </c>
      <c r="N70" s="1">
        <f t="shared" si="7"/>
        <v>-0.23985823975044068</v>
      </c>
      <c r="O70" s="1">
        <f t="shared" si="8"/>
        <v>3.7858239750440691E-2</v>
      </c>
      <c r="P70" s="24">
        <f t="shared" si="9"/>
        <v>2.7788922322415812E-17</v>
      </c>
      <c r="Q70" s="1"/>
      <c r="R70" s="27">
        <f t="shared" si="10"/>
        <v>72.813888845266803</v>
      </c>
      <c r="S70" s="27">
        <f t="shared" si="11"/>
        <v>22.767211154733207</v>
      </c>
    </row>
    <row r="71" spans="1:19" x14ac:dyDescent="0.25">
      <c r="A71" s="29">
        <v>697</v>
      </c>
      <c r="B71" s="29">
        <v>0.1368</v>
      </c>
      <c r="C71" s="29">
        <v>-0.18</v>
      </c>
      <c r="D71" s="1"/>
      <c r="E71" s="1">
        <f t="shared" si="0"/>
        <v>-1.3157894736842104</v>
      </c>
      <c r="F71" s="1">
        <f t="shared" si="1"/>
        <v>1</v>
      </c>
      <c r="G71" s="1">
        <f t="shared" si="12"/>
        <v>-1.3157894736842104</v>
      </c>
      <c r="H71" s="1"/>
      <c r="I71" s="24">
        <f t="shared" si="3"/>
        <v>0.73341976140690301</v>
      </c>
      <c r="J71" s="24">
        <f t="shared" si="4"/>
        <v>-0.46683952281380603</v>
      </c>
      <c r="K71" s="1"/>
      <c r="L71" s="1">
        <f t="shared" si="5"/>
        <v>0.10033182336046434</v>
      </c>
      <c r="M71" s="1">
        <f t="shared" si="6"/>
        <v>3.6468176639535665E-2</v>
      </c>
      <c r="N71" s="1">
        <f t="shared" si="7"/>
        <v>-0.220447386538485</v>
      </c>
      <c r="O71" s="1">
        <f t="shared" si="8"/>
        <v>4.0447386538485001E-2</v>
      </c>
      <c r="P71" s="24">
        <f t="shared" si="9"/>
        <v>0</v>
      </c>
      <c r="Q71" s="1"/>
      <c r="R71" s="27">
        <f t="shared" si="10"/>
        <v>69.931280882243641</v>
      </c>
      <c r="S71" s="27">
        <f t="shared" si="11"/>
        <v>25.418319117756358</v>
      </c>
    </row>
    <row r="72" spans="1:19" x14ac:dyDescent="0.25">
      <c r="A72" s="29">
        <v>727</v>
      </c>
      <c r="B72" s="29">
        <v>0.13189999999999999</v>
      </c>
      <c r="C72" s="29">
        <v>-0.16070000000000001</v>
      </c>
      <c r="D72" s="1"/>
      <c r="E72" s="1">
        <f t="shared" si="0"/>
        <v>-1.218347232752085</v>
      </c>
      <c r="F72" s="1">
        <f t="shared" si="1"/>
        <v>1</v>
      </c>
      <c r="G72" s="1">
        <f t="shared" si="12"/>
        <v>-1.218347232752085</v>
      </c>
      <c r="H72" s="1"/>
      <c r="I72" s="24">
        <f t="shared" si="3"/>
        <v>0.70394805307742314</v>
      </c>
      <c r="J72" s="24">
        <f t="shared" si="4"/>
        <v>-0.40789610615484628</v>
      </c>
      <c r="K72" s="1"/>
      <c r="L72" s="1">
        <f t="shared" si="5"/>
        <v>9.2850748200912103E-2</v>
      </c>
      <c r="M72" s="1">
        <f t="shared" si="6"/>
        <v>3.9049251799087886E-2</v>
      </c>
      <c r="N72" s="1">
        <f t="shared" si="7"/>
        <v>-0.20401009463862374</v>
      </c>
      <c r="O72" s="1">
        <f t="shared" si="8"/>
        <v>4.3310094638623779E-2</v>
      </c>
      <c r="P72" s="24">
        <f t="shared" si="9"/>
        <v>5.5577844644831624E-17</v>
      </c>
      <c r="Q72" s="1"/>
      <c r="R72" s="27">
        <f t="shared" si="10"/>
        <v>67.502493942063097</v>
      </c>
      <c r="S72" s="27">
        <f t="shared" si="11"/>
        <v>28.388806057936893</v>
      </c>
    </row>
    <row r="73" spans="1:19" x14ac:dyDescent="0.25">
      <c r="A73" s="29">
        <v>757</v>
      </c>
      <c r="B73" s="29">
        <v>0.1288</v>
      </c>
      <c r="C73" s="29">
        <v>-0.1454</v>
      </c>
      <c r="D73" s="1"/>
      <c r="E73" s="1">
        <f t="shared" si="0"/>
        <v>-1.1288819875776397</v>
      </c>
      <c r="F73" s="1">
        <f t="shared" si="1"/>
        <v>1</v>
      </c>
      <c r="G73" s="1">
        <f t="shared" si="12"/>
        <v>-1.1288819875776397</v>
      </c>
      <c r="H73" s="1"/>
      <c r="I73" s="24">
        <f t="shared" si="3"/>
        <v>0.67688901188354011</v>
      </c>
      <c r="J73" s="24">
        <f t="shared" si="4"/>
        <v>-0.35377802376708023</v>
      </c>
      <c r="K73" s="1"/>
      <c r="L73" s="1">
        <f t="shared" si="5"/>
        <v>8.7183304730599959E-2</v>
      </c>
      <c r="M73" s="1">
        <f t="shared" si="6"/>
        <v>4.1616695269400032E-2</v>
      </c>
      <c r="N73" s="1">
        <f t="shared" si="7"/>
        <v>-0.19155768363343087</v>
      </c>
      <c r="O73" s="1">
        <f t="shared" si="8"/>
        <v>4.6157683633430924E-2</v>
      </c>
      <c r="P73" s="24">
        <f t="shared" si="9"/>
        <v>5.5577844644831624E-17</v>
      </c>
      <c r="Q73" s="1"/>
      <c r="R73" s="27">
        <f t="shared" si="10"/>
        <v>65.997761681064162</v>
      </c>
      <c r="S73" s="27">
        <f t="shared" si="11"/>
        <v>31.503838318935824</v>
      </c>
    </row>
    <row r="74" spans="1:19" x14ac:dyDescent="0.25">
      <c r="A74" s="29">
        <v>787</v>
      </c>
      <c r="B74" s="29">
        <v>0.12620000000000001</v>
      </c>
      <c r="C74" s="29">
        <v>-0.13159999999999999</v>
      </c>
      <c r="D74" s="1"/>
      <c r="E74" s="1">
        <f t="shared" si="0"/>
        <v>-1.0427892234548335</v>
      </c>
      <c r="F74" s="1">
        <f t="shared" si="1"/>
        <v>1</v>
      </c>
      <c r="G74" s="1">
        <f t="shared" si="12"/>
        <v>-1.0427892234548335</v>
      </c>
      <c r="H74" s="1"/>
      <c r="I74" s="24">
        <f t="shared" si="3"/>
        <v>0.65084998805532746</v>
      </c>
      <c r="J74" s="24">
        <f t="shared" si="4"/>
        <v>-0.30169997611065491</v>
      </c>
      <c r="K74" s="1"/>
      <c r="L74" s="1">
        <f t="shared" si="5"/>
        <v>8.2137268492582335E-2</v>
      </c>
      <c r="M74" s="1">
        <f t="shared" si="6"/>
        <v>4.4062731507417678E-2</v>
      </c>
      <c r="N74" s="1">
        <f t="shared" si="7"/>
        <v>-0.18047061809637807</v>
      </c>
      <c r="O74" s="1">
        <f t="shared" si="8"/>
        <v>4.8870618096378098E-2</v>
      </c>
      <c r="P74" s="24">
        <f t="shared" si="9"/>
        <v>2.7788922322415812E-17</v>
      </c>
      <c r="Q74" s="1"/>
      <c r="R74" s="27">
        <f t="shared" si="10"/>
        <v>64.642030303662295</v>
      </c>
      <c r="S74" s="27">
        <f t="shared" si="11"/>
        <v>34.677369696337713</v>
      </c>
    </row>
    <row r="75" spans="1:19" x14ac:dyDescent="0.25">
      <c r="A75" s="29">
        <v>817</v>
      </c>
      <c r="B75" s="29">
        <v>0.1239</v>
      </c>
      <c r="C75" s="29">
        <v>-0.1178</v>
      </c>
      <c r="D75" s="1"/>
      <c r="E75" s="1">
        <f t="shared" si="0"/>
        <v>-0.95076674737691691</v>
      </c>
      <c r="F75" s="1">
        <f t="shared" si="1"/>
        <v>1</v>
      </c>
      <c r="G75" s="1">
        <f t="shared" si="12"/>
        <v>-0.95076674737691691</v>
      </c>
      <c r="H75" s="1"/>
      <c r="I75" s="24">
        <f t="shared" si="3"/>
        <v>0.62301750443445081</v>
      </c>
      <c r="J75" s="24">
        <f t="shared" si="4"/>
        <v>-0.24603500886890162</v>
      </c>
      <c r="K75" s="1"/>
      <c r="L75" s="1">
        <f t="shared" si="5"/>
        <v>7.7191868799428451E-2</v>
      </c>
      <c r="M75" s="1">
        <f t="shared" si="6"/>
        <v>4.6708131200571545E-2</v>
      </c>
      <c r="N75" s="1">
        <f t="shared" si="7"/>
        <v>-0.16960466947480052</v>
      </c>
      <c r="O75" s="1">
        <f t="shared" si="8"/>
        <v>5.1804669474800578E-2</v>
      </c>
      <c r="P75" s="24">
        <f t="shared" si="9"/>
        <v>6.9472305806039524E-17</v>
      </c>
      <c r="Q75" s="1"/>
      <c r="R75" s="27">
        <f t="shared" si="10"/>
        <v>63.065756809133042</v>
      </c>
      <c r="S75" s="27">
        <f t="shared" si="11"/>
        <v>38.160543190866953</v>
      </c>
    </row>
    <row r="76" spans="1:19" x14ac:dyDescent="0.25">
      <c r="A76" s="29">
        <v>847</v>
      </c>
      <c r="B76" s="29">
        <v>0.1225</v>
      </c>
      <c r="C76" s="29">
        <v>-0.1061</v>
      </c>
      <c r="D76" s="1"/>
      <c r="E76" s="1">
        <f t="shared" si="0"/>
        <v>-0.8661224489795919</v>
      </c>
      <c r="F76" s="1">
        <f t="shared" si="1"/>
        <v>0</v>
      </c>
      <c r="G76" s="1">
        <f t="shared" si="12"/>
        <v>0</v>
      </c>
      <c r="H76" s="1"/>
      <c r="I76" s="24">
        <f t="shared" si="3"/>
        <v>0.59741657356241695</v>
      </c>
      <c r="J76" s="24">
        <f t="shared" si="4"/>
        <v>-0.19483314712483391</v>
      </c>
      <c r="K76" s="1"/>
      <c r="L76" s="1">
        <f t="shared" si="5"/>
        <v>7.3183530261396082E-2</v>
      </c>
      <c r="M76" s="1">
        <f t="shared" si="6"/>
        <v>4.9316469738603923E-2</v>
      </c>
      <c r="N76" s="1">
        <f t="shared" si="7"/>
        <v>-0.16079761578560264</v>
      </c>
      <c r="O76" s="1">
        <f t="shared" si="8"/>
        <v>5.469761578560263E-2</v>
      </c>
      <c r="P76" s="24">
        <f t="shared" si="9"/>
        <v>-1.3894461161207906E-17</v>
      </c>
      <c r="Q76" s="1"/>
      <c r="R76" s="27">
        <f t="shared" si="10"/>
        <v>61.986450131402485</v>
      </c>
      <c r="S76" s="27">
        <f t="shared" si="11"/>
        <v>41.771049868597522</v>
      </c>
    </row>
    <row r="77" spans="1:19" x14ac:dyDescent="0.25">
      <c r="A77" s="29">
        <v>877</v>
      </c>
      <c r="B77" s="29">
        <v>0.12180000000000001</v>
      </c>
      <c r="C77" s="29">
        <v>-9.5600000000000004E-2</v>
      </c>
      <c r="D77" s="1"/>
      <c r="E77" s="1">
        <f t="shared" si="0"/>
        <v>-0.78489326765188838</v>
      </c>
      <c r="F77" s="1">
        <f t="shared" si="1"/>
        <v>0</v>
      </c>
      <c r="G77" s="1">
        <f t="shared" si="12"/>
        <v>0</v>
      </c>
      <c r="H77" s="1"/>
      <c r="I77" s="24">
        <f t="shared" si="3"/>
        <v>0.57284855545207758</v>
      </c>
      <c r="J77" s="24">
        <f t="shared" si="4"/>
        <v>-0.14569711090415516</v>
      </c>
      <c r="K77" s="1"/>
      <c r="L77" s="1">
        <f t="shared" si="5"/>
        <v>6.9772954054063058E-2</v>
      </c>
      <c r="M77" s="1">
        <f t="shared" si="6"/>
        <v>5.2027045945936955E-2</v>
      </c>
      <c r="N77" s="1">
        <f t="shared" si="7"/>
        <v>-0.15330395538639205</v>
      </c>
      <c r="O77" s="1">
        <f t="shared" si="8"/>
        <v>5.7703955386392058E-2</v>
      </c>
      <c r="P77" s="24">
        <f t="shared" si="9"/>
        <v>1.3894461161207906E-17</v>
      </c>
      <c r="Q77" s="1"/>
      <c r="R77" s="27">
        <f t="shared" si="10"/>
        <v>61.190880705413299</v>
      </c>
      <c r="S77" s="27">
        <f t="shared" si="11"/>
        <v>45.627719294586711</v>
      </c>
    </row>
    <row r="78" spans="1:19" x14ac:dyDescent="0.25">
      <c r="A78" s="29">
        <v>907</v>
      </c>
      <c r="B78" s="29">
        <v>0.12180000000000001</v>
      </c>
      <c r="C78" s="29">
        <v>-8.7499999999999994E-2</v>
      </c>
      <c r="D78" s="1"/>
      <c r="E78" s="1">
        <f t="shared" si="0"/>
        <v>-0.7183908045977011</v>
      </c>
      <c r="F78" s="1">
        <f t="shared" si="1"/>
        <v>0</v>
      </c>
      <c r="G78" s="1">
        <f t="shared" si="12"/>
        <v>0</v>
      </c>
      <c r="H78" s="1"/>
      <c r="I78" s="24">
        <f t="shared" si="3"/>
        <v>0.5527346790102351</v>
      </c>
      <c r="J78" s="24">
        <f t="shared" si="4"/>
        <v>-0.10546935802047019</v>
      </c>
      <c r="K78" s="1"/>
      <c r="L78" s="1">
        <f t="shared" si="5"/>
        <v>6.7323083903446643E-2</v>
      </c>
      <c r="M78" s="1">
        <f t="shared" si="6"/>
        <v>5.447691609655337E-2</v>
      </c>
      <c r="N78" s="1">
        <f t="shared" si="7"/>
        <v>-0.14792114209771373</v>
      </c>
      <c r="O78" s="1">
        <f t="shared" si="8"/>
        <v>6.0421142097713751E-2</v>
      </c>
      <c r="P78" s="24">
        <f t="shared" si="9"/>
        <v>1.3894461161207906E-17</v>
      </c>
      <c r="Q78" s="1"/>
      <c r="R78" s="27">
        <f t="shared" si="10"/>
        <v>61.062037100426103</v>
      </c>
      <c r="S78" s="27">
        <f t="shared" si="11"/>
        <v>49.410562899573904</v>
      </c>
    </row>
    <row r="79" spans="1:19" x14ac:dyDescent="0.25">
      <c r="A79" s="29">
        <v>937</v>
      </c>
      <c r="B79" s="29">
        <v>0.1222</v>
      </c>
      <c r="C79" s="29">
        <v>-8.2400000000000001E-2</v>
      </c>
      <c r="D79" s="1"/>
      <c r="E79" s="1">
        <f t="shared" si="0"/>
        <v>-0.67430441898527005</v>
      </c>
      <c r="F79" s="1">
        <f t="shared" si="1"/>
        <v>0</v>
      </c>
      <c r="G79" s="1">
        <f t="shared" si="12"/>
        <v>0</v>
      </c>
      <c r="H79" s="1"/>
      <c r="I79" s="24">
        <f t="shared" si="3"/>
        <v>0.53940061479289447</v>
      </c>
      <c r="J79" s="24">
        <f t="shared" si="4"/>
        <v>-7.8801229585788946E-2</v>
      </c>
      <c r="K79" s="1"/>
      <c r="L79" s="1">
        <f t="shared" si="5"/>
        <v>6.591475512769171E-2</v>
      </c>
      <c r="M79" s="1">
        <f t="shared" si="6"/>
        <v>5.62852448723083E-2</v>
      </c>
      <c r="N79" s="1">
        <f t="shared" si="7"/>
        <v>-0.14482678591436488</v>
      </c>
      <c r="O79" s="1">
        <f t="shared" si="8"/>
        <v>6.242678591436486E-2</v>
      </c>
      <c r="P79" s="24">
        <f t="shared" si="9"/>
        <v>-1.3894461161207906E-17</v>
      </c>
      <c r="Q79" s="1"/>
      <c r="R79" s="27">
        <f t="shared" si="10"/>
        <v>61.762125554647135</v>
      </c>
      <c r="S79" s="27">
        <f t="shared" si="11"/>
        <v>52.739274445352876</v>
      </c>
    </row>
    <row r="80" spans="1:19" x14ac:dyDescent="0.25">
      <c r="A80" s="29">
        <v>967</v>
      </c>
      <c r="B80" s="29">
        <v>0.1232</v>
      </c>
      <c r="C80" s="29">
        <v>-7.8700000000000006E-2</v>
      </c>
      <c r="D80" s="1"/>
      <c r="E80" s="1">
        <f t="shared" si="0"/>
        <v>-0.63879870129870131</v>
      </c>
      <c r="F80" s="1">
        <f t="shared" si="1"/>
        <v>0</v>
      </c>
      <c r="G80" s="1">
        <f t="shared" si="12"/>
        <v>0</v>
      </c>
      <c r="H80" s="1"/>
      <c r="I80" s="24">
        <f t="shared" si="3"/>
        <v>0.52866180023282805</v>
      </c>
      <c r="J80" s="24">
        <f t="shared" si="4"/>
        <v>-5.7323600465656099E-2</v>
      </c>
      <c r="K80" s="1"/>
      <c r="L80" s="1">
        <f t="shared" si="5"/>
        <v>6.5131133788684417E-2</v>
      </c>
      <c r="M80" s="1">
        <f t="shared" si="6"/>
        <v>5.8068866211315587E-2</v>
      </c>
      <c r="N80" s="1">
        <f t="shared" si="7"/>
        <v>-0.14310502635260236</v>
      </c>
      <c r="O80" s="1">
        <f t="shared" si="8"/>
        <v>6.4405026352602368E-2</v>
      </c>
      <c r="P80" s="24">
        <f t="shared" si="9"/>
        <v>1.3894461161207906E-17</v>
      </c>
      <c r="Q80" s="1"/>
      <c r="R80" s="27">
        <f t="shared" si="10"/>
        <v>62.981806373657832</v>
      </c>
      <c r="S80" s="27">
        <f t="shared" si="11"/>
        <v>56.152593626342174</v>
      </c>
    </row>
    <row r="81" spans="1:19" x14ac:dyDescent="0.25">
      <c r="A81" s="29">
        <v>997</v>
      </c>
      <c r="B81" s="29">
        <v>0.12479999999999999</v>
      </c>
      <c r="C81" s="29">
        <v>-7.6399999999999996E-2</v>
      </c>
      <c r="D81" s="1"/>
      <c r="E81" s="1">
        <f t="shared" si="0"/>
        <v>-0.61217948717948723</v>
      </c>
      <c r="F81" s="1">
        <f t="shared" si="1"/>
        <v>0</v>
      </c>
      <c r="G81" s="1">
        <f t="shared" si="12"/>
        <v>0</v>
      </c>
      <c r="H81" s="1"/>
      <c r="I81" s="24">
        <f t="shared" si="3"/>
        <v>0.52061073626942933</v>
      </c>
      <c r="J81" s="24">
        <f t="shared" si="4"/>
        <v>-4.1221472538858661E-2</v>
      </c>
      <c r="K81" s="1"/>
      <c r="L81" s="1">
        <f t="shared" si="5"/>
        <v>6.4972219886424779E-2</v>
      </c>
      <c r="M81" s="1">
        <f t="shared" si="6"/>
        <v>5.9827780113575216E-2</v>
      </c>
      <c r="N81" s="1">
        <f t="shared" si="7"/>
        <v>-0.14275586341242627</v>
      </c>
      <c r="O81" s="1">
        <f t="shared" si="8"/>
        <v>6.6355863412426261E-2</v>
      </c>
      <c r="P81" s="24">
        <f t="shared" si="9"/>
        <v>-1.3894461161207906E-17</v>
      </c>
      <c r="Q81" s="1"/>
      <c r="R81" s="27">
        <f t="shared" si="10"/>
        <v>64.777303226765511</v>
      </c>
      <c r="S81" s="27">
        <f t="shared" si="11"/>
        <v>59.648296773234492</v>
      </c>
    </row>
    <row r="82" spans="1:19" x14ac:dyDescent="0.25">
      <c r="A82" s="29">
        <v>1027</v>
      </c>
      <c r="B82" s="29">
        <v>0.1265</v>
      </c>
      <c r="C82" s="29">
        <v>-7.5399999999999995E-2</v>
      </c>
      <c r="D82" s="1"/>
      <c r="E82" s="1">
        <f t="shared" si="0"/>
        <v>-0.59604743083003953</v>
      </c>
      <c r="F82" s="1">
        <f t="shared" si="1"/>
        <v>0</v>
      </c>
      <c r="G82" s="1">
        <f t="shared" si="12"/>
        <v>0</v>
      </c>
      <c r="H82" s="1"/>
      <c r="I82" s="24">
        <f t="shared" si="3"/>
        <v>0.515731545736272</v>
      </c>
      <c r="J82" s="24">
        <f t="shared" si="4"/>
        <v>-3.1463091472544003E-2</v>
      </c>
      <c r="K82" s="1"/>
      <c r="L82" s="1">
        <f t="shared" si="5"/>
        <v>6.5240040535638408E-2</v>
      </c>
      <c r="M82" s="1">
        <f t="shared" si="6"/>
        <v>6.1259959464361594E-2</v>
      </c>
      <c r="N82" s="1">
        <f t="shared" si="7"/>
        <v>-0.14334431441633225</v>
      </c>
      <c r="O82" s="1">
        <f t="shared" si="8"/>
        <v>6.7944314416332294E-2</v>
      </c>
      <c r="P82" s="24">
        <f t="shared" si="9"/>
        <v>4.1683383483623718E-17</v>
      </c>
      <c r="Q82" s="1"/>
      <c r="R82" s="27">
        <f t="shared" si="10"/>
        <v>67.00152163010064</v>
      </c>
      <c r="S82" s="27">
        <f t="shared" si="11"/>
        <v>62.913978369899354</v>
      </c>
    </row>
    <row r="83" spans="1:19" x14ac:dyDescent="0.25">
      <c r="A83" s="29">
        <v>1057</v>
      </c>
      <c r="B83" s="29">
        <v>0.1278</v>
      </c>
      <c r="C83" s="29">
        <v>-7.5600000000000001E-2</v>
      </c>
      <c r="D83" s="1"/>
      <c r="E83" s="1">
        <f t="shared" si="0"/>
        <v>-0.59154929577464788</v>
      </c>
      <c r="F83" s="1">
        <f t="shared" si="1"/>
        <v>0</v>
      </c>
      <c r="G83" s="1">
        <f t="shared" si="12"/>
        <v>0</v>
      </c>
      <c r="H83" s="1"/>
      <c r="I83" s="24">
        <f t="shared" si="3"/>
        <v>0.51437107082199485</v>
      </c>
      <c r="J83" s="24">
        <f t="shared" si="4"/>
        <v>-2.8742141643989694E-2</v>
      </c>
      <c r="K83" s="1"/>
      <c r="L83" s="1">
        <f t="shared" si="5"/>
        <v>6.5736622851050946E-2</v>
      </c>
      <c r="M83" s="1">
        <f t="shared" si="6"/>
        <v>6.2063377148949057E-2</v>
      </c>
      <c r="N83" s="1">
        <f t="shared" si="7"/>
        <v>-0.14443539668681615</v>
      </c>
      <c r="O83" s="1">
        <f t="shared" si="8"/>
        <v>6.8835396686816153E-2</v>
      </c>
      <c r="P83" s="24">
        <f t="shared" si="9"/>
        <v>0</v>
      </c>
      <c r="Q83" s="1"/>
      <c r="R83" s="27">
        <f t="shared" si="10"/>
        <v>69.483610353560849</v>
      </c>
      <c r="S83" s="27">
        <f t="shared" si="11"/>
        <v>65.60098964643916</v>
      </c>
    </row>
    <row r="84" spans="1:19" x14ac:dyDescent="0.25">
      <c r="A84" s="29">
        <v>1087</v>
      </c>
      <c r="B84" s="29">
        <v>0.1285</v>
      </c>
      <c r="C84" s="29">
        <v>-7.7200000000000005E-2</v>
      </c>
      <c r="D84" s="1"/>
      <c r="E84" s="1">
        <f t="shared" si="0"/>
        <v>-0.60077821011673149</v>
      </c>
      <c r="F84" s="1">
        <f t="shared" si="1"/>
        <v>0</v>
      </c>
      <c r="G84" s="1">
        <f t="shared" si="12"/>
        <v>0</v>
      </c>
      <c r="H84" s="1"/>
      <c r="I84" s="24">
        <f t="shared" si="3"/>
        <v>0.51716238462066966</v>
      </c>
      <c r="J84" s="24">
        <f t="shared" si="4"/>
        <v>-3.4324769241339315E-2</v>
      </c>
      <c r="K84" s="1"/>
      <c r="L84" s="1">
        <f t="shared" si="5"/>
        <v>6.6455366423756046E-2</v>
      </c>
      <c r="M84" s="1">
        <f t="shared" si="6"/>
        <v>6.204463357624395E-2</v>
      </c>
      <c r="N84" s="1">
        <f t="shared" si="7"/>
        <v>-0.14601460791698509</v>
      </c>
      <c r="O84" s="1">
        <f t="shared" si="8"/>
        <v>6.8814607916985154E-2</v>
      </c>
      <c r="P84" s="24">
        <f t="shared" si="9"/>
        <v>6.9472305806039524E-17</v>
      </c>
      <c r="Q84" s="1"/>
      <c r="R84" s="27">
        <f t="shared" si="10"/>
        <v>72.236983302622818</v>
      </c>
      <c r="S84" s="27">
        <f t="shared" si="11"/>
        <v>67.442516697377172</v>
      </c>
    </row>
    <row r="85" spans="1:19" x14ac:dyDescent="0.25">
      <c r="A85" s="29">
        <v>1117</v>
      </c>
      <c r="B85" s="29">
        <v>0.1285</v>
      </c>
      <c r="C85" s="29">
        <v>-7.9899999999999999E-2</v>
      </c>
      <c r="D85" s="1"/>
      <c r="E85" s="1">
        <f t="shared" ref="E85:E125" si="13">C85/B85</f>
        <v>-0.6217898832684825</v>
      </c>
      <c r="F85" s="1">
        <f t="shared" ref="F85:F125" si="14">IF(AND(B85/$B$13&gt;$O$12,OR(C85/$C$13&gt;$M$12,C85/$C$14&gt;$M$12)),1,0)</f>
        <v>0</v>
      </c>
      <c r="G85" s="1">
        <f t="shared" si="12"/>
        <v>0</v>
      </c>
      <c r="H85" s="1"/>
      <c r="I85" s="24">
        <f t="shared" ref="I85:I125" si="15">MIN(1,MAX(0,(E85-$J$15)/($L$14-$J$15)))</f>
        <v>0.52351743040696397</v>
      </c>
      <c r="J85" s="24">
        <f t="shared" ref="J85:J125" si="16">1-2*I85</f>
        <v>-4.7034860813927937E-2</v>
      </c>
      <c r="K85" s="1"/>
      <c r="L85" s="1">
        <f t="shared" ref="L85:L125" si="17">B85*I85</f>
        <v>6.7271989807294874E-2</v>
      </c>
      <c r="M85" s="1">
        <f t="shared" ref="M85:M125" si="18">B85*(1-I85)</f>
        <v>6.1228010192705129E-2</v>
      </c>
      <c r="N85" s="1">
        <f t="shared" ref="N85:N125" si="19">L85*$L$14</f>
        <v>-0.14780887901321124</v>
      </c>
      <c r="O85" s="1">
        <f t="shared" ref="O85:O125" si="20">M85*$J$15</f>
        <v>6.7908879013211243E-2</v>
      </c>
      <c r="P85" s="24">
        <f t="shared" ref="P85:P125" si="21">(N85+O85-C85)/MAX($C$13,-$C$14)</f>
        <v>0</v>
      </c>
      <c r="Q85" s="1"/>
      <c r="R85" s="27">
        <f t="shared" ref="R85:R125" si="22">A85*L85</f>
        <v>75.142812614748379</v>
      </c>
      <c r="S85" s="27">
        <f t="shared" ref="S85:S125" si="23">A85*M85</f>
        <v>68.391687385251629</v>
      </c>
    </row>
    <row r="86" spans="1:19" x14ac:dyDescent="0.25">
      <c r="A86" s="29">
        <v>1147</v>
      </c>
      <c r="B86" s="29">
        <v>0.12790000000000001</v>
      </c>
      <c r="C86" s="29">
        <v>-8.2600000000000007E-2</v>
      </c>
      <c r="D86" s="1"/>
      <c r="E86" s="1">
        <f t="shared" si="13"/>
        <v>-0.64581704456606726</v>
      </c>
      <c r="F86" s="1">
        <f t="shared" si="14"/>
        <v>0</v>
      </c>
      <c r="G86" s="1">
        <f t="shared" si="12"/>
        <v>0</v>
      </c>
      <c r="H86" s="1"/>
      <c r="I86" s="24">
        <f t="shared" si="15"/>
        <v>0.53078451994609954</v>
      </c>
      <c r="J86" s="24">
        <f t="shared" si="16"/>
        <v>-6.1569039892199084E-2</v>
      </c>
      <c r="K86" s="1"/>
      <c r="L86" s="1">
        <f t="shared" si="17"/>
        <v>6.7887340101106142E-2</v>
      </c>
      <c r="M86" s="1">
        <f t="shared" si="18"/>
        <v>6.0012659898893872E-2</v>
      </c>
      <c r="N86" s="1">
        <f t="shared" si="19"/>
        <v>-0.14916091627848671</v>
      </c>
      <c r="O86" s="1">
        <f t="shared" si="20"/>
        <v>6.6560916278486718E-2</v>
      </c>
      <c r="P86" s="24">
        <f t="shared" si="21"/>
        <v>1.3894461161207906E-17</v>
      </c>
      <c r="Q86" s="1"/>
      <c r="R86" s="27">
        <f t="shared" si="22"/>
        <v>77.866779095968738</v>
      </c>
      <c r="S86" s="27">
        <f t="shared" si="23"/>
        <v>68.834520904031265</v>
      </c>
    </row>
    <row r="87" spans="1:19" x14ac:dyDescent="0.25">
      <c r="A87" s="29">
        <v>1177</v>
      </c>
      <c r="B87" s="29">
        <v>0.126</v>
      </c>
      <c r="C87" s="29">
        <v>-8.5099999999999995E-2</v>
      </c>
      <c r="D87" s="1"/>
      <c r="E87" s="1">
        <f t="shared" si="13"/>
        <v>-0.67539682539682533</v>
      </c>
      <c r="F87" s="1">
        <f t="shared" si="14"/>
        <v>0</v>
      </c>
      <c r="G87" s="1">
        <f t="shared" si="12"/>
        <v>0</v>
      </c>
      <c r="H87" s="1"/>
      <c r="I87" s="24">
        <f t="shared" si="15"/>
        <v>0.53973101650400701</v>
      </c>
      <c r="J87" s="24">
        <f t="shared" si="16"/>
        <v>-7.9462033008014021E-2</v>
      </c>
      <c r="K87" s="1"/>
      <c r="L87" s="1">
        <f t="shared" si="17"/>
        <v>6.8006108079504884E-2</v>
      </c>
      <c r="M87" s="1">
        <f t="shared" si="18"/>
        <v>5.7993891920495116E-2</v>
      </c>
      <c r="N87" s="1">
        <f t="shared" si="19"/>
        <v>-0.14942187127327833</v>
      </c>
      <c r="O87" s="1">
        <f t="shared" si="20"/>
        <v>6.4321871273278305E-2</v>
      </c>
      <c r="P87" s="24">
        <f t="shared" si="21"/>
        <v>-2.7788922322415812E-17</v>
      </c>
      <c r="Q87" s="1"/>
      <c r="R87" s="27">
        <f t="shared" si="22"/>
        <v>80.04318920957725</v>
      </c>
      <c r="S87" s="27">
        <f t="shared" si="23"/>
        <v>68.258810790422757</v>
      </c>
    </row>
    <row r="88" spans="1:19" x14ac:dyDescent="0.25">
      <c r="A88" s="29">
        <v>1207</v>
      </c>
      <c r="B88" s="29">
        <v>0.123</v>
      </c>
      <c r="C88" s="29">
        <v>-8.7999999999999995E-2</v>
      </c>
      <c r="D88" s="1"/>
      <c r="E88" s="1">
        <f t="shared" si="13"/>
        <v>-0.71544715447154472</v>
      </c>
      <c r="F88" s="1">
        <f t="shared" si="14"/>
        <v>0</v>
      </c>
      <c r="G88" s="1">
        <f t="shared" si="12"/>
        <v>0</v>
      </c>
      <c r="H88" s="1"/>
      <c r="I88" s="24">
        <f t="shared" si="15"/>
        <v>0.55184436288950323</v>
      </c>
      <c r="J88" s="24">
        <f t="shared" si="16"/>
        <v>-0.10368872577900645</v>
      </c>
      <c r="K88" s="1"/>
      <c r="L88" s="1">
        <f t="shared" si="17"/>
        <v>6.7876856635408891E-2</v>
      </c>
      <c r="M88" s="1">
        <f t="shared" si="18"/>
        <v>5.51231433645911E-2</v>
      </c>
      <c r="N88" s="1">
        <f t="shared" si="19"/>
        <v>-0.14913788218484206</v>
      </c>
      <c r="O88" s="1">
        <f t="shared" si="20"/>
        <v>6.1137882184842056E-2</v>
      </c>
      <c r="P88" s="24">
        <f t="shared" si="21"/>
        <v>0</v>
      </c>
      <c r="Q88" s="1"/>
      <c r="R88" s="27">
        <f t="shared" si="22"/>
        <v>81.927365958938537</v>
      </c>
      <c r="S88" s="27">
        <f t="shared" si="23"/>
        <v>66.533634041061461</v>
      </c>
    </row>
    <row r="89" spans="1:19" x14ac:dyDescent="0.25">
      <c r="A89" s="29">
        <v>1237</v>
      </c>
      <c r="B89" s="29">
        <v>0.11940000000000001</v>
      </c>
      <c r="C89" s="29">
        <v>-9.2700000000000005E-2</v>
      </c>
      <c r="D89" s="1"/>
      <c r="E89" s="1">
        <f t="shared" si="13"/>
        <v>-0.77638190954773867</v>
      </c>
      <c r="F89" s="1">
        <f t="shared" si="14"/>
        <v>0</v>
      </c>
      <c r="G89" s="1">
        <f t="shared" si="12"/>
        <v>0</v>
      </c>
      <c r="H89" s="1"/>
      <c r="I89" s="24">
        <f t="shared" si="15"/>
        <v>0.57027426876558829</v>
      </c>
      <c r="J89" s="24">
        <f t="shared" si="16"/>
        <v>-0.14054853753117658</v>
      </c>
      <c r="K89" s="1"/>
      <c r="L89" s="1">
        <f t="shared" si="17"/>
        <v>6.8090747690611242E-2</v>
      </c>
      <c r="M89" s="1">
        <f t="shared" si="18"/>
        <v>5.1309252309388764E-2</v>
      </c>
      <c r="N89" s="1">
        <f t="shared" si="19"/>
        <v>-0.14960783999627256</v>
      </c>
      <c r="O89" s="1">
        <f t="shared" si="20"/>
        <v>5.6907839996272594E-2</v>
      </c>
      <c r="P89" s="24">
        <f t="shared" si="21"/>
        <v>4.1683383483623718E-17</v>
      </c>
      <c r="Q89" s="1"/>
      <c r="R89" s="27">
        <f t="shared" si="22"/>
        <v>84.228254893286106</v>
      </c>
      <c r="S89" s="27">
        <f t="shared" si="23"/>
        <v>63.469545106713902</v>
      </c>
    </row>
    <row r="90" spans="1:19" x14ac:dyDescent="0.25">
      <c r="A90" s="29">
        <v>1267</v>
      </c>
      <c r="B90" s="29">
        <v>0.11559999999999999</v>
      </c>
      <c r="C90" s="29">
        <v>-9.9000000000000005E-2</v>
      </c>
      <c r="D90" s="1"/>
      <c r="E90" s="1">
        <f t="shared" si="13"/>
        <v>-0.85640138408304511</v>
      </c>
      <c r="F90" s="1">
        <f t="shared" si="14"/>
        <v>0</v>
      </c>
      <c r="G90" s="1">
        <f t="shared" si="12"/>
        <v>0</v>
      </c>
      <c r="H90" s="1"/>
      <c r="I90" s="24">
        <f t="shared" si="15"/>
        <v>0.59447640730041018</v>
      </c>
      <c r="J90" s="24">
        <f t="shared" si="16"/>
        <v>-0.18895281460082036</v>
      </c>
      <c r="K90" s="1"/>
      <c r="L90" s="1">
        <f t="shared" si="17"/>
        <v>6.872147268392742E-2</v>
      </c>
      <c r="M90" s="1">
        <f t="shared" si="18"/>
        <v>4.6878527316072581E-2</v>
      </c>
      <c r="N90" s="1">
        <f t="shared" si="19"/>
        <v>-0.15099365829144615</v>
      </c>
      <c r="O90" s="1">
        <f t="shared" si="20"/>
        <v>5.1993658291446129E-2</v>
      </c>
      <c r="P90" s="24">
        <f t="shared" si="21"/>
        <v>-1.3894461161207906E-17</v>
      </c>
      <c r="Q90" s="1"/>
      <c r="R90" s="27">
        <f t="shared" si="22"/>
        <v>87.070105890536041</v>
      </c>
      <c r="S90" s="27">
        <f t="shared" si="23"/>
        <v>59.395094109463962</v>
      </c>
    </row>
    <row r="91" spans="1:19" x14ac:dyDescent="0.25">
      <c r="A91" s="29">
        <v>1297</v>
      </c>
      <c r="B91" s="29">
        <v>0.11169999999999999</v>
      </c>
      <c r="C91" s="29">
        <v>-0.1042</v>
      </c>
      <c r="D91" s="1"/>
      <c r="E91" s="1">
        <f t="shared" si="13"/>
        <v>-0.93285586392121755</v>
      </c>
      <c r="F91" s="1">
        <f t="shared" si="14"/>
        <v>0</v>
      </c>
      <c r="G91" s="1">
        <f t="shared" si="12"/>
        <v>0</v>
      </c>
      <c r="H91" s="1"/>
      <c r="I91" s="24">
        <f t="shared" si="15"/>
        <v>0.61760030211972405</v>
      </c>
      <c r="J91" s="24">
        <f t="shared" si="16"/>
        <v>-0.23520060423944811</v>
      </c>
      <c r="K91" s="1"/>
      <c r="L91" s="1">
        <f t="shared" si="17"/>
        <v>6.8985953746773174E-2</v>
      </c>
      <c r="M91" s="1">
        <f t="shared" si="18"/>
        <v>4.271404625322682E-2</v>
      </c>
      <c r="N91" s="1">
        <f t="shared" si="19"/>
        <v>-0.15157477161262836</v>
      </c>
      <c r="O91" s="1">
        <f t="shared" si="20"/>
        <v>4.7374771612628395E-2</v>
      </c>
      <c r="P91" s="24">
        <f t="shared" si="21"/>
        <v>4.1683383483623718E-17</v>
      </c>
      <c r="Q91" s="1"/>
      <c r="R91" s="27">
        <f t="shared" si="22"/>
        <v>89.474782009564805</v>
      </c>
      <c r="S91" s="27">
        <f t="shared" si="23"/>
        <v>55.400117990435184</v>
      </c>
    </row>
    <row r="92" spans="1:19" x14ac:dyDescent="0.25">
      <c r="A92" s="29">
        <v>1327</v>
      </c>
      <c r="B92" s="29">
        <v>0.10780000000000001</v>
      </c>
      <c r="C92" s="29">
        <v>-0.1106</v>
      </c>
      <c r="D92" s="1"/>
      <c r="E92" s="1">
        <f t="shared" si="13"/>
        <v>-1.025974025974026</v>
      </c>
      <c r="F92" s="1">
        <f t="shared" si="14"/>
        <v>0</v>
      </c>
      <c r="G92" s="1">
        <f t="shared" si="12"/>
        <v>0</v>
      </c>
      <c r="H92" s="1"/>
      <c r="I92" s="24">
        <f t="shared" si="15"/>
        <v>0.64576417936582742</v>
      </c>
      <c r="J92" s="24">
        <f t="shared" si="16"/>
        <v>-0.29152835873165484</v>
      </c>
      <c r="K92" s="1"/>
      <c r="L92" s="1">
        <f t="shared" si="17"/>
        <v>6.9613378535636206E-2</v>
      </c>
      <c r="M92" s="1">
        <f t="shared" si="18"/>
        <v>3.8186621464363808E-2</v>
      </c>
      <c r="N92" s="1">
        <f t="shared" si="19"/>
        <v>-0.1529533387543556</v>
      </c>
      <c r="O92" s="1">
        <f t="shared" si="20"/>
        <v>4.2353338754355589E-2</v>
      </c>
      <c r="P92" s="24">
        <f t="shared" si="21"/>
        <v>0</v>
      </c>
      <c r="Q92" s="1"/>
      <c r="R92" s="27">
        <f t="shared" si="22"/>
        <v>92.37695331678924</v>
      </c>
      <c r="S92" s="27">
        <f t="shared" si="23"/>
        <v>50.673646683210777</v>
      </c>
    </row>
    <row r="93" spans="1:19" x14ac:dyDescent="0.25">
      <c r="A93" s="29">
        <v>1357</v>
      </c>
      <c r="B93" s="29">
        <v>0.1041</v>
      </c>
      <c r="C93" s="29">
        <v>-0.11890000000000001</v>
      </c>
      <c r="D93" s="1"/>
      <c r="E93" s="1">
        <f t="shared" si="13"/>
        <v>-1.1421709894332372</v>
      </c>
      <c r="F93" s="1">
        <f t="shared" si="14"/>
        <v>1</v>
      </c>
      <c r="G93" s="1">
        <f t="shared" ref="G93:G125" si="24">E93*F93</f>
        <v>-1.1421709894332372</v>
      </c>
      <c r="H93" s="1"/>
      <c r="I93" s="24">
        <f t="shared" si="15"/>
        <v>0.68090831175730726</v>
      </c>
      <c r="J93" s="24">
        <f t="shared" si="16"/>
        <v>-0.36181662351461452</v>
      </c>
      <c r="K93" s="1"/>
      <c r="L93" s="1">
        <f t="shared" si="17"/>
        <v>7.0882555253935678E-2</v>
      </c>
      <c r="M93" s="1">
        <f t="shared" si="18"/>
        <v>3.3217444746064313E-2</v>
      </c>
      <c r="N93" s="1">
        <f t="shared" si="19"/>
        <v>-0.15574195238892907</v>
      </c>
      <c r="O93" s="1">
        <f t="shared" si="20"/>
        <v>3.6841952388929143E-2</v>
      </c>
      <c r="P93" s="24">
        <f t="shared" si="21"/>
        <v>8.3366766967247437E-17</v>
      </c>
      <c r="Q93" s="1"/>
      <c r="R93" s="27">
        <f t="shared" si="22"/>
        <v>96.187627479590716</v>
      </c>
      <c r="S93" s="27">
        <f t="shared" si="23"/>
        <v>45.076072520409276</v>
      </c>
    </row>
    <row r="94" spans="1:19" x14ac:dyDescent="0.25">
      <c r="A94" s="29">
        <v>1387</v>
      </c>
      <c r="B94" s="29">
        <v>0.1009</v>
      </c>
      <c r="C94" s="29">
        <v>-0.12570000000000001</v>
      </c>
      <c r="D94" s="1"/>
      <c r="E94" s="1">
        <f t="shared" si="13"/>
        <v>-1.2457879088206145</v>
      </c>
      <c r="F94" s="1">
        <f t="shared" si="14"/>
        <v>1</v>
      </c>
      <c r="G94" s="1">
        <f t="shared" si="24"/>
        <v>-1.2457879088206145</v>
      </c>
      <c r="H94" s="1"/>
      <c r="I94" s="24">
        <f t="shared" si="15"/>
        <v>0.71224757075804346</v>
      </c>
      <c r="J94" s="24">
        <f t="shared" si="16"/>
        <v>-0.42449514151608692</v>
      </c>
      <c r="K94" s="1"/>
      <c r="L94" s="1">
        <f t="shared" si="17"/>
        <v>7.1865779889486586E-2</v>
      </c>
      <c r="M94" s="1">
        <f t="shared" si="18"/>
        <v>2.9034220110513417E-2</v>
      </c>
      <c r="N94" s="1">
        <f t="shared" si="19"/>
        <v>-0.15790227694028036</v>
      </c>
      <c r="O94" s="1">
        <f t="shared" si="20"/>
        <v>3.2202276940280376E-2</v>
      </c>
      <c r="P94" s="24">
        <f t="shared" si="21"/>
        <v>2.7788922322415812E-17</v>
      </c>
      <c r="Q94" s="1"/>
      <c r="R94" s="27">
        <f t="shared" si="22"/>
        <v>99.677836706717898</v>
      </c>
      <c r="S94" s="27">
        <f t="shared" si="23"/>
        <v>40.270463293282113</v>
      </c>
    </row>
    <row r="95" spans="1:19" x14ac:dyDescent="0.25">
      <c r="A95" s="29">
        <v>1417</v>
      </c>
      <c r="B95" s="29">
        <v>9.8000000000000004E-2</v>
      </c>
      <c r="C95" s="29">
        <v>-0.13200000000000001</v>
      </c>
      <c r="D95" s="1"/>
      <c r="E95" s="1">
        <f t="shared" si="13"/>
        <v>-1.346938775510204</v>
      </c>
      <c r="F95" s="1">
        <f t="shared" si="14"/>
        <v>1</v>
      </c>
      <c r="G95" s="1">
        <f t="shared" si="24"/>
        <v>-1.346938775510204</v>
      </c>
      <c r="H95" s="1"/>
      <c r="I95" s="24">
        <f t="shared" si="15"/>
        <v>0.74284096446320458</v>
      </c>
      <c r="J95" s="24">
        <f t="shared" si="16"/>
        <v>-0.48568192892640916</v>
      </c>
      <c r="K95" s="1"/>
      <c r="L95" s="1">
        <f t="shared" si="17"/>
        <v>7.279841451739405E-2</v>
      </c>
      <c r="M95" s="1">
        <f t="shared" si="18"/>
        <v>2.5201585482605954E-2</v>
      </c>
      <c r="N95" s="1">
        <f t="shared" si="19"/>
        <v>-0.15995144598187985</v>
      </c>
      <c r="O95" s="1">
        <f t="shared" si="20"/>
        <v>2.7951445981879885E-2</v>
      </c>
      <c r="P95" s="24">
        <f t="shared" si="21"/>
        <v>2.7788922322415812E-17</v>
      </c>
      <c r="Q95" s="1"/>
      <c r="R95" s="27">
        <f t="shared" si="22"/>
        <v>103.15535337114737</v>
      </c>
      <c r="S95" s="27">
        <f t="shared" si="23"/>
        <v>35.710646628852636</v>
      </c>
    </row>
    <row r="96" spans="1:19" x14ac:dyDescent="0.25">
      <c r="A96" s="29">
        <v>1447</v>
      </c>
      <c r="B96" s="29">
        <v>9.5299999999999996E-2</v>
      </c>
      <c r="C96" s="29">
        <v>-0.13769999999999999</v>
      </c>
      <c r="D96" s="1"/>
      <c r="E96" s="1">
        <f t="shared" si="13"/>
        <v>-1.4449108079748163</v>
      </c>
      <c r="F96" s="1">
        <f t="shared" si="14"/>
        <v>1</v>
      </c>
      <c r="G96" s="1">
        <f t="shared" si="24"/>
        <v>-1.4449108079748163</v>
      </c>
      <c r="H96" s="1"/>
      <c r="I96" s="24">
        <f t="shared" si="15"/>
        <v>0.77247290988669537</v>
      </c>
      <c r="J96" s="24">
        <f t="shared" si="16"/>
        <v>-0.54494581977339074</v>
      </c>
      <c r="K96" s="1"/>
      <c r="L96" s="1">
        <f t="shared" si="17"/>
        <v>7.3616668312202066E-2</v>
      </c>
      <c r="M96" s="1">
        <f t="shared" si="18"/>
        <v>2.168333168779793E-2</v>
      </c>
      <c r="N96" s="1">
        <f t="shared" si="19"/>
        <v>-0.16174929939019045</v>
      </c>
      <c r="O96" s="1">
        <f t="shared" si="20"/>
        <v>2.4049299390190466E-2</v>
      </c>
      <c r="P96" s="24">
        <f t="shared" si="21"/>
        <v>0</v>
      </c>
      <c r="Q96" s="1"/>
      <c r="R96" s="27">
        <f t="shared" si="22"/>
        <v>106.52331904775639</v>
      </c>
      <c r="S96" s="27">
        <f t="shared" si="23"/>
        <v>31.375780952243606</v>
      </c>
    </row>
    <row r="97" spans="1:19" x14ac:dyDescent="0.25">
      <c r="A97" s="29">
        <v>1477</v>
      </c>
      <c r="B97" s="29">
        <v>9.2299999999999993E-2</v>
      </c>
      <c r="C97" s="29">
        <v>-0.1426</v>
      </c>
      <c r="D97" s="1"/>
      <c r="E97" s="1">
        <f t="shared" si="13"/>
        <v>-1.5449620801733479</v>
      </c>
      <c r="F97" s="1">
        <f t="shared" si="14"/>
        <v>1</v>
      </c>
      <c r="G97" s="1">
        <f t="shared" si="24"/>
        <v>-1.5449620801733479</v>
      </c>
      <c r="H97" s="1"/>
      <c r="I97" s="24">
        <f t="shared" si="15"/>
        <v>0.80273372782377939</v>
      </c>
      <c r="J97" s="24">
        <f t="shared" si="16"/>
        <v>-0.60546745564755877</v>
      </c>
      <c r="K97" s="1"/>
      <c r="L97" s="1">
        <f t="shared" si="17"/>
        <v>7.4092323078134834E-2</v>
      </c>
      <c r="M97" s="1">
        <f t="shared" si="18"/>
        <v>1.820767692186516E-2</v>
      </c>
      <c r="N97" s="1">
        <f t="shared" si="19"/>
        <v>-0.16279440000266243</v>
      </c>
      <c r="O97" s="1">
        <f t="shared" si="20"/>
        <v>2.0194400002662427E-2</v>
      </c>
      <c r="P97" s="24">
        <f t="shared" si="21"/>
        <v>0</v>
      </c>
      <c r="Q97" s="1"/>
      <c r="R97" s="27">
        <f t="shared" si="22"/>
        <v>109.43436118640516</v>
      </c>
      <c r="S97" s="27">
        <f t="shared" si="23"/>
        <v>26.892738813594839</v>
      </c>
    </row>
    <row r="98" spans="1:19" x14ac:dyDescent="0.25">
      <c r="A98" s="29">
        <v>1507</v>
      </c>
      <c r="B98" s="29">
        <v>8.8599999999999998E-2</v>
      </c>
      <c r="C98" s="29">
        <v>-0.14729999999999999</v>
      </c>
      <c r="D98" s="1"/>
      <c r="E98" s="1">
        <f t="shared" si="13"/>
        <v>-1.6625282167042887</v>
      </c>
      <c r="F98" s="1">
        <f t="shared" si="14"/>
        <v>1</v>
      </c>
      <c r="G98" s="1">
        <f t="shared" si="24"/>
        <v>-1.6625282167042887</v>
      </c>
      <c r="H98" s="1"/>
      <c r="I98" s="24">
        <f t="shared" si="15"/>
        <v>0.83829197086210583</v>
      </c>
      <c r="J98" s="24">
        <f t="shared" si="16"/>
        <v>-0.67658394172421166</v>
      </c>
      <c r="K98" s="1"/>
      <c r="L98" s="1">
        <f t="shared" si="17"/>
        <v>7.4272668618382581E-2</v>
      </c>
      <c r="M98" s="1">
        <f t="shared" si="18"/>
        <v>1.4327331381617424E-2</v>
      </c>
      <c r="N98" s="1">
        <f t="shared" si="19"/>
        <v>-0.16319065217560114</v>
      </c>
      <c r="O98" s="1">
        <f t="shared" si="20"/>
        <v>1.5890652175601202E-2</v>
      </c>
      <c r="P98" s="24">
        <f t="shared" si="21"/>
        <v>5.5577844644831624E-17</v>
      </c>
      <c r="Q98" s="1"/>
      <c r="R98" s="27">
        <f t="shared" si="22"/>
        <v>111.92891160790255</v>
      </c>
      <c r="S98" s="27">
        <f t="shared" si="23"/>
        <v>21.591288392097457</v>
      </c>
    </row>
    <row r="99" spans="1:19" x14ac:dyDescent="0.25">
      <c r="A99" s="29">
        <v>1537</v>
      </c>
      <c r="B99" s="29">
        <v>8.4099999999999994E-2</v>
      </c>
      <c r="C99" s="29">
        <v>-0.14979999999999999</v>
      </c>
      <c r="D99" s="1"/>
      <c r="E99" s="1">
        <f t="shared" si="13"/>
        <v>-1.7812128418549347</v>
      </c>
      <c r="F99" s="1">
        <f t="shared" si="14"/>
        <v>1</v>
      </c>
      <c r="G99" s="1">
        <f t="shared" si="24"/>
        <v>-1.7812128418549347</v>
      </c>
      <c r="H99" s="1"/>
      <c r="I99" s="24">
        <f t="shared" si="15"/>
        <v>0.8741885042563855</v>
      </c>
      <c r="J99" s="24">
        <f t="shared" si="16"/>
        <v>-0.748377008512771</v>
      </c>
      <c r="K99" s="1"/>
      <c r="L99" s="1">
        <f t="shared" si="17"/>
        <v>7.3519253207962015E-2</v>
      </c>
      <c r="M99" s="1">
        <f t="shared" si="18"/>
        <v>1.0580746792037979E-2</v>
      </c>
      <c r="N99" s="1">
        <f t="shared" si="19"/>
        <v>-0.16153526056960665</v>
      </c>
      <c r="O99" s="1">
        <f t="shared" si="20"/>
        <v>1.1735260569606706E-2</v>
      </c>
      <c r="P99" s="24">
        <f t="shared" si="21"/>
        <v>5.5577844644831624E-17</v>
      </c>
      <c r="Q99" s="1"/>
      <c r="R99" s="27">
        <f t="shared" si="22"/>
        <v>112.99909218063762</v>
      </c>
      <c r="S99" s="27">
        <f t="shared" si="23"/>
        <v>16.262607819362373</v>
      </c>
    </row>
    <row r="100" spans="1:19" x14ac:dyDescent="0.25">
      <c r="A100" s="29">
        <v>1567</v>
      </c>
      <c r="B100" s="29">
        <v>7.9399999999999998E-2</v>
      </c>
      <c r="C100" s="29">
        <v>-0.15029999999999999</v>
      </c>
      <c r="D100" s="1"/>
      <c r="E100" s="1">
        <f t="shared" si="13"/>
        <v>-1.8929471032745591</v>
      </c>
      <c r="F100" s="1">
        <f t="shared" si="14"/>
        <v>1</v>
      </c>
      <c r="G100" s="1">
        <f t="shared" si="24"/>
        <v>-1.8929471032745591</v>
      </c>
      <c r="H100" s="1"/>
      <c r="I100" s="24">
        <f t="shared" si="15"/>
        <v>0.90798287855923854</v>
      </c>
      <c r="J100" s="24">
        <f t="shared" si="16"/>
        <v>-0.81596575711847708</v>
      </c>
      <c r="K100" s="1"/>
      <c r="L100" s="1">
        <f t="shared" si="17"/>
        <v>7.2093840557603539E-2</v>
      </c>
      <c r="M100" s="1">
        <f t="shared" si="18"/>
        <v>7.3061594423964602E-3</v>
      </c>
      <c r="N100" s="1">
        <f t="shared" si="19"/>
        <v>-0.15840336798572044</v>
      </c>
      <c r="O100" s="1">
        <f t="shared" si="20"/>
        <v>8.1033679857204482E-3</v>
      </c>
      <c r="P100" s="24">
        <f t="shared" si="21"/>
        <v>0</v>
      </c>
      <c r="Q100" s="1"/>
      <c r="R100" s="27">
        <f t="shared" si="22"/>
        <v>112.97104815376474</v>
      </c>
      <c r="S100" s="27">
        <f t="shared" si="23"/>
        <v>11.448751846235252</v>
      </c>
    </row>
    <row r="101" spans="1:19" x14ac:dyDescent="0.25">
      <c r="A101" s="29">
        <v>1597</v>
      </c>
      <c r="B101" s="29">
        <v>7.5499999999999998E-2</v>
      </c>
      <c r="C101" s="29">
        <v>-0.15010000000000001</v>
      </c>
      <c r="D101" s="1"/>
      <c r="E101" s="1">
        <f t="shared" si="13"/>
        <v>-1.9880794701986757</v>
      </c>
      <c r="F101" s="1">
        <f t="shared" si="14"/>
        <v>1</v>
      </c>
      <c r="G101" s="1">
        <f t="shared" si="24"/>
        <v>-1.9880794701986757</v>
      </c>
      <c r="H101" s="1"/>
      <c r="I101" s="24">
        <f t="shared" si="15"/>
        <v>0.93675595832280412</v>
      </c>
      <c r="J101" s="24">
        <f t="shared" si="16"/>
        <v>-0.87351191664560823</v>
      </c>
      <c r="K101" s="1"/>
      <c r="L101" s="1">
        <f t="shared" si="17"/>
        <v>7.0725074853371706E-2</v>
      </c>
      <c r="M101" s="1">
        <f t="shared" si="18"/>
        <v>4.7749251466282887E-3</v>
      </c>
      <c r="N101" s="1">
        <f t="shared" si="19"/>
        <v>-0.15539593911445049</v>
      </c>
      <c r="O101" s="1">
        <f t="shared" si="20"/>
        <v>5.2959391144504903E-3</v>
      </c>
      <c r="P101" s="24">
        <f t="shared" si="21"/>
        <v>0</v>
      </c>
      <c r="Q101" s="1"/>
      <c r="R101" s="27">
        <f t="shared" si="22"/>
        <v>112.94794454083461</v>
      </c>
      <c r="S101" s="27">
        <f t="shared" si="23"/>
        <v>7.6255554591653771</v>
      </c>
    </row>
    <row r="102" spans="1:19" x14ac:dyDescent="0.25">
      <c r="A102" s="29">
        <v>1627</v>
      </c>
      <c r="B102" s="29">
        <v>7.2300000000000003E-2</v>
      </c>
      <c r="C102" s="29">
        <v>-0.14899999999999999</v>
      </c>
      <c r="D102" s="1"/>
      <c r="E102" s="1">
        <f t="shared" si="13"/>
        <v>-2.0608575380359611</v>
      </c>
      <c r="F102" s="1">
        <f t="shared" si="14"/>
        <v>1</v>
      </c>
      <c r="G102" s="1">
        <f t="shared" si="24"/>
        <v>-2.0608575380359611</v>
      </c>
      <c r="H102" s="1"/>
      <c r="I102" s="24">
        <f t="shared" si="15"/>
        <v>0.95876791091713764</v>
      </c>
      <c r="J102" s="24">
        <f t="shared" si="16"/>
        <v>-0.91753582183427529</v>
      </c>
      <c r="K102" s="1"/>
      <c r="L102" s="1">
        <f t="shared" si="17"/>
        <v>6.9318919959309055E-2</v>
      </c>
      <c r="M102" s="1">
        <f t="shared" si="18"/>
        <v>2.9810800406909485E-3</v>
      </c>
      <c r="N102" s="1">
        <f t="shared" si="19"/>
        <v>-0.15230635934721423</v>
      </c>
      <c r="O102" s="1">
        <f t="shared" si="20"/>
        <v>3.3063593472142578E-3</v>
      </c>
      <c r="P102" s="24">
        <f t="shared" si="21"/>
        <v>2.7788922322415812E-17</v>
      </c>
      <c r="Q102" s="1"/>
      <c r="R102" s="27">
        <f t="shared" si="22"/>
        <v>112.78188277379583</v>
      </c>
      <c r="S102" s="27">
        <f t="shared" si="23"/>
        <v>4.8502172262041734</v>
      </c>
    </row>
    <row r="103" spans="1:19" x14ac:dyDescent="0.25">
      <c r="A103" s="29">
        <v>1657</v>
      </c>
      <c r="B103" s="29">
        <v>6.9800000000000001E-2</v>
      </c>
      <c r="C103" s="29">
        <v>-0.14549999999999999</v>
      </c>
      <c r="D103" s="1"/>
      <c r="E103" s="1">
        <f t="shared" si="13"/>
        <v>-2.0845272206303722</v>
      </c>
      <c r="F103" s="1">
        <f t="shared" si="14"/>
        <v>1</v>
      </c>
      <c r="G103" s="1">
        <f t="shared" si="24"/>
        <v>-2.0845272206303722</v>
      </c>
      <c r="H103" s="1"/>
      <c r="I103" s="24">
        <f t="shared" si="15"/>
        <v>0.96592687991252191</v>
      </c>
      <c r="J103" s="24">
        <f t="shared" si="16"/>
        <v>-0.93185375982504381</v>
      </c>
      <c r="K103" s="1"/>
      <c r="L103" s="1">
        <f t="shared" si="17"/>
        <v>6.7421696217894025E-2</v>
      </c>
      <c r="M103" s="1">
        <f t="shared" si="18"/>
        <v>2.3783037821059707E-3</v>
      </c>
      <c r="N103" s="1">
        <f t="shared" si="19"/>
        <v>-0.14813781140833052</v>
      </c>
      <c r="O103" s="1">
        <f t="shared" si="20"/>
        <v>2.6378114083305546E-3</v>
      </c>
      <c r="P103" s="24">
        <f t="shared" si="21"/>
        <v>2.7788922322415812E-17</v>
      </c>
      <c r="Q103" s="1"/>
      <c r="R103" s="27">
        <f t="shared" si="22"/>
        <v>111.7177506330504</v>
      </c>
      <c r="S103" s="27">
        <f t="shared" si="23"/>
        <v>3.9408493669495934</v>
      </c>
    </row>
    <row r="104" spans="1:19" x14ac:dyDescent="0.25">
      <c r="A104" s="29">
        <v>1687</v>
      </c>
      <c r="B104" s="29">
        <v>6.7299999999999999E-2</v>
      </c>
      <c r="C104" s="29">
        <v>-0.14000000000000001</v>
      </c>
      <c r="D104" s="1"/>
      <c r="E104" s="1">
        <f t="shared" si="13"/>
        <v>-2.0802377414561666</v>
      </c>
      <c r="F104" s="1">
        <f t="shared" si="14"/>
        <v>1</v>
      </c>
      <c r="G104" s="1">
        <f t="shared" si="24"/>
        <v>-2.0802377414561666</v>
      </c>
      <c r="H104" s="1"/>
      <c r="I104" s="24">
        <f t="shared" si="15"/>
        <v>0.9646295136173888</v>
      </c>
      <c r="J104" s="24">
        <f t="shared" si="16"/>
        <v>-0.9292590272347776</v>
      </c>
      <c r="K104" s="1"/>
      <c r="L104" s="1">
        <f t="shared" si="17"/>
        <v>6.4919566266450263E-2</v>
      </c>
      <c r="M104" s="1">
        <f t="shared" si="18"/>
        <v>2.3804337335497335E-3</v>
      </c>
      <c r="N104" s="1">
        <f t="shared" si="19"/>
        <v>-0.14264017376853858</v>
      </c>
      <c r="O104" s="1">
        <f t="shared" si="20"/>
        <v>2.6401737685386238E-3</v>
      </c>
      <c r="P104" s="24">
        <f t="shared" si="21"/>
        <v>5.5577844644831624E-17</v>
      </c>
      <c r="Q104" s="1"/>
      <c r="R104" s="27">
        <f t="shared" si="22"/>
        <v>109.51930829150159</v>
      </c>
      <c r="S104" s="27">
        <f t="shared" si="23"/>
        <v>4.0157917084984005</v>
      </c>
    </row>
    <row r="105" spans="1:19" x14ac:dyDescent="0.25">
      <c r="A105" s="29">
        <v>1717</v>
      </c>
      <c r="B105" s="29">
        <v>6.4799999999999996E-2</v>
      </c>
      <c r="C105" s="29">
        <v>-0.1361</v>
      </c>
      <c r="D105" s="1"/>
      <c r="E105" s="1">
        <f t="shared" si="13"/>
        <v>-2.1003086419753085</v>
      </c>
      <c r="F105" s="1">
        <f t="shared" si="14"/>
        <v>1</v>
      </c>
      <c r="G105" s="1">
        <f t="shared" si="24"/>
        <v>-2.1003086419753085</v>
      </c>
      <c r="H105" s="1"/>
      <c r="I105" s="24">
        <f t="shared" si="15"/>
        <v>0.970700019799838</v>
      </c>
      <c r="J105" s="24">
        <f t="shared" si="16"/>
        <v>-0.941400039599676</v>
      </c>
      <c r="K105" s="1"/>
      <c r="L105" s="1">
        <f t="shared" si="17"/>
        <v>6.2901361283029505E-2</v>
      </c>
      <c r="M105" s="1">
        <f t="shared" si="18"/>
        <v>1.8986387169704975E-3</v>
      </c>
      <c r="N105" s="1">
        <f t="shared" si="19"/>
        <v>-0.13820580788947326</v>
      </c>
      <c r="O105" s="1">
        <f t="shared" si="20"/>
        <v>2.1058078894732679E-3</v>
      </c>
      <c r="P105" s="24">
        <f t="shared" si="21"/>
        <v>0</v>
      </c>
      <c r="Q105" s="1"/>
      <c r="R105" s="27">
        <f t="shared" si="22"/>
        <v>108.00163732296166</v>
      </c>
      <c r="S105" s="27">
        <f t="shared" si="23"/>
        <v>3.2599626770383443</v>
      </c>
    </row>
    <row r="106" spans="1:19" x14ac:dyDescent="0.25">
      <c r="A106" s="29">
        <v>1747</v>
      </c>
      <c r="B106" s="29">
        <v>6.2300000000000001E-2</v>
      </c>
      <c r="C106" s="29">
        <v>-0.13300000000000001</v>
      </c>
      <c r="D106" s="1"/>
      <c r="E106" s="1">
        <f t="shared" si="13"/>
        <v>-2.1348314606741572</v>
      </c>
      <c r="F106" s="1">
        <f t="shared" si="14"/>
        <v>1</v>
      </c>
      <c r="G106" s="1">
        <f t="shared" si="24"/>
        <v>-2.1348314606741572</v>
      </c>
      <c r="H106" s="1"/>
      <c r="I106" s="24">
        <f t="shared" si="15"/>
        <v>0.98114155350915289</v>
      </c>
      <c r="J106" s="24">
        <f t="shared" si="16"/>
        <v>-0.96228310701830577</v>
      </c>
      <c r="K106" s="1"/>
      <c r="L106" s="1">
        <f t="shared" si="17"/>
        <v>6.1125118783620223E-2</v>
      </c>
      <c r="M106" s="1">
        <f t="shared" si="18"/>
        <v>1.1748812163797752E-3</v>
      </c>
      <c r="N106" s="1">
        <f t="shared" si="19"/>
        <v>-0.13430307789077117</v>
      </c>
      <c r="O106" s="1">
        <f t="shared" si="20"/>
        <v>1.3030778907712143E-3</v>
      </c>
      <c r="P106" s="24">
        <f t="shared" si="21"/>
        <v>5.5577844644831624E-17</v>
      </c>
      <c r="Q106" s="1"/>
      <c r="R106" s="27">
        <f t="shared" si="22"/>
        <v>106.78558251498453</v>
      </c>
      <c r="S106" s="27">
        <f t="shared" si="23"/>
        <v>2.0525174850154673</v>
      </c>
    </row>
    <row r="107" spans="1:19" x14ac:dyDescent="0.25">
      <c r="A107" s="29">
        <v>1777</v>
      </c>
      <c r="B107" s="29">
        <v>5.96E-2</v>
      </c>
      <c r="C107" s="29">
        <v>-0.12939999999999999</v>
      </c>
      <c r="D107" s="1"/>
      <c r="E107" s="1">
        <f t="shared" si="13"/>
        <v>-2.1711409395973154</v>
      </c>
      <c r="F107" s="1">
        <f t="shared" si="14"/>
        <v>1</v>
      </c>
      <c r="G107" s="1">
        <f t="shared" si="24"/>
        <v>-2.1711409395973154</v>
      </c>
      <c r="H107" s="1"/>
      <c r="I107" s="24">
        <f t="shared" si="15"/>
        <v>0.9921234681509159</v>
      </c>
      <c r="J107" s="24">
        <f t="shared" si="16"/>
        <v>-0.9842469363018318</v>
      </c>
      <c r="K107" s="1"/>
      <c r="L107" s="1">
        <f t="shared" si="17"/>
        <v>5.9130558701794587E-2</v>
      </c>
      <c r="M107" s="1">
        <f t="shared" si="18"/>
        <v>4.6944129820541242E-4</v>
      </c>
      <c r="N107" s="1">
        <f t="shared" si="19"/>
        <v>-0.12992066418985851</v>
      </c>
      <c r="O107" s="1">
        <f t="shared" si="20"/>
        <v>5.2066418985855509E-4</v>
      </c>
      <c r="P107" s="24">
        <f t="shared" si="21"/>
        <v>2.7788922322415812E-17</v>
      </c>
      <c r="Q107" s="1"/>
      <c r="R107" s="27">
        <f t="shared" si="22"/>
        <v>105.07500281308899</v>
      </c>
      <c r="S107" s="27">
        <f t="shared" si="23"/>
        <v>0.83419718691101785</v>
      </c>
    </row>
    <row r="108" spans="1:19" x14ac:dyDescent="0.25">
      <c r="A108" s="29">
        <v>1807</v>
      </c>
      <c r="B108" s="29">
        <v>5.6800000000000003E-2</v>
      </c>
      <c r="C108" s="29">
        <v>-0.12479999999999999</v>
      </c>
      <c r="D108" s="1"/>
      <c r="E108" s="1">
        <f t="shared" si="13"/>
        <v>-2.197183098591549</v>
      </c>
      <c r="F108" s="1">
        <f t="shared" si="14"/>
        <v>1</v>
      </c>
      <c r="G108" s="1">
        <f t="shared" si="24"/>
        <v>-2.197183098591549</v>
      </c>
      <c r="H108" s="1"/>
      <c r="I108" s="24">
        <f t="shared" si="15"/>
        <v>1</v>
      </c>
      <c r="J108" s="24">
        <f t="shared" si="16"/>
        <v>-1</v>
      </c>
      <c r="K108" s="1"/>
      <c r="L108" s="1">
        <f t="shared" si="17"/>
        <v>5.6800000000000003E-2</v>
      </c>
      <c r="M108" s="1">
        <f t="shared" si="18"/>
        <v>0</v>
      </c>
      <c r="N108" s="1">
        <f t="shared" si="19"/>
        <v>-0.12479999999999999</v>
      </c>
      <c r="O108" s="1">
        <f t="shared" si="20"/>
        <v>0</v>
      </c>
      <c r="P108" s="24">
        <f t="shared" si="21"/>
        <v>0</v>
      </c>
      <c r="Q108" s="1"/>
      <c r="R108" s="27">
        <f t="shared" si="22"/>
        <v>102.63760000000001</v>
      </c>
      <c r="S108" s="27">
        <f t="shared" si="23"/>
        <v>0</v>
      </c>
    </row>
    <row r="109" spans="1:19" x14ac:dyDescent="0.25">
      <c r="A109" s="29">
        <v>1837</v>
      </c>
      <c r="B109" s="29">
        <v>5.4199999999999998E-2</v>
      </c>
      <c r="C109" s="29">
        <v>-0.1167</v>
      </c>
      <c r="D109" s="1"/>
      <c r="E109" s="1">
        <f t="shared" si="13"/>
        <v>-2.1531365313653139</v>
      </c>
      <c r="F109" s="1">
        <f t="shared" si="14"/>
        <v>1</v>
      </c>
      <c r="G109" s="1">
        <f t="shared" si="24"/>
        <v>-2.1531365313653139</v>
      </c>
      <c r="H109" s="1"/>
      <c r="I109" s="24">
        <f t="shared" si="15"/>
        <v>0.98667797897720078</v>
      </c>
      <c r="J109" s="24">
        <f t="shared" si="16"/>
        <v>-0.97335595795440155</v>
      </c>
      <c r="K109" s="1"/>
      <c r="L109" s="1">
        <f t="shared" si="17"/>
        <v>5.347794646056428E-2</v>
      </c>
      <c r="M109" s="1">
        <f t="shared" si="18"/>
        <v>7.2205353943571794E-4</v>
      </c>
      <c r="N109" s="1">
        <f t="shared" si="19"/>
        <v>-0.11750084011053559</v>
      </c>
      <c r="O109" s="1">
        <f t="shared" si="20"/>
        <v>8.008401105356049E-4</v>
      </c>
      <c r="P109" s="24">
        <f t="shared" si="21"/>
        <v>1.3894461161207906E-17</v>
      </c>
      <c r="Q109" s="1"/>
      <c r="R109" s="27">
        <f t="shared" si="22"/>
        <v>98.238987648056579</v>
      </c>
      <c r="S109" s="27">
        <f t="shared" si="23"/>
        <v>1.3264123519434139</v>
      </c>
    </row>
    <row r="110" spans="1:19" x14ac:dyDescent="0.25">
      <c r="A110" s="29">
        <v>1867</v>
      </c>
      <c r="B110" s="29">
        <v>5.1700000000000003E-2</v>
      </c>
      <c r="C110" s="29">
        <v>-0.1062</v>
      </c>
      <c r="D110" s="1"/>
      <c r="E110" s="1">
        <f t="shared" si="13"/>
        <v>-2.0541586073500966</v>
      </c>
      <c r="F110" s="1">
        <f t="shared" si="14"/>
        <v>0</v>
      </c>
      <c r="G110" s="1">
        <f t="shared" si="24"/>
        <v>0</v>
      </c>
      <c r="H110" s="1"/>
      <c r="I110" s="24">
        <f t="shared" si="15"/>
        <v>0.95674179853092189</v>
      </c>
      <c r="J110" s="24">
        <f t="shared" si="16"/>
        <v>-0.91348359706184379</v>
      </c>
      <c r="K110" s="1"/>
      <c r="L110" s="1">
        <f t="shared" si="17"/>
        <v>4.9463550984048664E-2</v>
      </c>
      <c r="M110" s="1">
        <f t="shared" si="18"/>
        <v>2.2364490159513381E-3</v>
      </c>
      <c r="N110" s="1">
        <f t="shared" si="19"/>
        <v>-0.10868047821847311</v>
      </c>
      <c r="O110" s="1">
        <f t="shared" si="20"/>
        <v>2.4804782184731115E-3</v>
      </c>
      <c r="P110" s="24">
        <f t="shared" si="21"/>
        <v>0</v>
      </c>
      <c r="Q110" s="1"/>
      <c r="R110" s="27">
        <f t="shared" si="22"/>
        <v>92.34844968721886</v>
      </c>
      <c r="S110" s="27">
        <f t="shared" si="23"/>
        <v>4.1754503127811482</v>
      </c>
    </row>
    <row r="111" spans="1:19" x14ac:dyDescent="0.25">
      <c r="A111" s="29">
        <v>1897</v>
      </c>
      <c r="B111" s="29">
        <v>4.9500000000000002E-2</v>
      </c>
      <c r="C111" s="29">
        <v>-9.8000000000000004E-2</v>
      </c>
      <c r="D111" s="1"/>
      <c r="E111" s="1">
        <f t="shared" si="13"/>
        <v>-1.9797979797979799</v>
      </c>
      <c r="F111" s="1">
        <f t="shared" si="14"/>
        <v>0</v>
      </c>
      <c r="G111" s="1">
        <f t="shared" si="24"/>
        <v>0</v>
      </c>
      <c r="H111" s="1"/>
      <c r="I111" s="24">
        <f t="shared" si="15"/>
        <v>0.93425119583696692</v>
      </c>
      <c r="J111" s="24">
        <f t="shared" si="16"/>
        <v>-0.86850239167393384</v>
      </c>
      <c r="K111" s="1"/>
      <c r="L111" s="1">
        <f t="shared" si="17"/>
        <v>4.6245434193929867E-2</v>
      </c>
      <c r="M111" s="1">
        <f t="shared" si="18"/>
        <v>3.2545658060701378E-3</v>
      </c>
      <c r="N111" s="1">
        <f t="shared" si="19"/>
        <v>-0.1016096863979304</v>
      </c>
      <c r="O111" s="1">
        <f t="shared" si="20"/>
        <v>3.6096863979303952E-3</v>
      </c>
      <c r="P111" s="24">
        <f t="shared" si="21"/>
        <v>0</v>
      </c>
      <c r="Q111" s="1"/>
      <c r="R111" s="27">
        <f t="shared" si="22"/>
        <v>87.727588665884952</v>
      </c>
      <c r="S111" s="27">
        <f t="shared" si="23"/>
        <v>6.1739113341150516</v>
      </c>
    </row>
    <row r="112" spans="1:19" x14ac:dyDescent="0.25">
      <c r="A112" s="29">
        <v>1927</v>
      </c>
      <c r="B112" s="29">
        <v>4.7300000000000002E-2</v>
      </c>
      <c r="C112" s="29">
        <v>-9.11E-2</v>
      </c>
      <c r="D112" s="1"/>
      <c r="E112" s="1">
        <f t="shared" si="13"/>
        <v>-1.9260042283298096</v>
      </c>
      <c r="F112" s="1">
        <f t="shared" si="14"/>
        <v>0</v>
      </c>
      <c r="G112" s="1">
        <f t="shared" si="24"/>
        <v>0</v>
      </c>
      <c r="H112" s="1"/>
      <c r="I112" s="24">
        <f t="shared" si="15"/>
        <v>0.91798110867504734</v>
      </c>
      <c r="J112" s="24">
        <f t="shared" si="16"/>
        <v>-0.83596221735009468</v>
      </c>
      <c r="K112" s="1"/>
      <c r="L112" s="1">
        <f t="shared" si="17"/>
        <v>4.3420506440329742E-2</v>
      </c>
      <c r="M112" s="1">
        <f t="shared" si="18"/>
        <v>3.879493559670261E-3</v>
      </c>
      <c r="N112" s="1">
        <f t="shared" si="19"/>
        <v>-9.5402802882978019E-2</v>
      </c>
      <c r="O112" s="1">
        <f t="shared" si="20"/>
        <v>4.3028028829780315E-3</v>
      </c>
      <c r="P112" s="24">
        <f t="shared" si="21"/>
        <v>1.3894461161207906E-17</v>
      </c>
      <c r="Q112" s="1"/>
      <c r="R112" s="27">
        <f t="shared" si="22"/>
        <v>83.671315910515418</v>
      </c>
      <c r="S112" s="27">
        <f t="shared" si="23"/>
        <v>7.4757840894845931</v>
      </c>
    </row>
    <row r="113" spans="1:19" x14ac:dyDescent="0.25">
      <c r="A113" s="29">
        <v>1957</v>
      </c>
      <c r="B113" s="29">
        <v>4.53E-2</v>
      </c>
      <c r="C113" s="29">
        <v>-8.3900000000000002E-2</v>
      </c>
      <c r="D113" s="1"/>
      <c r="E113" s="1">
        <f t="shared" si="13"/>
        <v>-1.8520971302428257</v>
      </c>
      <c r="F113" s="1">
        <f t="shared" si="14"/>
        <v>0</v>
      </c>
      <c r="G113" s="1">
        <f t="shared" si="24"/>
        <v>0</v>
      </c>
      <c r="H113" s="1"/>
      <c r="I113" s="24">
        <f t="shared" si="15"/>
        <v>0.89562767737603743</v>
      </c>
      <c r="J113" s="24">
        <f t="shared" si="16"/>
        <v>-0.79125535475207487</v>
      </c>
      <c r="K113" s="1"/>
      <c r="L113" s="1">
        <f t="shared" si="17"/>
        <v>4.0571933785134497E-2</v>
      </c>
      <c r="M113" s="1">
        <f t="shared" si="18"/>
        <v>4.7280662148655042E-3</v>
      </c>
      <c r="N113" s="1">
        <f t="shared" si="19"/>
        <v>-8.9143967189872969E-2</v>
      </c>
      <c r="O113" s="1">
        <f t="shared" si="20"/>
        <v>5.2439671898729641E-3</v>
      </c>
      <c r="P113" s="24">
        <f t="shared" si="21"/>
        <v>0</v>
      </c>
      <c r="Q113" s="1"/>
      <c r="R113" s="27">
        <f t="shared" si="22"/>
        <v>79.399274417508209</v>
      </c>
      <c r="S113" s="27">
        <f t="shared" si="23"/>
        <v>9.2528255824917913</v>
      </c>
    </row>
    <row r="114" spans="1:19" x14ac:dyDescent="0.25">
      <c r="A114" s="29">
        <v>1987</v>
      </c>
      <c r="B114" s="29">
        <v>4.3299999999999998E-2</v>
      </c>
      <c r="C114" s="29">
        <v>-7.6799999999999993E-2</v>
      </c>
      <c r="D114" s="1"/>
      <c r="E114" s="1">
        <f t="shared" si="13"/>
        <v>-1.7736720554272516</v>
      </c>
      <c r="F114" s="1">
        <f t="shared" si="14"/>
        <v>0</v>
      </c>
      <c r="G114" s="1">
        <f t="shared" si="24"/>
        <v>0</v>
      </c>
      <c r="H114" s="1"/>
      <c r="I114" s="24">
        <f t="shared" si="15"/>
        <v>0.87190776998708264</v>
      </c>
      <c r="J114" s="24">
        <f t="shared" si="16"/>
        <v>-0.74381553997416527</v>
      </c>
      <c r="K114" s="1"/>
      <c r="L114" s="1">
        <f t="shared" si="17"/>
        <v>3.7753606440440679E-2</v>
      </c>
      <c r="M114" s="1">
        <f t="shared" si="18"/>
        <v>5.5463935595593218E-3</v>
      </c>
      <c r="N114" s="1">
        <f t="shared" si="19"/>
        <v>-8.2951585981813319E-2</v>
      </c>
      <c r="O114" s="1">
        <f t="shared" si="20"/>
        <v>6.151585981813321E-3</v>
      </c>
      <c r="P114" s="24">
        <f t="shared" si="21"/>
        <v>0</v>
      </c>
      <c r="Q114" s="1"/>
      <c r="R114" s="27">
        <f t="shared" si="22"/>
        <v>75.016415997155633</v>
      </c>
      <c r="S114" s="27">
        <f t="shared" si="23"/>
        <v>11.020684002844373</v>
      </c>
    </row>
    <row r="115" spans="1:19" x14ac:dyDescent="0.25">
      <c r="A115" s="29">
        <v>2017</v>
      </c>
      <c r="B115" s="29">
        <v>4.1399999999999999E-2</v>
      </c>
      <c r="C115" s="29">
        <v>-7.0499999999999993E-2</v>
      </c>
      <c r="D115" s="1"/>
      <c r="E115" s="1">
        <f t="shared" si="13"/>
        <v>-1.7028985507246375</v>
      </c>
      <c r="F115" s="1">
        <f t="shared" si="14"/>
        <v>0</v>
      </c>
      <c r="G115" s="1">
        <f t="shared" si="24"/>
        <v>0</v>
      </c>
      <c r="H115" s="1"/>
      <c r="I115" s="24">
        <f t="shared" si="15"/>
        <v>0.85050210373702773</v>
      </c>
      <c r="J115" s="24">
        <f t="shared" si="16"/>
        <v>-0.70100420747405545</v>
      </c>
      <c r="K115" s="1"/>
      <c r="L115" s="1">
        <f t="shared" si="17"/>
        <v>3.5210787094712946E-2</v>
      </c>
      <c r="M115" s="1">
        <f t="shared" si="18"/>
        <v>6.1892129052870523E-3</v>
      </c>
      <c r="N115" s="1">
        <f t="shared" si="19"/>
        <v>-7.7364546292608721E-2</v>
      </c>
      <c r="O115" s="1">
        <f t="shared" si="20"/>
        <v>6.8645462926087385E-3</v>
      </c>
      <c r="P115" s="24">
        <f t="shared" si="21"/>
        <v>1.3894461161207906E-17</v>
      </c>
      <c r="Q115" s="1"/>
      <c r="R115" s="27">
        <f t="shared" si="22"/>
        <v>71.020157570036019</v>
      </c>
      <c r="S115" s="27">
        <f t="shared" si="23"/>
        <v>12.483642429963984</v>
      </c>
    </row>
    <row r="116" spans="1:19" x14ac:dyDescent="0.25">
      <c r="A116" s="29">
        <v>2047</v>
      </c>
      <c r="B116" s="29">
        <v>3.9600000000000003E-2</v>
      </c>
      <c r="C116" s="29">
        <v>-6.5000000000000002E-2</v>
      </c>
      <c r="D116" s="1"/>
      <c r="E116" s="1">
        <f t="shared" si="13"/>
        <v>-1.6414141414141414</v>
      </c>
      <c r="F116" s="1">
        <f t="shared" si="14"/>
        <v>0</v>
      </c>
      <c r="G116" s="1">
        <f t="shared" si="24"/>
        <v>0</v>
      </c>
      <c r="H116" s="1"/>
      <c r="I116" s="24">
        <f t="shared" si="15"/>
        <v>0.83190595323109362</v>
      </c>
      <c r="J116" s="24">
        <f t="shared" si="16"/>
        <v>-0.66381190646218724</v>
      </c>
      <c r="K116" s="1"/>
      <c r="L116" s="1">
        <f t="shared" si="17"/>
        <v>3.2943475747951312E-2</v>
      </c>
      <c r="M116" s="1">
        <f t="shared" si="18"/>
        <v>6.6565242520486931E-3</v>
      </c>
      <c r="N116" s="1">
        <f t="shared" si="19"/>
        <v>-7.2382848122259216E-2</v>
      </c>
      <c r="O116" s="1">
        <f t="shared" si="20"/>
        <v>7.3828481222592149E-3</v>
      </c>
      <c r="P116" s="24">
        <f t="shared" si="21"/>
        <v>0</v>
      </c>
      <c r="Q116" s="1"/>
      <c r="R116" s="27">
        <f t="shared" si="22"/>
        <v>67.435294856056331</v>
      </c>
      <c r="S116" s="27">
        <f t="shared" si="23"/>
        <v>13.625905143943674</v>
      </c>
    </row>
    <row r="117" spans="1:19" x14ac:dyDescent="0.25">
      <c r="A117" s="29">
        <v>2077</v>
      </c>
      <c r="B117" s="29">
        <v>3.7900000000000003E-2</v>
      </c>
      <c r="C117" s="29">
        <v>-6.0199999999999997E-2</v>
      </c>
      <c r="D117" s="1"/>
      <c r="E117" s="1">
        <f t="shared" si="13"/>
        <v>-1.588390501319261</v>
      </c>
      <c r="F117" s="1">
        <f t="shared" si="14"/>
        <v>0</v>
      </c>
      <c r="G117" s="1">
        <f t="shared" si="24"/>
        <v>0</v>
      </c>
      <c r="H117" s="1"/>
      <c r="I117" s="24">
        <f t="shared" si="15"/>
        <v>0.81586878864523249</v>
      </c>
      <c r="J117" s="24">
        <f t="shared" si="16"/>
        <v>-0.63173757729046498</v>
      </c>
      <c r="K117" s="1"/>
      <c r="L117" s="1">
        <f t="shared" si="17"/>
        <v>3.0921427089654313E-2</v>
      </c>
      <c r="M117" s="1">
        <f t="shared" si="18"/>
        <v>6.9785729103456892E-3</v>
      </c>
      <c r="N117" s="1">
        <f t="shared" si="19"/>
        <v>-6.7940036985719321E-2</v>
      </c>
      <c r="O117" s="1">
        <f t="shared" si="20"/>
        <v>7.7400369857193469E-3</v>
      </c>
      <c r="P117" s="24">
        <f t="shared" si="21"/>
        <v>2.0841691741811859E-17</v>
      </c>
      <c r="Q117" s="1"/>
      <c r="R117" s="27">
        <f t="shared" si="22"/>
        <v>64.223804065212008</v>
      </c>
      <c r="S117" s="27">
        <f t="shared" si="23"/>
        <v>14.494495934787997</v>
      </c>
    </row>
    <row r="118" spans="1:19" x14ac:dyDescent="0.25">
      <c r="A118" s="29">
        <v>2107</v>
      </c>
      <c r="B118" s="29">
        <v>3.5999999999999997E-2</v>
      </c>
      <c r="C118" s="29">
        <v>-5.6099999999999997E-2</v>
      </c>
      <c r="D118" s="1"/>
      <c r="E118" s="1">
        <f t="shared" si="13"/>
        <v>-1.5583333333333333</v>
      </c>
      <c r="F118" s="1">
        <f t="shared" si="14"/>
        <v>0</v>
      </c>
      <c r="G118" s="1">
        <f t="shared" si="24"/>
        <v>0</v>
      </c>
      <c r="H118" s="1"/>
      <c r="I118" s="24">
        <f t="shared" si="15"/>
        <v>0.80677790485995016</v>
      </c>
      <c r="J118" s="24">
        <f t="shared" si="16"/>
        <v>-0.61355580971990031</v>
      </c>
      <c r="K118" s="1"/>
      <c r="L118" s="1">
        <f t="shared" si="17"/>
        <v>2.9044004574958204E-2</v>
      </c>
      <c r="M118" s="1">
        <f t="shared" si="18"/>
        <v>6.9559954250417938E-3</v>
      </c>
      <c r="N118" s="1">
        <f t="shared" si="19"/>
        <v>-6.3814995967513791E-2</v>
      </c>
      <c r="O118" s="1">
        <f t="shared" si="20"/>
        <v>7.7149959675138022E-3</v>
      </c>
      <c r="P118" s="24">
        <f t="shared" si="21"/>
        <v>6.947230580603953E-18</v>
      </c>
      <c r="Q118" s="1"/>
      <c r="R118" s="27">
        <f t="shared" si="22"/>
        <v>61.195717639436936</v>
      </c>
      <c r="S118" s="27">
        <f t="shared" si="23"/>
        <v>14.656282360563059</v>
      </c>
    </row>
    <row r="119" spans="1:19" x14ac:dyDescent="0.25">
      <c r="A119" s="29">
        <v>2137</v>
      </c>
      <c r="B119" s="29">
        <v>3.4099999999999998E-2</v>
      </c>
      <c r="C119" s="29">
        <v>-5.2600000000000001E-2</v>
      </c>
      <c r="D119" s="1"/>
      <c r="E119" s="1">
        <f t="shared" si="13"/>
        <v>-1.5425219941348975</v>
      </c>
      <c r="F119" s="1">
        <f t="shared" si="14"/>
        <v>0</v>
      </c>
      <c r="G119" s="1">
        <f t="shared" si="24"/>
        <v>0</v>
      </c>
      <c r="H119" s="1"/>
      <c r="I119" s="24">
        <f t="shared" si="15"/>
        <v>0.80199571622494781</v>
      </c>
      <c r="J119" s="24">
        <f t="shared" si="16"/>
        <v>-0.60399143244989562</v>
      </c>
      <c r="K119" s="1"/>
      <c r="L119" s="1">
        <f t="shared" si="17"/>
        <v>2.7348053923270717E-2</v>
      </c>
      <c r="M119" s="1">
        <f t="shared" si="18"/>
        <v>6.7519460767292792E-3</v>
      </c>
      <c r="N119" s="1">
        <f t="shared" si="19"/>
        <v>-6.0088681859580724E-2</v>
      </c>
      <c r="O119" s="1">
        <f t="shared" si="20"/>
        <v>7.4886818595807291E-3</v>
      </c>
      <c r="P119" s="24">
        <f t="shared" si="21"/>
        <v>6.947230580603953E-18</v>
      </c>
      <c r="Q119" s="1"/>
      <c r="R119" s="27">
        <f t="shared" si="22"/>
        <v>58.442791234029521</v>
      </c>
      <c r="S119" s="27">
        <f t="shared" si="23"/>
        <v>14.428908765970469</v>
      </c>
    </row>
    <row r="120" spans="1:19" x14ac:dyDescent="0.25">
      <c r="A120" s="29">
        <v>2167</v>
      </c>
      <c r="B120" s="29">
        <v>3.2199999999999999E-2</v>
      </c>
      <c r="C120" s="29">
        <v>-4.9399999999999999E-2</v>
      </c>
      <c r="D120" s="1"/>
      <c r="E120" s="1">
        <f t="shared" si="13"/>
        <v>-1.5341614906832299</v>
      </c>
      <c r="F120" s="1">
        <f t="shared" si="14"/>
        <v>0</v>
      </c>
      <c r="G120" s="1">
        <f t="shared" si="24"/>
        <v>0</v>
      </c>
      <c r="H120" s="1"/>
      <c r="I120" s="24">
        <f t="shared" si="15"/>
        <v>0.79946705599650758</v>
      </c>
      <c r="J120" s="24">
        <f t="shared" si="16"/>
        <v>-0.59893411199301516</v>
      </c>
      <c r="K120" s="1"/>
      <c r="L120" s="1">
        <f t="shared" si="17"/>
        <v>2.5742839203087543E-2</v>
      </c>
      <c r="M120" s="1">
        <f t="shared" si="18"/>
        <v>6.4571607969124561E-3</v>
      </c>
      <c r="N120" s="1">
        <f t="shared" si="19"/>
        <v>-5.6561731206783893E-2</v>
      </c>
      <c r="O120" s="1">
        <f t="shared" si="20"/>
        <v>7.1617312067838931E-3</v>
      </c>
      <c r="P120" s="24">
        <f t="shared" si="21"/>
        <v>0</v>
      </c>
      <c r="Q120" s="1"/>
      <c r="R120" s="27">
        <f t="shared" si="22"/>
        <v>55.784732553090706</v>
      </c>
      <c r="S120" s="27">
        <f t="shared" si="23"/>
        <v>13.992667446909293</v>
      </c>
    </row>
    <row r="121" spans="1:19" x14ac:dyDescent="0.25">
      <c r="A121" s="29">
        <v>2197</v>
      </c>
      <c r="B121" s="29">
        <v>3.0300000000000001E-2</v>
      </c>
      <c r="C121" s="29">
        <v>-4.6600000000000003E-2</v>
      </c>
      <c r="D121" s="1"/>
      <c r="E121" s="1">
        <f t="shared" si="13"/>
        <v>-1.5379537953795379</v>
      </c>
      <c r="F121" s="1">
        <f t="shared" si="14"/>
        <v>0</v>
      </c>
      <c r="G121" s="1">
        <f t="shared" si="24"/>
        <v>0</v>
      </c>
      <c r="H121" s="1"/>
      <c r="I121" s="24">
        <f t="shared" si="15"/>
        <v>0.80061405032706645</v>
      </c>
      <c r="J121" s="24">
        <f t="shared" si="16"/>
        <v>-0.6012281006541329</v>
      </c>
      <c r="K121" s="1"/>
      <c r="L121" s="1">
        <f t="shared" si="17"/>
        <v>2.4258605724910114E-2</v>
      </c>
      <c r="M121" s="1">
        <f t="shared" si="18"/>
        <v>6.0413942750898869E-3</v>
      </c>
      <c r="N121" s="1">
        <f t="shared" si="19"/>
        <v>-5.3300598494168697E-2</v>
      </c>
      <c r="O121" s="1">
        <f t="shared" si="20"/>
        <v>6.7005984941687054E-3</v>
      </c>
      <c r="P121" s="24">
        <f t="shared" si="21"/>
        <v>1.3894461161207906E-17</v>
      </c>
      <c r="Q121" s="1"/>
      <c r="R121" s="27">
        <f t="shared" si="22"/>
        <v>53.296156777627523</v>
      </c>
      <c r="S121" s="27">
        <f t="shared" si="23"/>
        <v>13.272943222372481</v>
      </c>
    </row>
    <row r="122" spans="1:19" x14ac:dyDescent="0.25">
      <c r="A122" s="29">
        <v>2227</v>
      </c>
      <c r="B122" s="29">
        <v>2.8500000000000001E-2</v>
      </c>
      <c r="C122" s="29">
        <v>-4.3999999999999997E-2</v>
      </c>
      <c r="D122" s="1"/>
      <c r="E122" s="1">
        <f t="shared" si="13"/>
        <v>-1.5438596491228069</v>
      </c>
      <c r="F122" s="1">
        <f t="shared" si="14"/>
        <v>0</v>
      </c>
      <c r="G122" s="1">
        <f t="shared" si="24"/>
        <v>0</v>
      </c>
      <c r="H122" s="1"/>
      <c r="I122" s="24">
        <f t="shared" si="15"/>
        <v>0.80240029412947889</v>
      </c>
      <c r="J122" s="24">
        <f t="shared" si="16"/>
        <v>-0.60480058825895777</v>
      </c>
      <c r="K122" s="1"/>
      <c r="L122" s="1">
        <f t="shared" si="17"/>
        <v>2.286840838269015E-2</v>
      </c>
      <c r="M122" s="1">
        <f t="shared" si="18"/>
        <v>5.6315916173098517E-3</v>
      </c>
      <c r="N122" s="1">
        <f t="shared" si="19"/>
        <v>-5.0246080390136096E-2</v>
      </c>
      <c r="O122" s="1">
        <f t="shared" si="20"/>
        <v>6.2460803901361094E-3</v>
      </c>
      <c r="P122" s="24">
        <f t="shared" si="21"/>
        <v>1.3894461161207906E-17</v>
      </c>
      <c r="Q122" s="1"/>
      <c r="R122" s="27">
        <f t="shared" si="22"/>
        <v>50.927945468250968</v>
      </c>
      <c r="S122" s="27">
        <f t="shared" si="23"/>
        <v>12.541554531749039</v>
      </c>
    </row>
    <row r="123" spans="1:19" x14ac:dyDescent="0.25">
      <c r="A123" s="29">
        <v>2257</v>
      </c>
      <c r="B123" s="29">
        <v>2.69E-2</v>
      </c>
      <c r="C123" s="29">
        <v>-4.1799999999999997E-2</v>
      </c>
      <c r="D123" s="1"/>
      <c r="E123" s="1">
        <f t="shared" si="13"/>
        <v>-1.553903345724907</v>
      </c>
      <c r="F123" s="1">
        <f t="shared" si="14"/>
        <v>0</v>
      </c>
      <c r="G123" s="1">
        <f t="shared" si="24"/>
        <v>0</v>
      </c>
      <c r="H123" s="1"/>
      <c r="I123" s="24">
        <f t="shared" si="15"/>
        <v>0.80543804135260633</v>
      </c>
      <c r="J123" s="24">
        <f t="shared" si="16"/>
        <v>-0.61087608270521265</v>
      </c>
      <c r="K123" s="1"/>
      <c r="L123" s="1">
        <f t="shared" si="17"/>
        <v>2.1666283312385109E-2</v>
      </c>
      <c r="M123" s="1">
        <f t="shared" si="18"/>
        <v>5.2337166876148897E-3</v>
      </c>
      <c r="N123" s="1">
        <f t="shared" si="19"/>
        <v>-4.7604791503268684E-2</v>
      </c>
      <c r="O123" s="1">
        <f t="shared" si="20"/>
        <v>5.804791503268702E-3</v>
      </c>
      <c r="P123" s="24">
        <f t="shared" si="21"/>
        <v>1.3894461161207906E-17</v>
      </c>
      <c r="Q123" s="1"/>
      <c r="R123" s="27">
        <f t="shared" si="22"/>
        <v>48.900801436053193</v>
      </c>
      <c r="S123" s="27">
        <f t="shared" si="23"/>
        <v>11.812498563946805</v>
      </c>
    </row>
    <row r="124" spans="1:19" x14ac:dyDescent="0.25">
      <c r="A124" s="29">
        <v>2287</v>
      </c>
      <c r="B124" s="29">
        <v>2.5499999999999998E-2</v>
      </c>
      <c r="C124" s="29">
        <v>-4.0099999999999997E-2</v>
      </c>
      <c r="D124" s="1"/>
      <c r="E124" s="1">
        <f t="shared" si="13"/>
        <v>-1.5725490196078431</v>
      </c>
      <c r="F124" s="1">
        <f t="shared" si="14"/>
        <v>0</v>
      </c>
      <c r="G124" s="1">
        <f t="shared" si="24"/>
        <v>0</v>
      </c>
      <c r="H124" s="1"/>
      <c r="I124" s="24">
        <f t="shared" si="15"/>
        <v>0.81107748331358587</v>
      </c>
      <c r="J124" s="24">
        <f t="shared" si="16"/>
        <v>-0.62215496662717173</v>
      </c>
      <c r="K124" s="1"/>
      <c r="L124" s="1">
        <f t="shared" si="17"/>
        <v>2.0682475824496439E-2</v>
      </c>
      <c r="M124" s="1">
        <f t="shared" si="18"/>
        <v>4.8175241755035597E-3</v>
      </c>
      <c r="N124" s="1">
        <f t="shared" si="19"/>
        <v>-4.544318631861189E-2</v>
      </c>
      <c r="O124" s="1">
        <f t="shared" si="20"/>
        <v>5.343186318611891E-3</v>
      </c>
      <c r="P124" s="24">
        <f t="shared" si="21"/>
        <v>0</v>
      </c>
      <c r="Q124" s="1"/>
      <c r="R124" s="27">
        <f t="shared" si="22"/>
        <v>47.300822210623352</v>
      </c>
      <c r="S124" s="27">
        <f t="shared" si="23"/>
        <v>11.017677789376641</v>
      </c>
    </row>
    <row r="125" spans="1:19" x14ac:dyDescent="0.25">
      <c r="A125" s="29">
        <v>2317</v>
      </c>
      <c r="B125" s="29">
        <v>2.4400000000000002E-2</v>
      </c>
      <c r="C125" s="29">
        <v>-3.85E-2</v>
      </c>
      <c r="D125" s="1"/>
      <c r="E125" s="1">
        <f t="shared" si="13"/>
        <v>-1.5778688524590163</v>
      </c>
      <c r="F125" s="1">
        <f t="shared" si="14"/>
        <v>0</v>
      </c>
      <c r="G125" s="1">
        <f t="shared" si="24"/>
        <v>0</v>
      </c>
      <c r="H125" s="1"/>
      <c r="I125" s="24">
        <f t="shared" si="15"/>
        <v>0.81268648327758053</v>
      </c>
      <c r="J125" s="24">
        <f t="shared" si="16"/>
        <v>-0.62537296655516106</v>
      </c>
      <c r="K125" s="1"/>
      <c r="L125" s="1">
        <f t="shared" si="17"/>
        <v>1.9829550191972967E-2</v>
      </c>
      <c r="M125" s="1">
        <f t="shared" si="18"/>
        <v>4.5704498080270358E-3</v>
      </c>
      <c r="N125" s="1">
        <f t="shared" si="19"/>
        <v>-4.3569152534475811E-2</v>
      </c>
      <c r="O125" s="1">
        <f t="shared" si="20"/>
        <v>5.069152534475819E-3</v>
      </c>
      <c r="P125" s="24">
        <f t="shared" si="21"/>
        <v>6.947230580603953E-18</v>
      </c>
      <c r="Q125" s="1"/>
      <c r="R125" s="27">
        <f t="shared" si="22"/>
        <v>45.945067794801361</v>
      </c>
      <c r="S125" s="27">
        <f t="shared" si="23"/>
        <v>10.589732205198642</v>
      </c>
    </row>
  </sheetData>
  <mergeCells count="20">
    <mergeCell ref="A6:U6"/>
    <mergeCell ref="A1:U1"/>
    <mergeCell ref="A2:U2"/>
    <mergeCell ref="A3:U3"/>
    <mergeCell ref="A4:U4"/>
    <mergeCell ref="A5:U5"/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9"/>
  <sheetViews>
    <sheetView topLeftCell="A8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0" t="s">
        <v>44</v>
      </c>
      <c r="K11" s="40"/>
      <c r="L11" s="40"/>
      <c r="M11" s="40"/>
      <c r="N11" s="40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SUM(B20:B229)</f>
        <v>25.36900000000001</v>
      </c>
      <c r="C12" s="2">
        <f>SUM(C20:C229)</f>
        <v>-72.509799999999984</v>
      </c>
      <c r="D12" s="3"/>
      <c r="F12" s="35" t="s">
        <v>32</v>
      </c>
      <c r="G12" s="35"/>
      <c r="H12" s="35"/>
      <c r="I12" s="35"/>
      <c r="J12" s="35"/>
      <c r="K12" s="35"/>
      <c r="L12" s="35"/>
      <c r="M12" s="28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MAX(B20:B229)</f>
        <v>0.9859</v>
      </c>
      <c r="C13" s="2">
        <f>MAX(C20:C229)</f>
        <v>0.99219999999999997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2201.4802482261812</v>
      </c>
    </row>
    <row r="14" spans="1:21" s="3" customFormat="1" x14ac:dyDescent="0.25">
      <c r="A14" s="2" t="s">
        <v>30</v>
      </c>
      <c r="B14" s="2">
        <f>MIN(B20:B229)</f>
        <v>3.3E-3</v>
      </c>
      <c r="C14" s="2">
        <f>MIN(C20:C229)</f>
        <v>-3.1793</v>
      </c>
      <c r="F14" s="5"/>
      <c r="G14" s="2" t="s">
        <v>7</v>
      </c>
      <c r="H14" s="2"/>
      <c r="I14" s="15"/>
      <c r="J14" s="15">
        <f>MIN(G20:G229)</f>
        <v>-76.648208469055376</v>
      </c>
      <c r="K14" s="2" t="s">
        <v>19</v>
      </c>
      <c r="L14" s="15">
        <f>J14*M13</f>
        <v>-76.648208469055376</v>
      </c>
      <c r="M14" s="2" t="s">
        <v>25</v>
      </c>
      <c r="N14" s="2">
        <f>L14*D17</f>
        <v>-3.4721638436482086E-2</v>
      </c>
      <c r="Q14" s="4" t="s">
        <v>34</v>
      </c>
      <c r="R14" s="18">
        <f>SUM(R20:R229)/SUM(L20:L229)</f>
        <v>3425.1460510154943</v>
      </c>
      <c r="S14" s="18">
        <f>SUM(S20:S229)/SUM(M20:M229)</f>
        <v>1223.6658027893129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MAX(G20:G229)</f>
        <v>1.0256646688181958</v>
      </c>
      <c r="K15" s="2"/>
      <c r="L15" s="2"/>
      <c r="M15" s="2" t="s">
        <v>24</v>
      </c>
      <c r="N15" s="2">
        <f>J15*D17</f>
        <v>4.6462609497464273E-4</v>
      </c>
      <c r="P15" s="10"/>
      <c r="Q15"/>
      <c r="S15" s="17"/>
    </row>
    <row r="16" spans="1:21" x14ac:dyDescent="0.25">
      <c r="A16" s="32" t="s">
        <v>45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5.0002264695402754E-2</v>
      </c>
      <c r="K16" s="2"/>
      <c r="L16" s="19" t="s">
        <v>61</v>
      </c>
      <c r="M16" s="2"/>
      <c r="N16" s="30">
        <f>-L14/J15*J16/(1-J16)</f>
        <v>3.9333601869109871</v>
      </c>
      <c r="P16" s="10"/>
      <c r="Q16"/>
    </row>
    <row r="17" spans="1:19" x14ac:dyDescent="0.25">
      <c r="A17" s="12" t="s">
        <v>18</v>
      </c>
      <c r="B17" s="11"/>
      <c r="C17" s="11"/>
      <c r="D17" s="11">
        <v>4.5300000000000001E-4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-567</v>
      </c>
      <c r="B20" s="29">
        <v>6.2300000000000001E-2</v>
      </c>
      <c r="C20" s="29">
        <v>2.4899999999999999E-2</v>
      </c>
      <c r="D20" s="1"/>
      <c r="E20" s="1">
        <f>C20/B20</f>
        <v>0.39967897271268055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8.059153880409323E-3</v>
      </c>
      <c r="J20" s="24">
        <f>1-2*I20</f>
        <v>0.98388169223918132</v>
      </c>
      <c r="K20" s="1"/>
      <c r="L20" s="1">
        <f>B20*I20</f>
        <v>5.0208528674950087E-4</v>
      </c>
      <c r="M20" s="1">
        <f>B20*(1-I20)</f>
        <v>6.1797914713250496E-2</v>
      </c>
      <c r="N20" s="1">
        <f>L20*$L$14</f>
        <v>-3.8483937728021188E-2</v>
      </c>
      <c r="O20" s="1">
        <f>M20*$J$15</f>
        <v>6.3383937728021186E-2</v>
      </c>
      <c r="P20" s="24">
        <f>(N20+O20-C20)/MAX($C$13,-$C$14)</f>
        <v>0</v>
      </c>
      <c r="Q20" s="1"/>
      <c r="R20" s="27">
        <f>A20*L20</f>
        <v>-0.28468235758696697</v>
      </c>
      <c r="S20" s="27">
        <f>A20*M20</f>
        <v>-35.039417642413028</v>
      </c>
    </row>
    <row r="21" spans="1:19" x14ac:dyDescent="0.25">
      <c r="A21" s="29">
        <v>-537</v>
      </c>
      <c r="B21" s="29">
        <v>7.4899999999999994E-2</v>
      </c>
      <c r="C21" s="29">
        <v>5.2699999999999997E-2</v>
      </c>
      <c r="D21" s="1"/>
      <c r="E21" s="1">
        <f t="shared" ref="E21:E27" si="0">C21/B21</f>
        <v>0.70360480640854473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4.1463087831088933E-3</v>
      </c>
      <c r="J21" s="24">
        <f t="shared" ref="J21:J27" si="4">1-2*I21</f>
        <v>0.9917073824337822</v>
      </c>
      <c r="K21" s="1"/>
      <c r="L21" s="1">
        <f t="shared" ref="L21:L27" si="5">B21*I21</f>
        <v>3.1055852785485607E-4</v>
      </c>
      <c r="M21" s="1">
        <f t="shared" ref="M21:M27" si="6">B21*(1-I21)</f>
        <v>7.4589441472145149E-2</v>
      </c>
      <c r="N21" s="1">
        <f t="shared" ref="N21:N27" si="7">L21*$L$14</f>
        <v>-2.380375478486195E-2</v>
      </c>
      <c r="O21" s="1">
        <f t="shared" ref="O21:O27" si="8">M21*$J$15</f>
        <v>7.650375478486196E-2</v>
      </c>
      <c r="P21" s="24">
        <f t="shared" ref="P21:P27" si="9">(N21+O21-C21)/MAX($C$13,-$C$14)</f>
        <v>4.3650450752726876E-18</v>
      </c>
      <c r="Q21" s="1"/>
      <c r="R21" s="27">
        <f t="shared" ref="R21:R27" si="10">A21*L21</f>
        <v>-0.16676992945805771</v>
      </c>
      <c r="S21" s="27">
        <f t="shared" ref="S21:S27" si="11">A21*M21</f>
        <v>-40.054530070541944</v>
      </c>
    </row>
    <row r="22" spans="1:19" x14ac:dyDescent="0.25">
      <c r="A22" s="29">
        <v>-507</v>
      </c>
      <c r="B22" s="29">
        <v>9.1200000000000003E-2</v>
      </c>
      <c r="C22" s="29">
        <v>9.0300000000000005E-2</v>
      </c>
      <c r="D22" s="1"/>
      <c r="E22" s="1">
        <f t="shared" si="0"/>
        <v>0.99013157894736847</v>
      </c>
      <c r="F22" s="1">
        <f t="shared" si="1"/>
        <v>0</v>
      </c>
      <c r="G22" s="1">
        <f t="shared" si="2"/>
        <v>0</v>
      </c>
      <c r="H22" s="1"/>
      <c r="I22" s="24">
        <f t="shared" si="3"/>
        <v>4.5746514800098896E-4</v>
      </c>
      <c r="J22" s="24">
        <f t="shared" si="4"/>
        <v>0.99908506970399802</v>
      </c>
      <c r="K22" s="1"/>
      <c r="L22" s="1">
        <f t="shared" si="5"/>
        <v>4.1720821497690193E-5</v>
      </c>
      <c r="M22" s="1">
        <f t="shared" si="6"/>
        <v>9.1158279178502319E-2</v>
      </c>
      <c r="N22" s="1">
        <f t="shared" si="7"/>
        <v>-3.197826223655205E-3</v>
      </c>
      <c r="O22" s="1">
        <f t="shared" si="8"/>
        <v>9.3497826223655225E-2</v>
      </c>
      <c r="P22" s="24">
        <f t="shared" si="9"/>
        <v>4.3650450752726876E-18</v>
      </c>
      <c r="Q22" s="1"/>
      <c r="R22" s="27">
        <f t="shared" si="10"/>
        <v>-2.1152456499328929E-2</v>
      </c>
      <c r="S22" s="27">
        <f t="shared" si="11"/>
        <v>-46.217247543500676</v>
      </c>
    </row>
    <row r="23" spans="1:19" x14ac:dyDescent="0.25">
      <c r="A23" s="29">
        <v>-477</v>
      </c>
      <c r="B23" s="29">
        <v>0.10970000000000001</v>
      </c>
      <c r="C23" s="29">
        <v>0.1348</v>
      </c>
      <c r="D23" s="1"/>
      <c r="E23" s="1">
        <f t="shared" si="0"/>
        <v>1.2288058340929808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0.10970000000000001</v>
      </c>
      <c r="N23" s="1">
        <f t="shared" si="7"/>
        <v>0</v>
      </c>
      <c r="O23" s="1">
        <f t="shared" si="8"/>
        <v>0.11251541416935609</v>
      </c>
      <c r="P23" s="24">
        <f t="shared" si="9"/>
        <v>-7.0092743153033401E-3</v>
      </c>
      <c r="Q23" s="1"/>
      <c r="R23" s="27">
        <f t="shared" si="10"/>
        <v>0</v>
      </c>
      <c r="S23" s="27">
        <f t="shared" si="11"/>
        <v>-52.326900000000002</v>
      </c>
    </row>
    <row r="24" spans="1:19" x14ac:dyDescent="0.25">
      <c r="A24" s="29">
        <v>-447</v>
      </c>
      <c r="B24" s="29">
        <v>0.1303</v>
      </c>
      <c r="C24" s="29">
        <v>0.18759999999999999</v>
      </c>
      <c r="D24" s="1"/>
      <c r="E24" s="1">
        <f t="shared" si="0"/>
        <v>1.4397544128933231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0.1303</v>
      </c>
      <c r="N24" s="1">
        <f t="shared" si="7"/>
        <v>0</v>
      </c>
      <c r="O24" s="1">
        <f t="shared" si="8"/>
        <v>0.1336441063470109</v>
      </c>
      <c r="P24" s="24">
        <f t="shared" si="9"/>
        <v>-1.6970997909284774E-2</v>
      </c>
      <c r="Q24" s="1"/>
      <c r="R24" s="27">
        <f t="shared" si="10"/>
        <v>0</v>
      </c>
      <c r="S24" s="27">
        <f t="shared" si="11"/>
        <v>-58.244100000000003</v>
      </c>
    </row>
    <row r="25" spans="1:19" x14ac:dyDescent="0.25">
      <c r="A25" s="29">
        <v>-417</v>
      </c>
      <c r="B25" s="29">
        <v>0.15229999999999999</v>
      </c>
      <c r="C25" s="29">
        <v>0.2457</v>
      </c>
      <c r="D25" s="1"/>
      <c r="E25" s="1">
        <f t="shared" si="0"/>
        <v>1.6132632961260671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0.15229999999999999</v>
      </c>
      <c r="N25" s="1">
        <f t="shared" si="7"/>
        <v>0</v>
      </c>
      <c r="O25" s="1">
        <f t="shared" si="8"/>
        <v>0.15620872906101121</v>
      </c>
      <c r="P25" s="24">
        <f t="shared" si="9"/>
        <v>-2.814810522410241E-2</v>
      </c>
      <c r="Q25" s="1"/>
      <c r="R25" s="27">
        <f t="shared" si="10"/>
        <v>0</v>
      </c>
      <c r="S25" s="27">
        <f t="shared" si="11"/>
        <v>-63.509099999999997</v>
      </c>
    </row>
    <row r="26" spans="1:19" x14ac:dyDescent="0.25">
      <c r="A26" s="29">
        <v>-387</v>
      </c>
      <c r="B26" s="29">
        <v>0.17630000000000001</v>
      </c>
      <c r="C26" s="29">
        <v>0.2994</v>
      </c>
      <c r="D26" s="1"/>
      <c r="E26" s="1">
        <f t="shared" si="0"/>
        <v>1.6982416335791264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0.17630000000000001</v>
      </c>
      <c r="N26" s="1">
        <f t="shared" si="7"/>
        <v>0</v>
      </c>
      <c r="O26" s="1">
        <f t="shared" si="8"/>
        <v>0.18082468111264793</v>
      </c>
      <c r="P26" s="24">
        <f t="shared" si="9"/>
        <v>-3.7296045949533563E-2</v>
      </c>
      <c r="Q26" s="1"/>
      <c r="R26" s="27">
        <f t="shared" si="10"/>
        <v>0</v>
      </c>
      <c r="S26" s="27">
        <f t="shared" si="11"/>
        <v>-68.228099999999998</v>
      </c>
    </row>
    <row r="27" spans="1:19" x14ac:dyDescent="0.25">
      <c r="A27" s="29">
        <v>-357</v>
      </c>
      <c r="B27" s="29">
        <v>0.21279999999999999</v>
      </c>
      <c r="C27" s="29">
        <v>0.35189999999999999</v>
      </c>
      <c r="D27" s="1"/>
      <c r="E27" s="1">
        <f t="shared" si="0"/>
        <v>1.6536654135338347</v>
      </c>
      <c r="F27" s="1">
        <f t="shared" si="1"/>
        <v>0</v>
      </c>
      <c r="G27" s="1">
        <f t="shared" si="2"/>
        <v>0</v>
      </c>
      <c r="H27" s="1"/>
      <c r="I27" s="24">
        <f t="shared" si="3"/>
        <v>0</v>
      </c>
      <c r="J27" s="24">
        <f t="shared" si="4"/>
        <v>1</v>
      </c>
      <c r="K27" s="1"/>
      <c r="L27" s="1">
        <f t="shared" si="5"/>
        <v>0</v>
      </c>
      <c r="M27" s="1">
        <f t="shared" si="6"/>
        <v>0.21279999999999999</v>
      </c>
      <c r="N27" s="1">
        <f t="shared" si="7"/>
        <v>0</v>
      </c>
      <c r="O27" s="1">
        <f t="shared" si="8"/>
        <v>0.21826144152451207</v>
      </c>
      <c r="P27" s="24">
        <f t="shared" si="9"/>
        <v>-4.2033956680869344E-2</v>
      </c>
      <c r="Q27" s="1"/>
      <c r="R27" s="27">
        <f t="shared" si="10"/>
        <v>0</v>
      </c>
      <c r="S27" s="27">
        <f t="shared" si="11"/>
        <v>-75.9696</v>
      </c>
    </row>
    <row r="28" spans="1:19" x14ac:dyDescent="0.25">
      <c r="A28" s="29">
        <v>-327</v>
      </c>
      <c r="B28" s="29">
        <v>0.2727</v>
      </c>
      <c r="C28" s="29">
        <v>0.40839999999999999</v>
      </c>
      <c r="D28" s="1"/>
      <c r="E28" s="1">
        <f t="shared" ref="E28:E91" si="12">C28/B28</f>
        <v>1.4976164283094975</v>
      </c>
      <c r="F28" s="1">
        <f t="shared" ref="F28:F91" si="13">IF(AND(B28/$B$13&gt;$O$12,OR(C28/$C$13&gt;$M$12,C28/$C$14&gt;$M$12)),1,0)</f>
        <v>0</v>
      </c>
      <c r="G28" s="1">
        <f>E28*F28</f>
        <v>0</v>
      </c>
      <c r="H28" s="1"/>
      <c r="I28" s="24">
        <f t="shared" ref="I28:I91" si="14">MIN(1,MAX(0,(E28-$J$15)/($L$14-$J$15)))</f>
        <v>0</v>
      </c>
      <c r="J28" s="24">
        <f t="shared" ref="J28:J91" si="15">1-2*I28</f>
        <v>1</v>
      </c>
      <c r="K28" s="1"/>
      <c r="L28" s="1">
        <f t="shared" ref="L28:L91" si="16">B28*I28</f>
        <v>0</v>
      </c>
      <c r="M28" s="1">
        <f t="shared" ref="M28:M91" si="17">B28*(1-I28)</f>
        <v>0.2727</v>
      </c>
      <c r="N28" s="1">
        <f t="shared" ref="N28:N91" si="18">L28*$L$14</f>
        <v>0</v>
      </c>
      <c r="O28" s="1">
        <f t="shared" ref="O28:O91" si="19">M28*$J$15</f>
        <v>0.27969875518672199</v>
      </c>
      <c r="P28" s="24">
        <f t="shared" ref="P28:P91" si="20">(N28+O28-C28)/MAX($C$13,-$C$14)</f>
        <v>-4.0481000475978357E-2</v>
      </c>
      <c r="Q28" s="1"/>
      <c r="R28" s="27">
        <f t="shared" ref="R28:R91" si="21">A28*L28</f>
        <v>0</v>
      </c>
      <c r="S28" s="27">
        <f t="shared" ref="S28:S91" si="22">A28*M28</f>
        <v>-89.172899999999998</v>
      </c>
    </row>
    <row r="29" spans="1:19" x14ac:dyDescent="0.25">
      <c r="A29" s="29">
        <v>-297</v>
      </c>
      <c r="B29" s="29">
        <v>0.36449999999999999</v>
      </c>
      <c r="C29" s="29">
        <v>0.46949999999999997</v>
      </c>
      <c r="D29" s="1"/>
      <c r="E29" s="1">
        <f t="shared" si="12"/>
        <v>1.2880658436213992</v>
      </c>
      <c r="F29" s="1">
        <f t="shared" si="13"/>
        <v>0</v>
      </c>
      <c r="G29" s="1">
        <f t="shared" ref="G29:G92" si="23">E29*F29</f>
        <v>0</v>
      </c>
      <c r="H29" s="1"/>
      <c r="I29" s="24">
        <f t="shared" si="14"/>
        <v>0</v>
      </c>
      <c r="J29" s="24">
        <f t="shared" si="15"/>
        <v>1</v>
      </c>
      <c r="K29" s="1"/>
      <c r="L29" s="1">
        <f t="shared" si="16"/>
        <v>0</v>
      </c>
      <c r="M29" s="1">
        <f t="shared" si="17"/>
        <v>0.36449999999999999</v>
      </c>
      <c r="N29" s="1">
        <f t="shared" si="18"/>
        <v>0</v>
      </c>
      <c r="O29" s="1">
        <f t="shared" si="19"/>
        <v>0.37385477178423238</v>
      </c>
      <c r="P29" s="24">
        <f t="shared" si="20"/>
        <v>-3.0083737997599346E-2</v>
      </c>
      <c r="Q29" s="1"/>
      <c r="R29" s="27">
        <f t="shared" si="21"/>
        <v>0</v>
      </c>
      <c r="S29" s="27">
        <f t="shared" si="22"/>
        <v>-108.2565</v>
      </c>
    </row>
    <row r="30" spans="1:19" x14ac:dyDescent="0.25">
      <c r="A30" s="29">
        <v>-267</v>
      </c>
      <c r="B30" s="29">
        <v>0.49080000000000001</v>
      </c>
      <c r="C30" s="29">
        <v>0.53500000000000003</v>
      </c>
      <c r="D30" s="1"/>
      <c r="E30" s="1">
        <f t="shared" si="12"/>
        <v>1.0900570497147515</v>
      </c>
      <c r="F30" s="1">
        <f t="shared" si="13"/>
        <v>0</v>
      </c>
      <c r="G30" s="1">
        <f t="shared" si="23"/>
        <v>0</v>
      </c>
      <c r="H30" s="1"/>
      <c r="I30" s="24">
        <f t="shared" si="14"/>
        <v>0</v>
      </c>
      <c r="J30" s="24">
        <f t="shared" si="15"/>
        <v>1</v>
      </c>
      <c r="K30" s="1"/>
      <c r="L30" s="1">
        <f t="shared" si="16"/>
        <v>0</v>
      </c>
      <c r="M30" s="1">
        <f t="shared" si="17"/>
        <v>0.49080000000000001</v>
      </c>
      <c r="N30" s="1">
        <f t="shared" si="18"/>
        <v>0</v>
      </c>
      <c r="O30" s="1">
        <f t="shared" si="19"/>
        <v>0.50339621945597057</v>
      </c>
      <c r="P30" s="24">
        <f t="shared" si="20"/>
        <v>-9.9404839254016476E-3</v>
      </c>
      <c r="Q30" s="1"/>
      <c r="R30" s="27">
        <f t="shared" si="21"/>
        <v>0</v>
      </c>
      <c r="S30" s="27">
        <f t="shared" si="22"/>
        <v>-131.0436</v>
      </c>
    </row>
    <row r="31" spans="1:19" x14ac:dyDescent="0.25">
      <c r="A31" s="29">
        <v>-237</v>
      </c>
      <c r="B31" s="29">
        <v>0.63329999999999997</v>
      </c>
      <c r="C31" s="29">
        <v>0.60709999999999997</v>
      </c>
      <c r="D31" s="1"/>
      <c r="E31" s="1">
        <f t="shared" si="12"/>
        <v>0.95862940154744991</v>
      </c>
      <c r="F31" s="1">
        <f t="shared" si="13"/>
        <v>1</v>
      </c>
      <c r="G31" s="1">
        <f t="shared" si="23"/>
        <v>0.95862940154744991</v>
      </c>
      <c r="H31" s="1"/>
      <c r="I31" s="24">
        <f t="shared" si="14"/>
        <v>8.6303495065523806E-4</v>
      </c>
      <c r="J31" s="24">
        <f t="shared" si="15"/>
        <v>0.99827393009868948</v>
      </c>
      <c r="K31" s="1"/>
      <c r="L31" s="1">
        <f t="shared" si="16"/>
        <v>5.4656003424996221E-4</v>
      </c>
      <c r="M31" s="1">
        <f t="shared" si="17"/>
        <v>0.63275343996575006</v>
      </c>
      <c r="N31" s="1">
        <f t="shared" si="18"/>
        <v>-4.1892847446045149E-2</v>
      </c>
      <c r="O31" s="1">
        <f t="shared" si="19"/>
        <v>0.64899284744604524</v>
      </c>
      <c r="P31" s="24">
        <f t="shared" si="20"/>
        <v>3.4920360602181501E-17</v>
      </c>
      <c r="Q31" s="1"/>
      <c r="R31" s="27">
        <f t="shared" si="21"/>
        <v>-0.12953472811724104</v>
      </c>
      <c r="S31" s="27">
        <f t="shared" si="22"/>
        <v>-149.96256527188277</v>
      </c>
    </row>
    <row r="32" spans="1:19" x14ac:dyDescent="0.25">
      <c r="A32" s="29">
        <v>-207</v>
      </c>
      <c r="B32" s="29">
        <v>0.76370000000000005</v>
      </c>
      <c r="C32" s="29">
        <v>0.68810000000000004</v>
      </c>
      <c r="D32" s="1"/>
      <c r="E32" s="1">
        <f t="shared" si="12"/>
        <v>0.9010082493125573</v>
      </c>
      <c r="F32" s="1">
        <f t="shared" si="13"/>
        <v>1</v>
      </c>
      <c r="G32" s="1">
        <f t="shared" si="23"/>
        <v>0.9010082493125573</v>
      </c>
      <c r="H32" s="1"/>
      <c r="I32" s="24">
        <f t="shared" si="14"/>
        <v>1.6048693655892436E-3</v>
      </c>
      <c r="J32" s="24">
        <f t="shared" si="15"/>
        <v>0.99679026126882153</v>
      </c>
      <c r="K32" s="1"/>
      <c r="L32" s="1">
        <f t="shared" si="16"/>
        <v>1.2256387345005054E-3</v>
      </c>
      <c r="M32" s="1">
        <f t="shared" si="17"/>
        <v>0.7624743612654995</v>
      </c>
      <c r="N32" s="1">
        <f t="shared" si="18"/>
        <v>-9.3943013229743952E-2</v>
      </c>
      <c r="O32" s="1">
        <f t="shared" si="19"/>
        <v>0.78204301322974401</v>
      </c>
      <c r="P32" s="24">
        <f t="shared" si="20"/>
        <v>0</v>
      </c>
      <c r="Q32" s="1"/>
      <c r="R32" s="27">
        <f t="shared" si="21"/>
        <v>-0.25370721804160462</v>
      </c>
      <c r="S32" s="27">
        <f t="shared" si="22"/>
        <v>-157.83219278195838</v>
      </c>
    </row>
    <row r="33" spans="1:19" x14ac:dyDescent="0.25">
      <c r="A33" s="29">
        <v>-177</v>
      </c>
      <c r="B33" s="29">
        <v>0.86219999999999997</v>
      </c>
      <c r="C33" s="29">
        <v>0.77139999999999997</v>
      </c>
      <c r="D33" s="1"/>
      <c r="E33" s="1">
        <f t="shared" si="12"/>
        <v>0.89468800742287169</v>
      </c>
      <c r="F33" s="1">
        <f t="shared" si="13"/>
        <v>1</v>
      </c>
      <c r="G33" s="1">
        <f t="shared" si="23"/>
        <v>0.89468800742287169</v>
      </c>
      <c r="H33" s="1"/>
      <c r="I33" s="24">
        <f t="shared" si="14"/>
        <v>1.6862383206105412E-3</v>
      </c>
      <c r="J33" s="24">
        <f t="shared" si="15"/>
        <v>0.99662752335877891</v>
      </c>
      <c r="K33" s="1"/>
      <c r="L33" s="1">
        <f t="shared" si="16"/>
        <v>1.4538746800304087E-3</v>
      </c>
      <c r="M33" s="1">
        <f t="shared" si="17"/>
        <v>0.86074612531996952</v>
      </c>
      <c r="N33" s="1">
        <f t="shared" si="18"/>
        <v>-0.11143688956285194</v>
      </c>
      <c r="O33" s="1">
        <f t="shared" si="19"/>
        <v>0.88283688956285189</v>
      </c>
      <c r="P33" s="24">
        <f t="shared" si="20"/>
        <v>0</v>
      </c>
      <c r="Q33" s="1"/>
      <c r="R33" s="27">
        <f t="shared" si="21"/>
        <v>-0.25733581836538233</v>
      </c>
      <c r="S33" s="27">
        <f t="shared" si="22"/>
        <v>-152.3520641816346</v>
      </c>
    </row>
    <row r="34" spans="1:19" x14ac:dyDescent="0.25">
      <c r="A34" s="29">
        <v>-147</v>
      </c>
      <c r="B34" s="29">
        <v>0.92479999999999996</v>
      </c>
      <c r="C34" s="29">
        <v>0.8488</v>
      </c>
      <c r="D34" s="1"/>
      <c r="E34" s="1">
        <f t="shared" si="12"/>
        <v>0.91782006920415227</v>
      </c>
      <c r="F34" s="1">
        <f t="shared" si="13"/>
        <v>1</v>
      </c>
      <c r="G34" s="1">
        <f t="shared" si="23"/>
        <v>0.91782006920415227</v>
      </c>
      <c r="H34" s="1"/>
      <c r="I34" s="24">
        <f t="shared" si="14"/>
        <v>1.3884282482298266E-3</v>
      </c>
      <c r="J34" s="24">
        <f t="shared" si="15"/>
        <v>0.99722314350354035</v>
      </c>
      <c r="K34" s="1"/>
      <c r="L34" s="1">
        <f t="shared" si="16"/>
        <v>1.2840184439629435E-3</v>
      </c>
      <c r="M34" s="1">
        <f t="shared" si="17"/>
        <v>0.92351598155603698</v>
      </c>
      <c r="N34" s="1">
        <f t="shared" si="18"/>
        <v>-9.8417713370983789E-2</v>
      </c>
      <c r="O34" s="1">
        <f t="shared" si="19"/>
        <v>0.9472177133709837</v>
      </c>
      <c r="P34" s="24">
        <f t="shared" si="20"/>
        <v>-3.4920360602181501E-17</v>
      </c>
      <c r="Q34" s="1"/>
      <c r="R34" s="27">
        <f t="shared" si="21"/>
        <v>-0.18875071126255269</v>
      </c>
      <c r="S34" s="27">
        <f t="shared" si="22"/>
        <v>-135.75684928873744</v>
      </c>
    </row>
    <row r="35" spans="1:19" x14ac:dyDescent="0.25">
      <c r="A35" s="29">
        <v>-117</v>
      </c>
      <c r="B35" s="29">
        <v>0.96130000000000004</v>
      </c>
      <c r="C35" s="29">
        <v>0.91410000000000002</v>
      </c>
      <c r="D35" s="1"/>
      <c r="E35" s="1">
        <f t="shared" si="12"/>
        <v>0.95089982315614274</v>
      </c>
      <c r="F35" s="1">
        <f t="shared" si="13"/>
        <v>1</v>
      </c>
      <c r="G35" s="1">
        <f t="shared" si="23"/>
        <v>0.95089982315614274</v>
      </c>
      <c r="H35" s="1"/>
      <c r="I35" s="24">
        <f t="shared" si="14"/>
        <v>9.6254818566010158E-4</v>
      </c>
      <c r="J35" s="24">
        <f t="shared" si="15"/>
        <v>0.99807490362867979</v>
      </c>
      <c r="K35" s="1"/>
      <c r="L35" s="1">
        <f t="shared" si="16"/>
        <v>9.2529757087505572E-4</v>
      </c>
      <c r="M35" s="1">
        <f t="shared" si="17"/>
        <v>0.96037470242912504</v>
      </c>
      <c r="N35" s="1">
        <f t="shared" si="18"/>
        <v>-7.0922401108341818E-2</v>
      </c>
      <c r="O35" s="1">
        <f t="shared" si="19"/>
        <v>0.98502240110834194</v>
      </c>
      <c r="P35" s="24">
        <f t="shared" si="20"/>
        <v>3.4920360602181501E-17</v>
      </c>
      <c r="Q35" s="1"/>
      <c r="R35" s="27">
        <f t="shared" si="21"/>
        <v>-0.10825981579238152</v>
      </c>
      <c r="S35" s="27">
        <f t="shared" si="22"/>
        <v>-112.36384018420763</v>
      </c>
    </row>
    <row r="36" spans="1:19" x14ac:dyDescent="0.25">
      <c r="A36" s="29">
        <v>-87</v>
      </c>
      <c r="B36" s="29">
        <v>0.98099999999999998</v>
      </c>
      <c r="C36" s="29">
        <v>0.96199999999999997</v>
      </c>
      <c r="D36" s="1"/>
      <c r="E36" s="1">
        <f t="shared" si="12"/>
        <v>0.98063200815494389</v>
      </c>
      <c r="F36" s="1">
        <f t="shared" si="13"/>
        <v>1</v>
      </c>
      <c r="G36" s="1">
        <f t="shared" si="23"/>
        <v>0.98063200815494389</v>
      </c>
      <c r="H36" s="1"/>
      <c r="I36" s="24">
        <f t="shared" si="14"/>
        <v>5.7976587035022146E-4</v>
      </c>
      <c r="J36" s="24">
        <f t="shared" si="15"/>
        <v>0.99884046825929951</v>
      </c>
      <c r="K36" s="1"/>
      <c r="L36" s="1">
        <f t="shared" si="16"/>
        <v>5.6875031881356726E-4</v>
      </c>
      <c r="M36" s="1">
        <f t="shared" si="17"/>
        <v>0.98043124968118645</v>
      </c>
      <c r="N36" s="1">
        <f t="shared" si="18"/>
        <v>-4.359369300326401E-2</v>
      </c>
      <c r="O36" s="1">
        <f t="shared" si="19"/>
        <v>1.0055936930032641</v>
      </c>
      <c r="P36" s="24">
        <f t="shared" si="20"/>
        <v>3.4920360602181501E-17</v>
      </c>
      <c r="Q36" s="1"/>
      <c r="R36" s="27">
        <f t="shared" si="21"/>
        <v>-4.9481277736780349E-2</v>
      </c>
      <c r="S36" s="27">
        <f t="shared" si="22"/>
        <v>-85.29751872226322</v>
      </c>
    </row>
    <row r="37" spans="1:19" x14ac:dyDescent="0.25">
      <c r="A37" s="29">
        <v>-57</v>
      </c>
      <c r="B37" s="29">
        <v>0.9859</v>
      </c>
      <c r="C37" s="29">
        <v>0.98870000000000002</v>
      </c>
      <c r="D37" s="1"/>
      <c r="E37" s="1">
        <f t="shared" si="12"/>
        <v>1.0028400446292727</v>
      </c>
      <c r="F37" s="1">
        <f t="shared" si="13"/>
        <v>1</v>
      </c>
      <c r="G37" s="1">
        <f t="shared" si="23"/>
        <v>1.0028400446292727</v>
      </c>
      <c r="H37" s="1"/>
      <c r="I37" s="24">
        <f t="shared" si="14"/>
        <v>2.9385201570171146E-4</v>
      </c>
      <c r="J37" s="24">
        <f t="shared" si="15"/>
        <v>0.9994122959685966</v>
      </c>
      <c r="K37" s="1"/>
      <c r="L37" s="1">
        <f t="shared" si="16"/>
        <v>2.8970870228031735E-4</v>
      </c>
      <c r="M37" s="1">
        <f t="shared" si="17"/>
        <v>0.9856102912977196</v>
      </c>
      <c r="N37" s="1">
        <f t="shared" si="18"/>
        <v>-2.2205653007681264E-2</v>
      </c>
      <c r="O37" s="1">
        <f t="shared" si="19"/>
        <v>1.0109056530076812</v>
      </c>
      <c r="P37" s="24">
        <f t="shared" si="20"/>
        <v>-3.4920360602181501E-17</v>
      </c>
      <c r="Q37" s="1"/>
      <c r="R37" s="27">
        <f t="shared" si="21"/>
        <v>-1.6513396029978089E-2</v>
      </c>
      <c r="S37" s="27">
        <f t="shared" si="22"/>
        <v>-56.179786603970015</v>
      </c>
    </row>
    <row r="38" spans="1:19" x14ac:dyDescent="0.25">
      <c r="A38" s="29">
        <v>-27</v>
      </c>
      <c r="B38" s="29">
        <v>0.97740000000000005</v>
      </c>
      <c r="C38" s="29">
        <v>0.99219999999999997</v>
      </c>
      <c r="D38" s="1"/>
      <c r="E38" s="1">
        <f t="shared" si="12"/>
        <v>1.0151422140372415</v>
      </c>
      <c r="F38" s="1">
        <f t="shared" si="13"/>
        <v>1</v>
      </c>
      <c r="G38" s="1">
        <f t="shared" si="23"/>
        <v>1.0151422140372415</v>
      </c>
      <c r="H38" s="1"/>
      <c r="I38" s="24">
        <f t="shared" si="14"/>
        <v>1.3546968054852475E-4</v>
      </c>
      <c r="J38" s="24">
        <f t="shared" si="15"/>
        <v>0.99972906063890299</v>
      </c>
      <c r="K38" s="1"/>
      <c r="L38" s="1">
        <f t="shared" si="16"/>
        <v>1.324080657681281E-4</v>
      </c>
      <c r="M38" s="1">
        <f t="shared" si="17"/>
        <v>0.97726759193423185</v>
      </c>
      <c r="N38" s="1">
        <f t="shared" si="18"/>
        <v>-1.0148841027979878E-2</v>
      </c>
      <c r="O38" s="1">
        <f t="shared" si="19"/>
        <v>1.0023488410279797</v>
      </c>
      <c r="P38" s="24">
        <f t="shared" si="20"/>
        <v>-3.4920360602181501E-17</v>
      </c>
      <c r="Q38" s="1"/>
      <c r="R38" s="27">
        <f t="shared" si="21"/>
        <v>-3.5750177757394586E-3</v>
      </c>
      <c r="S38" s="27">
        <f t="shared" si="22"/>
        <v>-26.38622498222426</v>
      </c>
    </row>
    <row r="39" spans="1:19" x14ac:dyDescent="0.25">
      <c r="A39" s="29">
        <v>3</v>
      </c>
      <c r="B39" s="29">
        <v>0.95509999999999995</v>
      </c>
      <c r="C39" s="29">
        <v>0.97130000000000005</v>
      </c>
      <c r="D39" s="1"/>
      <c r="E39" s="1">
        <f t="shared" si="12"/>
        <v>1.0169615747042196</v>
      </c>
      <c r="F39" s="1">
        <f t="shared" si="13"/>
        <v>1</v>
      </c>
      <c r="G39" s="1">
        <f t="shared" si="23"/>
        <v>1.0169615747042196</v>
      </c>
      <c r="H39" s="1"/>
      <c r="I39" s="24">
        <f t="shared" si="14"/>
        <v>1.1204660927012135E-4</v>
      </c>
      <c r="J39" s="24">
        <f t="shared" si="15"/>
        <v>0.99977590678145978</v>
      </c>
      <c r="K39" s="1"/>
      <c r="L39" s="1">
        <f t="shared" si="16"/>
        <v>1.070157165138929E-4</v>
      </c>
      <c r="M39" s="1">
        <f t="shared" si="17"/>
        <v>0.95499298428348611</v>
      </c>
      <c r="N39" s="1">
        <f t="shared" si="18"/>
        <v>-8.2025629488221945E-3</v>
      </c>
      <c r="O39" s="1">
        <f t="shared" si="19"/>
        <v>0.97950256294882232</v>
      </c>
      <c r="P39" s="24">
        <f t="shared" si="20"/>
        <v>3.4920360602181501E-17</v>
      </c>
      <c r="Q39" s="1"/>
      <c r="R39" s="27">
        <f t="shared" si="21"/>
        <v>3.2104714954167871E-4</v>
      </c>
      <c r="S39" s="27">
        <f t="shared" si="22"/>
        <v>2.8649789528504583</v>
      </c>
    </row>
    <row r="40" spans="1:19" x14ac:dyDescent="0.25">
      <c r="A40" s="29">
        <v>33</v>
      </c>
      <c r="B40" s="29">
        <v>0.91610000000000003</v>
      </c>
      <c r="C40" s="29">
        <v>0.92410000000000003</v>
      </c>
      <c r="D40" s="1"/>
      <c r="E40" s="1">
        <f t="shared" si="12"/>
        <v>1.0087326711057745</v>
      </c>
      <c r="F40" s="1">
        <f t="shared" si="13"/>
        <v>1</v>
      </c>
      <c r="G40" s="1">
        <f t="shared" si="23"/>
        <v>1.0087326711057745</v>
      </c>
      <c r="H40" s="1"/>
      <c r="I40" s="24">
        <f t="shared" si="14"/>
        <v>2.1798832771434672E-4</v>
      </c>
      <c r="J40" s="24">
        <f t="shared" si="15"/>
        <v>0.99956402334457128</v>
      </c>
      <c r="K40" s="1"/>
      <c r="L40" s="1">
        <f t="shared" si="16"/>
        <v>1.9969910701911304E-4</v>
      </c>
      <c r="M40" s="1">
        <f t="shared" si="17"/>
        <v>0.91590030089298091</v>
      </c>
      <c r="N40" s="1">
        <f t="shared" si="18"/>
        <v>-1.5306578785885176E-2</v>
      </c>
      <c r="O40" s="1">
        <f t="shared" si="19"/>
        <v>0.93940657878588518</v>
      </c>
      <c r="P40" s="24">
        <f t="shared" si="20"/>
        <v>0</v>
      </c>
      <c r="Q40" s="1"/>
      <c r="R40" s="27">
        <f t="shared" si="21"/>
        <v>6.5900705316307307E-3</v>
      </c>
      <c r="S40" s="27">
        <f t="shared" si="22"/>
        <v>30.224709929468371</v>
      </c>
    </row>
    <row r="41" spans="1:19" x14ac:dyDescent="0.25">
      <c r="A41" s="29">
        <v>63</v>
      </c>
      <c r="B41" s="29">
        <v>0.85299999999999998</v>
      </c>
      <c r="C41" s="29">
        <v>0.85240000000000005</v>
      </c>
      <c r="D41" s="1"/>
      <c r="E41" s="1">
        <f t="shared" si="12"/>
        <v>0.99929660023446665</v>
      </c>
      <c r="F41" s="1">
        <f t="shared" si="13"/>
        <v>1</v>
      </c>
      <c r="G41" s="1">
        <f t="shared" si="23"/>
        <v>0.99929660023446665</v>
      </c>
      <c r="H41" s="1"/>
      <c r="I41" s="24">
        <f t="shared" si="14"/>
        <v>3.3947153036806917E-4</v>
      </c>
      <c r="J41" s="24">
        <f t="shared" si="15"/>
        <v>0.99932105693926387</v>
      </c>
      <c r="K41" s="1"/>
      <c r="L41" s="1">
        <f t="shared" si="16"/>
        <v>2.89569215403963E-4</v>
      </c>
      <c r="M41" s="1">
        <f t="shared" si="17"/>
        <v>0.85271043078459607</v>
      </c>
      <c r="N41" s="1">
        <f t="shared" si="18"/>
        <v>-2.2194961588503755E-2</v>
      </c>
      <c r="O41" s="1">
        <f t="shared" si="19"/>
        <v>0.87459496158850381</v>
      </c>
      <c r="P41" s="24">
        <f t="shared" si="20"/>
        <v>0</v>
      </c>
      <c r="Q41" s="1"/>
      <c r="R41" s="27">
        <f t="shared" si="21"/>
        <v>1.824286057044967E-2</v>
      </c>
      <c r="S41" s="27">
        <f t="shared" si="22"/>
        <v>53.720757139429551</v>
      </c>
    </row>
    <row r="42" spans="1:19" x14ac:dyDescent="0.25">
      <c r="A42" s="29">
        <v>93</v>
      </c>
      <c r="B42" s="29">
        <v>0.76070000000000004</v>
      </c>
      <c r="C42" s="29">
        <v>0.76349999999999996</v>
      </c>
      <c r="D42" s="1"/>
      <c r="E42" s="1">
        <f t="shared" si="12"/>
        <v>1.0036808202970946</v>
      </c>
      <c r="F42" s="1">
        <f t="shared" si="13"/>
        <v>1</v>
      </c>
      <c r="G42" s="1">
        <f t="shared" si="23"/>
        <v>1.0036808202970946</v>
      </c>
      <c r="H42" s="1"/>
      <c r="I42" s="24">
        <f t="shared" si="14"/>
        <v>2.8302758228727985E-4</v>
      </c>
      <c r="J42" s="24">
        <f t="shared" si="15"/>
        <v>0.99943394483542547</v>
      </c>
      <c r="K42" s="1"/>
      <c r="L42" s="1">
        <f t="shared" si="16"/>
        <v>2.152990818459338E-4</v>
      </c>
      <c r="M42" s="1">
        <f t="shared" si="17"/>
        <v>0.76048470091815412</v>
      </c>
      <c r="N42" s="1">
        <f t="shared" si="18"/>
        <v>-1.6502288908523351E-2</v>
      </c>
      <c r="O42" s="1">
        <f t="shared" si="19"/>
        <v>0.7800022889085233</v>
      </c>
      <c r="P42" s="24">
        <f t="shared" si="20"/>
        <v>0</v>
      </c>
      <c r="Q42" s="1"/>
      <c r="R42" s="27">
        <f t="shared" si="21"/>
        <v>2.0022814611671842E-2</v>
      </c>
      <c r="S42" s="27">
        <f t="shared" si="22"/>
        <v>70.725077185388329</v>
      </c>
    </row>
    <row r="43" spans="1:19" x14ac:dyDescent="0.25">
      <c r="A43" s="29">
        <v>123</v>
      </c>
      <c r="B43" s="29">
        <v>0.65069999999999995</v>
      </c>
      <c r="C43" s="29">
        <v>0.66739999999999999</v>
      </c>
      <c r="D43" s="1"/>
      <c r="E43" s="1">
        <f t="shared" si="12"/>
        <v>1.0256646688181958</v>
      </c>
      <c r="F43" s="1">
        <f t="shared" si="13"/>
        <v>1</v>
      </c>
      <c r="G43" s="1">
        <f t="shared" si="23"/>
        <v>1.0256646688181958</v>
      </c>
      <c r="H43" s="1"/>
      <c r="I43" s="24">
        <f t="shared" si="14"/>
        <v>0</v>
      </c>
      <c r="J43" s="24">
        <f t="shared" si="15"/>
        <v>1</v>
      </c>
      <c r="K43" s="1"/>
      <c r="L43" s="1">
        <f t="shared" si="16"/>
        <v>0</v>
      </c>
      <c r="M43" s="1">
        <f t="shared" si="17"/>
        <v>0.65069999999999995</v>
      </c>
      <c r="N43" s="1">
        <f t="shared" si="18"/>
        <v>0</v>
      </c>
      <c r="O43" s="1">
        <f t="shared" si="19"/>
        <v>0.66739999999999999</v>
      </c>
      <c r="P43" s="24">
        <f t="shared" si="20"/>
        <v>0</v>
      </c>
      <c r="Q43" s="1"/>
      <c r="R43" s="27">
        <f t="shared" si="21"/>
        <v>0</v>
      </c>
      <c r="S43" s="27">
        <f t="shared" si="22"/>
        <v>80.03609999999999</v>
      </c>
    </row>
    <row r="44" spans="1:19" x14ac:dyDescent="0.25">
      <c r="A44" s="29">
        <v>153</v>
      </c>
      <c r="B44" s="29">
        <v>0.54310000000000003</v>
      </c>
      <c r="C44" s="29">
        <v>0.57130000000000003</v>
      </c>
      <c r="D44" s="1"/>
      <c r="E44" s="1">
        <f t="shared" si="12"/>
        <v>1.0519241392008838</v>
      </c>
      <c r="F44" s="1">
        <f t="shared" si="13"/>
        <v>0</v>
      </c>
      <c r="G44" s="1">
        <f t="shared" si="23"/>
        <v>0</v>
      </c>
      <c r="H44" s="1"/>
      <c r="I44" s="24">
        <f t="shared" si="14"/>
        <v>0</v>
      </c>
      <c r="J44" s="24">
        <f t="shared" si="15"/>
        <v>1</v>
      </c>
      <c r="K44" s="1"/>
      <c r="L44" s="1">
        <f t="shared" si="16"/>
        <v>0</v>
      </c>
      <c r="M44" s="1">
        <f t="shared" si="17"/>
        <v>0.54310000000000003</v>
      </c>
      <c r="N44" s="1">
        <f t="shared" si="18"/>
        <v>0</v>
      </c>
      <c r="O44" s="1">
        <f t="shared" si="19"/>
        <v>0.55703848163516223</v>
      </c>
      <c r="P44" s="24">
        <f t="shared" si="20"/>
        <v>-4.4857416301820529E-3</v>
      </c>
      <c r="Q44" s="1"/>
      <c r="R44" s="27">
        <f t="shared" si="21"/>
        <v>0</v>
      </c>
      <c r="S44" s="27">
        <f t="shared" si="22"/>
        <v>83.094300000000004</v>
      </c>
    </row>
    <row r="45" spans="1:19" x14ac:dyDescent="0.25">
      <c r="A45" s="29">
        <v>183</v>
      </c>
      <c r="B45" s="29">
        <v>0.45350000000000001</v>
      </c>
      <c r="C45" s="29">
        <v>0.47889999999999999</v>
      </c>
      <c r="D45" s="1"/>
      <c r="E45" s="1">
        <f t="shared" si="12"/>
        <v>1.0560088202866593</v>
      </c>
      <c r="F45" s="1">
        <f t="shared" si="13"/>
        <v>0</v>
      </c>
      <c r="G45" s="1">
        <f t="shared" si="23"/>
        <v>0</v>
      </c>
      <c r="H45" s="1"/>
      <c r="I45" s="24">
        <f t="shared" si="14"/>
        <v>0</v>
      </c>
      <c r="J45" s="24">
        <f t="shared" si="15"/>
        <v>1</v>
      </c>
      <c r="K45" s="1"/>
      <c r="L45" s="1">
        <f t="shared" si="16"/>
        <v>0</v>
      </c>
      <c r="M45" s="1">
        <f t="shared" si="17"/>
        <v>0.45350000000000001</v>
      </c>
      <c r="N45" s="1">
        <f t="shared" si="18"/>
        <v>0</v>
      </c>
      <c r="O45" s="1">
        <f t="shared" si="19"/>
        <v>0.46513892730905182</v>
      </c>
      <c r="P45" s="24">
        <f t="shared" si="20"/>
        <v>-4.3283341273073232E-3</v>
      </c>
      <c r="Q45" s="1"/>
      <c r="R45" s="27">
        <f t="shared" si="21"/>
        <v>0</v>
      </c>
      <c r="S45" s="27">
        <f t="shared" si="22"/>
        <v>82.990499999999997</v>
      </c>
    </row>
    <row r="46" spans="1:19" x14ac:dyDescent="0.25">
      <c r="A46" s="29">
        <v>213</v>
      </c>
      <c r="B46" s="29">
        <v>0.38369999999999999</v>
      </c>
      <c r="C46" s="29">
        <v>0.39290000000000003</v>
      </c>
      <c r="D46" s="1"/>
      <c r="E46" s="1">
        <f t="shared" si="12"/>
        <v>1.0239770654156894</v>
      </c>
      <c r="F46" s="1">
        <f t="shared" si="13"/>
        <v>0</v>
      </c>
      <c r="G46" s="1">
        <f t="shared" si="23"/>
        <v>0</v>
      </c>
      <c r="H46" s="1"/>
      <c r="I46" s="24">
        <f t="shared" si="14"/>
        <v>2.1726783206894421E-5</v>
      </c>
      <c r="J46" s="24">
        <f t="shared" si="15"/>
        <v>0.99995654643358622</v>
      </c>
      <c r="K46" s="1"/>
      <c r="L46" s="1">
        <f t="shared" si="16"/>
        <v>8.3365667164853896E-6</v>
      </c>
      <c r="M46" s="1">
        <f t="shared" si="17"/>
        <v>0.38369166343328348</v>
      </c>
      <c r="N46" s="1">
        <f t="shared" si="18"/>
        <v>-6.3898290360136058E-4</v>
      </c>
      <c r="O46" s="1">
        <f t="shared" si="19"/>
        <v>0.39353898290360134</v>
      </c>
      <c r="P46" s="24">
        <f t="shared" si="20"/>
        <v>-1.746018030109075E-17</v>
      </c>
      <c r="Q46" s="1"/>
      <c r="R46" s="27">
        <f t="shared" si="21"/>
        <v>1.775688710611388E-3</v>
      </c>
      <c r="S46" s="27">
        <f t="shared" si="22"/>
        <v>81.726324311289375</v>
      </c>
    </row>
    <row r="47" spans="1:19" x14ac:dyDescent="0.25">
      <c r="A47" s="29">
        <v>243</v>
      </c>
      <c r="B47" s="29">
        <v>0.32469999999999999</v>
      </c>
      <c r="C47" s="29">
        <v>0.31850000000000001</v>
      </c>
      <c r="D47" s="1"/>
      <c r="E47" s="1">
        <f t="shared" si="12"/>
        <v>0.98090545118570993</v>
      </c>
      <c r="F47" s="1">
        <f t="shared" si="13"/>
        <v>0</v>
      </c>
      <c r="G47" s="1">
        <f t="shared" si="23"/>
        <v>0</v>
      </c>
      <c r="H47" s="1"/>
      <c r="I47" s="24">
        <f t="shared" si="14"/>
        <v>5.7624547128011625E-4</v>
      </c>
      <c r="J47" s="24">
        <f t="shared" si="15"/>
        <v>0.9988475090574398</v>
      </c>
      <c r="K47" s="1"/>
      <c r="L47" s="1">
        <f t="shared" si="16"/>
        <v>1.8710690452465373E-4</v>
      </c>
      <c r="M47" s="1">
        <f t="shared" si="17"/>
        <v>0.32451289309547532</v>
      </c>
      <c r="N47" s="1">
        <f t="shared" si="18"/>
        <v>-1.4341409024005299E-2</v>
      </c>
      <c r="O47" s="1">
        <f t="shared" si="19"/>
        <v>0.33284140902400527</v>
      </c>
      <c r="P47" s="24">
        <f t="shared" si="20"/>
        <v>-1.746018030109075E-17</v>
      </c>
      <c r="Q47" s="1"/>
      <c r="R47" s="27">
        <f t="shared" si="21"/>
        <v>4.5466977799490854E-2</v>
      </c>
      <c r="S47" s="27">
        <f t="shared" si="22"/>
        <v>78.856633022200498</v>
      </c>
    </row>
    <row r="48" spans="1:19" x14ac:dyDescent="0.25">
      <c r="A48" s="29">
        <v>273</v>
      </c>
      <c r="B48" s="29">
        <v>0.27529999999999999</v>
      </c>
      <c r="C48" s="29">
        <v>0.25869999999999999</v>
      </c>
      <c r="D48" s="1"/>
      <c r="E48" s="1">
        <f t="shared" si="12"/>
        <v>0.93970214311660005</v>
      </c>
      <c r="F48" s="1">
        <f t="shared" si="13"/>
        <v>0</v>
      </c>
      <c r="G48" s="1">
        <f t="shared" si="23"/>
        <v>0</v>
      </c>
      <c r="H48" s="1"/>
      <c r="I48" s="24">
        <f t="shared" si="14"/>
        <v>1.1067109470517789E-3</v>
      </c>
      <c r="J48" s="24">
        <f t="shared" si="15"/>
        <v>0.99778657810589644</v>
      </c>
      <c r="K48" s="1"/>
      <c r="L48" s="1">
        <f t="shared" si="16"/>
        <v>3.0467752372335472E-4</v>
      </c>
      <c r="M48" s="1">
        <f t="shared" si="17"/>
        <v>0.27499532247627667</v>
      </c>
      <c r="N48" s="1">
        <f t="shared" si="18"/>
        <v>-2.3352986354183258E-2</v>
      </c>
      <c r="O48" s="1">
        <f t="shared" si="19"/>
        <v>0.2820529863541833</v>
      </c>
      <c r="P48" s="24">
        <f t="shared" si="20"/>
        <v>1.746018030109075E-17</v>
      </c>
      <c r="Q48" s="1"/>
      <c r="R48" s="27">
        <f t="shared" si="21"/>
        <v>8.3176963976475837E-2</v>
      </c>
      <c r="S48" s="27">
        <f t="shared" si="22"/>
        <v>75.073723036023537</v>
      </c>
    </row>
    <row r="49" spans="1:19" x14ac:dyDescent="0.25">
      <c r="A49" s="29">
        <v>303</v>
      </c>
      <c r="B49" s="29">
        <v>0.2382</v>
      </c>
      <c r="C49" s="29">
        <v>0.2114</v>
      </c>
      <c r="D49" s="1"/>
      <c r="E49" s="1">
        <f t="shared" si="12"/>
        <v>0.88748950461796816</v>
      </c>
      <c r="F49" s="1">
        <f t="shared" si="13"/>
        <v>0</v>
      </c>
      <c r="G49" s="1">
        <f t="shared" si="23"/>
        <v>0</v>
      </c>
      <c r="H49" s="1"/>
      <c r="I49" s="24">
        <f t="shared" si="14"/>
        <v>1.7789143069377063E-3</v>
      </c>
      <c r="J49" s="24">
        <f t="shared" si="15"/>
        <v>0.99644217138612456</v>
      </c>
      <c r="K49" s="1"/>
      <c r="L49" s="1">
        <f t="shared" si="16"/>
        <v>4.2373738791256165E-4</v>
      </c>
      <c r="M49" s="1">
        <f t="shared" si="17"/>
        <v>0.23777626261208745</v>
      </c>
      <c r="N49" s="1">
        <f t="shared" si="18"/>
        <v>-3.247871164485501E-2</v>
      </c>
      <c r="O49" s="1">
        <f t="shared" si="19"/>
        <v>0.24387871164485503</v>
      </c>
      <c r="P49" s="24">
        <f t="shared" si="20"/>
        <v>8.7300901505453752E-18</v>
      </c>
      <c r="Q49" s="1"/>
      <c r="R49" s="27">
        <f t="shared" si="21"/>
        <v>0.12839242853750618</v>
      </c>
      <c r="S49" s="27">
        <f t="shared" si="22"/>
        <v>72.046207571462503</v>
      </c>
    </row>
    <row r="50" spans="1:19" x14ac:dyDescent="0.25">
      <c r="A50" s="29">
        <v>333</v>
      </c>
      <c r="B50" s="29">
        <v>0.21099999999999999</v>
      </c>
      <c r="C50" s="29">
        <v>0.1764</v>
      </c>
      <c r="D50" s="1"/>
      <c r="E50" s="1">
        <f t="shared" si="12"/>
        <v>0.83601895734597165</v>
      </c>
      <c r="F50" s="1">
        <f t="shared" si="13"/>
        <v>0</v>
      </c>
      <c r="G50" s="1">
        <f t="shared" si="23"/>
        <v>0</v>
      </c>
      <c r="H50" s="1"/>
      <c r="I50" s="24">
        <f t="shared" si="14"/>
        <v>2.4415637306459161E-3</v>
      </c>
      <c r="J50" s="24">
        <f t="shared" si="15"/>
        <v>0.99511687253870817</v>
      </c>
      <c r="K50" s="1"/>
      <c r="L50" s="1">
        <f t="shared" si="16"/>
        <v>5.1516994716628822E-4</v>
      </c>
      <c r="M50" s="1">
        <f t="shared" si="17"/>
        <v>0.21048483005283369</v>
      </c>
      <c r="N50" s="1">
        <f t="shared" si="18"/>
        <v>-3.94868535073939E-2</v>
      </c>
      <c r="O50" s="1">
        <f t="shared" si="19"/>
        <v>0.21588685350739389</v>
      </c>
      <c r="P50" s="24">
        <f t="shared" si="20"/>
        <v>0</v>
      </c>
      <c r="Q50" s="1"/>
      <c r="R50" s="27">
        <f t="shared" si="21"/>
        <v>0.17155159240637397</v>
      </c>
      <c r="S50" s="27">
        <f t="shared" si="22"/>
        <v>70.091448407593617</v>
      </c>
    </row>
    <row r="51" spans="1:19" x14ac:dyDescent="0.25">
      <c r="A51" s="29">
        <v>363</v>
      </c>
      <c r="B51" s="29">
        <v>0.18909999999999999</v>
      </c>
      <c r="C51" s="29">
        <v>0.1469</v>
      </c>
      <c r="D51" s="1"/>
      <c r="E51" s="1">
        <f t="shared" si="12"/>
        <v>0.77683765203595989</v>
      </c>
      <c r="F51" s="1">
        <f t="shared" si="13"/>
        <v>0</v>
      </c>
      <c r="G51" s="1">
        <f t="shared" si="23"/>
        <v>0</v>
      </c>
      <c r="H51" s="1"/>
      <c r="I51" s="24">
        <f t="shared" si="14"/>
        <v>3.203484089695903E-3</v>
      </c>
      <c r="J51" s="24">
        <f t="shared" si="15"/>
        <v>0.99359303182060821</v>
      </c>
      <c r="K51" s="1"/>
      <c r="L51" s="1">
        <f t="shared" si="16"/>
        <v>6.0577884136149519E-4</v>
      </c>
      <c r="M51" s="1">
        <f t="shared" si="17"/>
        <v>0.18849422115863848</v>
      </c>
      <c r="N51" s="1">
        <f t="shared" si="18"/>
        <v>-4.6431862918818706E-2</v>
      </c>
      <c r="O51" s="1">
        <f t="shared" si="19"/>
        <v>0.19333186291881871</v>
      </c>
      <c r="P51" s="24">
        <f t="shared" si="20"/>
        <v>0</v>
      </c>
      <c r="Q51" s="1"/>
      <c r="R51" s="27">
        <f t="shared" si="21"/>
        <v>0.21989771941422276</v>
      </c>
      <c r="S51" s="27">
        <f t="shared" si="22"/>
        <v>68.423402280585762</v>
      </c>
    </row>
    <row r="52" spans="1:19" x14ac:dyDescent="0.25">
      <c r="A52" s="29">
        <v>393</v>
      </c>
      <c r="B52" s="29">
        <v>0.16700000000000001</v>
      </c>
      <c r="C52" s="29">
        <v>0.1225</v>
      </c>
      <c r="D52" s="1"/>
      <c r="E52" s="1">
        <f t="shared" si="12"/>
        <v>0.73353293413173648</v>
      </c>
      <c r="F52" s="1">
        <f t="shared" si="13"/>
        <v>0</v>
      </c>
      <c r="G52" s="1">
        <f t="shared" si="23"/>
        <v>0</v>
      </c>
      <c r="H52" s="1"/>
      <c r="I52" s="24">
        <f t="shared" si="14"/>
        <v>3.7610038341710649E-3</v>
      </c>
      <c r="J52" s="24">
        <f t="shared" si="15"/>
        <v>0.9924779923316579</v>
      </c>
      <c r="K52" s="1"/>
      <c r="L52" s="1">
        <f t="shared" si="16"/>
        <v>6.280876403065679E-4</v>
      </c>
      <c r="M52" s="1">
        <f t="shared" si="17"/>
        <v>0.16637191235969342</v>
      </c>
      <c r="N52" s="1">
        <f t="shared" si="18"/>
        <v>-4.8141792391054886E-2</v>
      </c>
      <c r="O52" s="1">
        <f t="shared" si="19"/>
        <v>0.17064179239105487</v>
      </c>
      <c r="P52" s="24">
        <f t="shared" si="20"/>
        <v>-4.3650450752726876E-18</v>
      </c>
      <c r="Q52" s="1"/>
      <c r="R52" s="27">
        <f t="shared" si="21"/>
        <v>0.24683844264048119</v>
      </c>
      <c r="S52" s="27">
        <f t="shared" si="22"/>
        <v>65.384161557359519</v>
      </c>
    </row>
    <row r="53" spans="1:19" x14ac:dyDescent="0.25">
      <c r="A53" s="29">
        <v>423</v>
      </c>
      <c r="B53" s="29">
        <v>0.14530000000000001</v>
      </c>
      <c r="C53" s="29">
        <v>0.1065</v>
      </c>
      <c r="D53" s="1"/>
      <c r="E53" s="1">
        <f t="shared" si="12"/>
        <v>0.73296627666896064</v>
      </c>
      <c r="F53" s="1">
        <f t="shared" si="13"/>
        <v>0</v>
      </c>
      <c r="G53" s="1">
        <f t="shared" si="23"/>
        <v>0</v>
      </c>
      <c r="H53" s="1"/>
      <c r="I53" s="24">
        <f t="shared" si="14"/>
        <v>3.7682991760908634E-3</v>
      </c>
      <c r="J53" s="24">
        <f t="shared" si="15"/>
        <v>0.99246340164781832</v>
      </c>
      <c r="K53" s="1"/>
      <c r="L53" s="1">
        <f t="shared" si="16"/>
        <v>5.4753387028600245E-4</v>
      </c>
      <c r="M53" s="1">
        <f t="shared" si="17"/>
        <v>0.14475246612971401</v>
      </c>
      <c r="N53" s="1">
        <f t="shared" si="18"/>
        <v>-4.1967490233550238E-2</v>
      </c>
      <c r="O53" s="1">
        <f t="shared" si="19"/>
        <v>0.14846749023355024</v>
      </c>
      <c r="P53" s="24">
        <f t="shared" si="20"/>
        <v>4.3650450752726876E-18</v>
      </c>
      <c r="Q53" s="1"/>
      <c r="R53" s="27">
        <f t="shared" si="21"/>
        <v>0.23160682713097905</v>
      </c>
      <c r="S53" s="27">
        <f t="shared" si="22"/>
        <v>61.230293172869025</v>
      </c>
    </row>
    <row r="54" spans="1:19" x14ac:dyDescent="0.25">
      <c r="A54" s="29">
        <v>453</v>
      </c>
      <c r="B54" s="29">
        <v>0.1275</v>
      </c>
      <c r="C54" s="29">
        <v>9.2799999999999994E-2</v>
      </c>
      <c r="D54" s="1"/>
      <c r="E54" s="1">
        <f t="shared" si="12"/>
        <v>0.72784313725490191</v>
      </c>
      <c r="F54" s="1">
        <f t="shared" si="13"/>
        <v>0</v>
      </c>
      <c r="G54" s="1">
        <f t="shared" si="23"/>
        <v>0</v>
      </c>
      <c r="H54" s="1"/>
      <c r="I54" s="24">
        <f t="shared" si="14"/>
        <v>3.8342562245435004E-3</v>
      </c>
      <c r="J54" s="24">
        <f t="shared" si="15"/>
        <v>0.99233148755091305</v>
      </c>
      <c r="K54" s="1"/>
      <c r="L54" s="1">
        <f t="shared" si="16"/>
        <v>4.8886766862929628E-4</v>
      </c>
      <c r="M54" s="1">
        <f t="shared" si="17"/>
        <v>0.12701113233137071</v>
      </c>
      <c r="N54" s="1">
        <f t="shared" si="18"/>
        <v>-3.7470830978879384E-2</v>
      </c>
      <c r="O54" s="1">
        <f t="shared" si="19"/>
        <v>0.13027083097887937</v>
      </c>
      <c r="P54" s="24">
        <f t="shared" si="20"/>
        <v>0</v>
      </c>
      <c r="Q54" s="1"/>
      <c r="R54" s="27">
        <f t="shared" si="21"/>
        <v>0.22145705388907122</v>
      </c>
      <c r="S54" s="27">
        <f t="shared" si="22"/>
        <v>57.536042946110932</v>
      </c>
    </row>
    <row r="55" spans="1:19" x14ac:dyDescent="0.25">
      <c r="A55" s="29">
        <v>483</v>
      </c>
      <c r="B55" s="29">
        <v>0.1108</v>
      </c>
      <c r="C55" s="29">
        <v>7.9699999999999993E-2</v>
      </c>
      <c r="D55" s="1"/>
      <c r="E55" s="1">
        <f t="shared" si="12"/>
        <v>0.71931407942238268</v>
      </c>
      <c r="F55" s="1">
        <f t="shared" si="13"/>
        <v>0</v>
      </c>
      <c r="G55" s="1">
        <f t="shared" si="23"/>
        <v>0</v>
      </c>
      <c r="H55" s="1"/>
      <c r="I55" s="24">
        <f t="shared" si="14"/>
        <v>3.9440622312219608E-3</v>
      </c>
      <c r="J55" s="24">
        <f t="shared" si="15"/>
        <v>0.99211187553755609</v>
      </c>
      <c r="K55" s="1"/>
      <c r="L55" s="1">
        <f t="shared" si="16"/>
        <v>4.3700209521939322E-4</v>
      </c>
      <c r="M55" s="1">
        <f t="shared" si="17"/>
        <v>0.1103629979047806</v>
      </c>
      <c r="N55" s="1">
        <f t="shared" si="18"/>
        <v>-3.3495427695790038E-2</v>
      </c>
      <c r="O55" s="1">
        <f t="shared" si="19"/>
        <v>0.11319542769579004</v>
      </c>
      <c r="P55" s="24">
        <f t="shared" si="20"/>
        <v>0</v>
      </c>
      <c r="Q55" s="1"/>
      <c r="R55" s="27">
        <f t="shared" si="21"/>
        <v>0.21107201199096692</v>
      </c>
      <c r="S55" s="27">
        <f t="shared" si="22"/>
        <v>53.305327988009033</v>
      </c>
    </row>
    <row r="56" spans="1:19" x14ac:dyDescent="0.25">
      <c r="A56" s="29">
        <v>513</v>
      </c>
      <c r="B56" s="29">
        <v>9.5600000000000004E-2</v>
      </c>
      <c r="C56" s="29">
        <v>6.9800000000000001E-2</v>
      </c>
      <c r="D56" s="1"/>
      <c r="E56" s="1">
        <f t="shared" si="12"/>
        <v>0.73012552301255229</v>
      </c>
      <c r="F56" s="1">
        <f t="shared" si="13"/>
        <v>0</v>
      </c>
      <c r="G56" s="1">
        <f t="shared" si="23"/>
        <v>0</v>
      </c>
      <c r="H56" s="1"/>
      <c r="I56" s="24">
        <f t="shared" si="14"/>
        <v>3.8048720099363689E-3</v>
      </c>
      <c r="J56" s="24">
        <f t="shared" si="15"/>
        <v>0.99239025598012731</v>
      </c>
      <c r="K56" s="1"/>
      <c r="L56" s="1">
        <f t="shared" si="16"/>
        <v>3.6374576414991691E-4</v>
      </c>
      <c r="M56" s="1">
        <f t="shared" si="17"/>
        <v>9.5236254235850082E-2</v>
      </c>
      <c r="N56" s="1">
        <f t="shared" si="18"/>
        <v>-2.7880461160298679E-2</v>
      </c>
      <c r="O56" s="1">
        <f t="shared" si="19"/>
        <v>9.7680461160298673E-2</v>
      </c>
      <c r="P56" s="24">
        <f t="shared" si="20"/>
        <v>0</v>
      </c>
      <c r="Q56" s="1"/>
      <c r="R56" s="27">
        <f t="shared" si="21"/>
        <v>0.18660157700890737</v>
      </c>
      <c r="S56" s="27">
        <f t="shared" si="22"/>
        <v>48.856198422991092</v>
      </c>
    </row>
    <row r="57" spans="1:19" x14ac:dyDescent="0.25">
      <c r="A57" s="29">
        <v>543</v>
      </c>
      <c r="B57" s="29">
        <v>8.4400000000000003E-2</v>
      </c>
      <c r="C57" s="29">
        <v>6.2899999999999998E-2</v>
      </c>
      <c r="D57" s="1"/>
      <c r="E57" s="1">
        <f t="shared" si="12"/>
        <v>0.74526066350710896</v>
      </c>
      <c r="F57" s="1">
        <f t="shared" si="13"/>
        <v>0</v>
      </c>
      <c r="G57" s="1">
        <f t="shared" si="23"/>
        <v>0</v>
      </c>
      <c r="H57" s="1"/>
      <c r="I57" s="24">
        <f t="shared" si="14"/>
        <v>3.6100170364024588E-3</v>
      </c>
      <c r="J57" s="24">
        <f t="shared" si="15"/>
        <v>0.99277996592719508</v>
      </c>
      <c r="K57" s="1"/>
      <c r="L57" s="1">
        <f t="shared" si="16"/>
        <v>3.0468543787236756E-4</v>
      </c>
      <c r="M57" s="1">
        <f t="shared" si="17"/>
        <v>8.4095314562127627E-2</v>
      </c>
      <c r="N57" s="1">
        <f t="shared" si="18"/>
        <v>-2.3353592959526649E-2</v>
      </c>
      <c r="O57" s="1">
        <f t="shared" si="19"/>
        <v>8.6253592959526629E-2</v>
      </c>
      <c r="P57" s="24">
        <f t="shared" si="20"/>
        <v>-4.3650450752726876E-18</v>
      </c>
      <c r="Q57" s="1"/>
      <c r="R57" s="27">
        <f t="shared" si="21"/>
        <v>0.16544419276469557</v>
      </c>
      <c r="S57" s="27">
        <f t="shared" si="22"/>
        <v>45.663755807235304</v>
      </c>
    </row>
    <row r="58" spans="1:19" x14ac:dyDescent="0.25">
      <c r="A58" s="29">
        <v>573</v>
      </c>
      <c r="B58" s="29">
        <v>7.4399999999999994E-2</v>
      </c>
      <c r="C58" s="29">
        <v>5.7700000000000001E-2</v>
      </c>
      <c r="D58" s="1"/>
      <c r="E58" s="1">
        <f t="shared" si="12"/>
        <v>0.77553763440860224</v>
      </c>
      <c r="F58" s="1">
        <f t="shared" si="13"/>
        <v>0</v>
      </c>
      <c r="G58" s="1">
        <f t="shared" si="23"/>
        <v>0</v>
      </c>
      <c r="H58" s="1"/>
      <c r="I58" s="24">
        <f t="shared" si="14"/>
        <v>3.2202209611153321E-3</v>
      </c>
      <c r="J58" s="24">
        <f t="shared" si="15"/>
        <v>0.9935595580777693</v>
      </c>
      <c r="K58" s="1"/>
      <c r="L58" s="1">
        <f t="shared" si="16"/>
        <v>2.3958443950698068E-4</v>
      </c>
      <c r="M58" s="1">
        <f t="shared" si="17"/>
        <v>7.416041556049302E-2</v>
      </c>
      <c r="N58" s="1">
        <f t="shared" si="18"/>
        <v>-1.8363718065272844E-2</v>
      </c>
      <c r="O58" s="1">
        <f t="shared" si="19"/>
        <v>7.6063718065272845E-2</v>
      </c>
      <c r="P58" s="24">
        <f t="shared" si="20"/>
        <v>0</v>
      </c>
      <c r="Q58" s="1"/>
      <c r="R58" s="27">
        <f t="shared" si="21"/>
        <v>0.13728188383749992</v>
      </c>
      <c r="S58" s="27">
        <f t="shared" si="22"/>
        <v>42.493918116162497</v>
      </c>
    </row>
    <row r="59" spans="1:19" x14ac:dyDescent="0.25">
      <c r="A59" s="29">
        <v>603</v>
      </c>
      <c r="B59" s="29">
        <v>6.3600000000000004E-2</v>
      </c>
      <c r="C59" s="29">
        <v>5.33E-2</v>
      </c>
      <c r="D59" s="1"/>
      <c r="E59" s="1">
        <f t="shared" si="12"/>
        <v>0.83805031446540879</v>
      </c>
      <c r="F59" s="1">
        <f t="shared" si="13"/>
        <v>0</v>
      </c>
      <c r="G59" s="1">
        <f t="shared" si="23"/>
        <v>0</v>
      </c>
      <c r="H59" s="1"/>
      <c r="I59" s="24">
        <f t="shared" si="14"/>
        <v>2.4154113445555327E-3</v>
      </c>
      <c r="J59" s="24">
        <f t="shared" si="15"/>
        <v>0.99516917731088894</v>
      </c>
      <c r="K59" s="1"/>
      <c r="L59" s="1">
        <f t="shared" si="16"/>
        <v>1.536201615137319E-4</v>
      </c>
      <c r="M59" s="1">
        <f t="shared" si="17"/>
        <v>6.3446379838486264E-2</v>
      </c>
      <c r="N59" s="1">
        <f t="shared" si="18"/>
        <v>-1.177471016475448E-2</v>
      </c>
      <c r="O59" s="1">
        <f t="shared" si="19"/>
        <v>6.5074710164754468E-2</v>
      </c>
      <c r="P59" s="24">
        <f t="shared" si="20"/>
        <v>-4.3650450752726876E-18</v>
      </c>
      <c r="Q59" s="1"/>
      <c r="R59" s="27">
        <f t="shared" si="21"/>
        <v>9.2632957392780338E-2</v>
      </c>
      <c r="S59" s="27">
        <f t="shared" si="22"/>
        <v>38.258167042607219</v>
      </c>
    </row>
    <row r="60" spans="1:19" x14ac:dyDescent="0.25">
      <c r="A60" s="29">
        <v>633</v>
      </c>
      <c r="B60" s="29">
        <v>5.6099999999999997E-2</v>
      </c>
      <c r="C60" s="29">
        <v>4.9700000000000001E-2</v>
      </c>
      <c r="D60" s="1"/>
      <c r="E60" s="1">
        <f t="shared" si="12"/>
        <v>0.88591800356506245</v>
      </c>
      <c r="F60" s="1">
        <f t="shared" si="13"/>
        <v>0</v>
      </c>
      <c r="G60" s="1">
        <f t="shared" si="23"/>
        <v>0</v>
      </c>
      <c r="H60" s="1"/>
      <c r="I60" s="24">
        <f t="shared" si="14"/>
        <v>1.7991463487996623E-3</v>
      </c>
      <c r="J60" s="24">
        <f t="shared" si="15"/>
        <v>0.99640170730240063</v>
      </c>
      <c r="K60" s="1"/>
      <c r="L60" s="1">
        <f t="shared" si="16"/>
        <v>1.0093211016766105E-4</v>
      </c>
      <c r="M60" s="1">
        <f t="shared" si="17"/>
        <v>5.5999067889832339E-2</v>
      </c>
      <c r="N60" s="1">
        <f t="shared" si="18"/>
        <v>-7.7362654213525475E-3</v>
      </c>
      <c r="O60" s="1">
        <f t="shared" si="19"/>
        <v>5.743626542135255E-2</v>
      </c>
      <c r="P60" s="24">
        <f t="shared" si="20"/>
        <v>0</v>
      </c>
      <c r="Q60" s="1"/>
      <c r="R60" s="27">
        <f t="shared" si="21"/>
        <v>6.3890025736129438E-2</v>
      </c>
      <c r="S60" s="27">
        <f t="shared" si="22"/>
        <v>35.44740997426387</v>
      </c>
    </row>
    <row r="61" spans="1:19" x14ac:dyDescent="0.25">
      <c r="A61" s="29">
        <v>663</v>
      </c>
      <c r="B61" s="29">
        <v>5.1200000000000002E-2</v>
      </c>
      <c r="C61" s="29">
        <v>4.7E-2</v>
      </c>
      <c r="D61" s="1"/>
      <c r="E61" s="1">
        <f t="shared" si="12"/>
        <v>0.91796875</v>
      </c>
      <c r="F61" s="1">
        <f t="shared" si="13"/>
        <v>0</v>
      </c>
      <c r="G61" s="1">
        <f t="shared" si="23"/>
        <v>0</v>
      </c>
      <c r="H61" s="1"/>
      <c r="I61" s="24">
        <f t="shared" si="14"/>
        <v>1.3865140808291122E-3</v>
      </c>
      <c r="J61" s="24">
        <f t="shared" si="15"/>
        <v>0.99722697183834175</v>
      </c>
      <c r="K61" s="1"/>
      <c r="L61" s="1">
        <f t="shared" si="16"/>
        <v>7.0989520938450547E-5</v>
      </c>
      <c r="M61" s="1">
        <f t="shared" si="17"/>
        <v>5.112901047906155E-2</v>
      </c>
      <c r="N61" s="1">
        <f t="shared" si="18"/>
        <v>-5.4412196000087291E-3</v>
      </c>
      <c r="O61" s="1">
        <f t="shared" si="19"/>
        <v>5.2441219600008727E-2</v>
      </c>
      <c r="P61" s="24">
        <f t="shared" si="20"/>
        <v>0</v>
      </c>
      <c r="Q61" s="1"/>
      <c r="R61" s="27">
        <f t="shared" si="21"/>
        <v>4.7066052382192712E-2</v>
      </c>
      <c r="S61" s="27">
        <f t="shared" si="22"/>
        <v>33.898533947617807</v>
      </c>
    </row>
    <row r="62" spans="1:19" x14ac:dyDescent="0.25">
      <c r="A62" s="29">
        <v>693</v>
      </c>
      <c r="B62" s="29">
        <v>4.6800000000000001E-2</v>
      </c>
      <c r="C62" s="29">
        <v>4.4699999999999997E-2</v>
      </c>
      <c r="D62" s="1"/>
      <c r="E62" s="1">
        <f t="shared" si="12"/>
        <v>0.95512820512820507</v>
      </c>
      <c r="F62" s="1">
        <f t="shared" si="13"/>
        <v>0</v>
      </c>
      <c r="G62" s="1">
        <f t="shared" si="23"/>
        <v>0</v>
      </c>
      <c r="H62" s="1"/>
      <c r="I62" s="24">
        <f t="shared" si="14"/>
        <v>9.0811055043935214E-4</v>
      </c>
      <c r="J62" s="24">
        <f t="shared" si="15"/>
        <v>0.99818377889912124</v>
      </c>
      <c r="K62" s="1"/>
      <c r="L62" s="1">
        <f t="shared" si="16"/>
        <v>4.249957376056168E-5</v>
      </c>
      <c r="M62" s="1">
        <f t="shared" si="17"/>
        <v>4.675750042623944E-2</v>
      </c>
      <c r="N62" s="1">
        <f t="shared" si="18"/>
        <v>-3.2575161894455272E-3</v>
      </c>
      <c r="O62" s="1">
        <f t="shared" si="19"/>
        <v>4.7957516189445527E-2</v>
      </c>
      <c r="P62" s="24">
        <f t="shared" si="20"/>
        <v>2.1825225376363438E-18</v>
      </c>
      <c r="Q62" s="1"/>
      <c r="R62" s="27">
        <f t="shared" si="21"/>
        <v>2.9452204616069243E-2</v>
      </c>
      <c r="S62" s="27">
        <f t="shared" si="22"/>
        <v>32.40294779538393</v>
      </c>
    </row>
    <row r="63" spans="1:19" x14ac:dyDescent="0.25">
      <c r="A63" s="29">
        <v>723</v>
      </c>
      <c r="B63" s="29">
        <v>4.2799999999999998E-2</v>
      </c>
      <c r="C63" s="29">
        <v>4.2099999999999999E-2</v>
      </c>
      <c r="D63" s="1"/>
      <c r="E63" s="1">
        <f t="shared" si="12"/>
        <v>0.98364485981308414</v>
      </c>
      <c r="F63" s="1">
        <f t="shared" si="13"/>
        <v>0</v>
      </c>
      <c r="G63" s="1">
        <f t="shared" si="23"/>
        <v>0</v>
      </c>
      <c r="H63" s="1"/>
      <c r="I63" s="24">
        <f t="shared" si="14"/>
        <v>5.4097738798894739E-4</v>
      </c>
      <c r="J63" s="24">
        <f t="shared" si="15"/>
        <v>0.99891804522402206</v>
      </c>
      <c r="K63" s="1"/>
      <c r="L63" s="1">
        <f t="shared" si="16"/>
        <v>2.3153832205926946E-5</v>
      </c>
      <c r="M63" s="1">
        <f t="shared" si="17"/>
        <v>4.2776846167794071E-2</v>
      </c>
      <c r="N63" s="1">
        <f t="shared" si="18"/>
        <v>-1.7746997577774168E-3</v>
      </c>
      <c r="O63" s="1">
        <f t="shared" si="19"/>
        <v>4.3874699757777413E-2</v>
      </c>
      <c r="P63" s="24">
        <f t="shared" si="20"/>
        <v>0</v>
      </c>
      <c r="Q63" s="1"/>
      <c r="R63" s="27">
        <f t="shared" si="21"/>
        <v>1.6740220684885183E-2</v>
      </c>
      <c r="S63" s="27">
        <f t="shared" si="22"/>
        <v>30.927659779315114</v>
      </c>
    </row>
    <row r="64" spans="1:19" x14ac:dyDescent="0.25">
      <c r="A64" s="29">
        <v>753</v>
      </c>
      <c r="B64" s="29">
        <v>3.85E-2</v>
      </c>
      <c r="C64" s="29">
        <v>3.78E-2</v>
      </c>
      <c r="D64" s="1"/>
      <c r="E64" s="1">
        <f t="shared" si="12"/>
        <v>0.98181818181818181</v>
      </c>
      <c r="F64" s="1">
        <f t="shared" si="13"/>
        <v>0</v>
      </c>
      <c r="G64" s="1">
        <f t="shared" si="23"/>
        <v>0</v>
      </c>
      <c r="H64" s="1"/>
      <c r="I64" s="24">
        <f t="shared" si="14"/>
        <v>5.6449466504889152E-4</v>
      </c>
      <c r="J64" s="24">
        <f t="shared" si="15"/>
        <v>0.99887101066990225</v>
      </c>
      <c r="K64" s="1"/>
      <c r="L64" s="1">
        <f t="shared" si="16"/>
        <v>2.1733044604382322E-5</v>
      </c>
      <c r="M64" s="1">
        <f t="shared" si="17"/>
        <v>3.8478266955395614E-2</v>
      </c>
      <c r="N64" s="1">
        <f t="shared" si="18"/>
        <v>-1.6657989335039753E-3</v>
      </c>
      <c r="O64" s="1">
        <f t="shared" si="19"/>
        <v>3.9465798933503972E-2</v>
      </c>
      <c r="P64" s="24">
        <f t="shared" si="20"/>
        <v>-2.1825225376363438E-18</v>
      </c>
      <c r="Q64" s="1"/>
      <c r="R64" s="27">
        <f t="shared" si="21"/>
        <v>1.636498258709989E-2</v>
      </c>
      <c r="S64" s="27">
        <f t="shared" si="22"/>
        <v>28.974135017412898</v>
      </c>
    </row>
    <row r="65" spans="1:19" x14ac:dyDescent="0.25">
      <c r="A65" s="29">
        <v>783</v>
      </c>
      <c r="B65" s="29">
        <v>3.49E-2</v>
      </c>
      <c r="C65" s="29">
        <v>3.09E-2</v>
      </c>
      <c r="D65" s="1"/>
      <c r="E65" s="1">
        <f t="shared" si="12"/>
        <v>0.88538681948424069</v>
      </c>
      <c r="F65" s="1">
        <f t="shared" si="13"/>
        <v>0</v>
      </c>
      <c r="G65" s="1">
        <f t="shared" si="23"/>
        <v>0</v>
      </c>
      <c r="H65" s="1"/>
      <c r="I65" s="24">
        <f t="shared" si="14"/>
        <v>1.8059849942715944E-3</v>
      </c>
      <c r="J65" s="24">
        <f t="shared" si="15"/>
        <v>0.99638803001145682</v>
      </c>
      <c r="K65" s="1"/>
      <c r="L65" s="1">
        <f t="shared" si="16"/>
        <v>6.302887630007865E-5</v>
      </c>
      <c r="M65" s="1">
        <f t="shared" si="17"/>
        <v>3.483697112369992E-2</v>
      </c>
      <c r="N65" s="1">
        <f t="shared" si="18"/>
        <v>-4.831050450218732E-3</v>
      </c>
      <c r="O65" s="1">
        <f t="shared" si="19"/>
        <v>3.5731050450218731E-2</v>
      </c>
      <c r="P65" s="24">
        <f t="shared" si="20"/>
        <v>-1.0912612688181719E-18</v>
      </c>
      <c r="Q65" s="1"/>
      <c r="R65" s="27">
        <f t="shared" si="21"/>
        <v>4.9351610142961584E-2</v>
      </c>
      <c r="S65" s="27">
        <f t="shared" si="22"/>
        <v>27.277348389857035</v>
      </c>
    </row>
    <row r="66" spans="1:19" x14ac:dyDescent="0.25">
      <c r="A66" s="29">
        <v>813</v>
      </c>
      <c r="B66" s="29">
        <v>3.3300000000000003E-2</v>
      </c>
      <c r="C66" s="29">
        <v>2.2200000000000001E-2</v>
      </c>
      <c r="D66" s="1"/>
      <c r="E66" s="1">
        <f t="shared" si="12"/>
        <v>0.66666666666666663</v>
      </c>
      <c r="F66" s="1">
        <f t="shared" si="13"/>
        <v>0</v>
      </c>
      <c r="G66" s="1">
        <f t="shared" si="23"/>
        <v>0</v>
      </c>
      <c r="H66" s="1"/>
      <c r="I66" s="24">
        <f t="shared" si="14"/>
        <v>4.6218630235458514E-3</v>
      </c>
      <c r="J66" s="24">
        <f t="shared" si="15"/>
        <v>0.99075627395290833</v>
      </c>
      <c r="K66" s="1"/>
      <c r="L66" s="1">
        <f t="shared" si="16"/>
        <v>1.5390803868407687E-4</v>
      </c>
      <c r="M66" s="1">
        <f t="shared" si="17"/>
        <v>3.3146091961315925E-2</v>
      </c>
      <c r="N66" s="1">
        <f t="shared" si="18"/>
        <v>-1.1796775434120563E-2</v>
      </c>
      <c r="O66" s="1">
        <f t="shared" si="19"/>
        <v>3.3996775434120559E-2</v>
      </c>
      <c r="P66" s="24">
        <f t="shared" si="20"/>
        <v>-1.0912612688181719E-18</v>
      </c>
      <c r="Q66" s="1"/>
      <c r="R66" s="27">
        <f t="shared" si="21"/>
        <v>0.1251272354501545</v>
      </c>
      <c r="S66" s="27">
        <f t="shared" si="22"/>
        <v>26.947772764549846</v>
      </c>
    </row>
    <row r="67" spans="1:19" x14ac:dyDescent="0.25">
      <c r="A67" s="29">
        <v>843</v>
      </c>
      <c r="B67" s="29">
        <v>3.2899999999999999E-2</v>
      </c>
      <c r="C67" s="29">
        <v>1.06E-2</v>
      </c>
      <c r="D67" s="1"/>
      <c r="E67" s="1">
        <f t="shared" si="12"/>
        <v>0.32218844984802431</v>
      </c>
      <c r="F67" s="1">
        <f t="shared" si="13"/>
        <v>0</v>
      </c>
      <c r="G67" s="1">
        <f t="shared" si="23"/>
        <v>0</v>
      </c>
      <c r="H67" s="1"/>
      <c r="I67" s="24">
        <f t="shared" si="14"/>
        <v>9.0567933663032243E-3</v>
      </c>
      <c r="J67" s="24">
        <f t="shared" si="15"/>
        <v>0.98188641326739357</v>
      </c>
      <c r="K67" s="1"/>
      <c r="L67" s="1">
        <f t="shared" si="16"/>
        <v>2.9796850175137609E-4</v>
      </c>
      <c r="M67" s="1">
        <f t="shared" si="17"/>
        <v>3.260203149824862E-2</v>
      </c>
      <c r="N67" s="1">
        <f t="shared" si="18"/>
        <v>-2.2838751839451565E-2</v>
      </c>
      <c r="O67" s="1">
        <f t="shared" si="19"/>
        <v>3.343875183945156E-2</v>
      </c>
      <c r="P67" s="24">
        <f t="shared" si="20"/>
        <v>-1.636891903227258E-18</v>
      </c>
      <c r="Q67" s="1"/>
      <c r="R67" s="27">
        <f t="shared" si="21"/>
        <v>0.25118744697641004</v>
      </c>
      <c r="S67" s="27">
        <f t="shared" si="22"/>
        <v>27.483512553023587</v>
      </c>
    </row>
    <row r="68" spans="1:19" x14ac:dyDescent="0.25">
      <c r="A68" s="29">
        <v>873</v>
      </c>
      <c r="B68" s="29">
        <v>3.27E-2</v>
      </c>
      <c r="C68" s="29">
        <v>-0.01</v>
      </c>
      <c r="D68" s="1"/>
      <c r="E68" s="1">
        <f t="shared" si="12"/>
        <v>-0.3058103975535168</v>
      </c>
      <c r="F68" s="1">
        <f t="shared" si="13"/>
        <v>0</v>
      </c>
      <c r="G68" s="1">
        <f t="shared" si="23"/>
        <v>0</v>
      </c>
      <c r="H68" s="1"/>
      <c r="I68" s="24">
        <f t="shared" si="14"/>
        <v>1.7141865244807642E-2</v>
      </c>
      <c r="J68" s="24">
        <f t="shared" si="15"/>
        <v>0.96571626951038469</v>
      </c>
      <c r="K68" s="1"/>
      <c r="L68" s="1">
        <f t="shared" si="16"/>
        <v>5.6053899350520992E-4</v>
      </c>
      <c r="M68" s="1">
        <f t="shared" si="17"/>
        <v>3.2139461006494792E-2</v>
      </c>
      <c r="N68" s="1">
        <f t="shared" si="18"/>
        <v>-4.2964309629221806E-2</v>
      </c>
      <c r="O68" s="1">
        <f t="shared" si="19"/>
        <v>3.2964309629221797E-2</v>
      </c>
      <c r="P68" s="24">
        <f t="shared" si="20"/>
        <v>-2.7281531720454301E-18</v>
      </c>
      <c r="Q68" s="1"/>
      <c r="R68" s="27">
        <f t="shared" si="21"/>
        <v>0.48935054133004824</v>
      </c>
      <c r="S68" s="27">
        <f t="shared" si="22"/>
        <v>28.057749458669953</v>
      </c>
    </row>
    <row r="69" spans="1:19" x14ac:dyDescent="0.25">
      <c r="A69" s="29">
        <v>903</v>
      </c>
      <c r="B69" s="29">
        <v>3.2599999999999997E-2</v>
      </c>
      <c r="C69" s="29">
        <v>-4.4600000000000001E-2</v>
      </c>
      <c r="D69" s="1"/>
      <c r="E69" s="1">
        <f t="shared" si="12"/>
        <v>-1.3680981595092025</v>
      </c>
      <c r="F69" s="1">
        <f t="shared" si="13"/>
        <v>0</v>
      </c>
      <c r="G69" s="1">
        <f t="shared" si="23"/>
        <v>0</v>
      </c>
      <c r="H69" s="1"/>
      <c r="I69" s="24">
        <f t="shared" si="14"/>
        <v>3.0818121095601787E-2</v>
      </c>
      <c r="J69" s="24">
        <f t="shared" si="15"/>
        <v>0.93836375780879644</v>
      </c>
      <c r="K69" s="1"/>
      <c r="L69" s="1">
        <f t="shared" si="16"/>
        <v>1.0046707477166183E-3</v>
      </c>
      <c r="M69" s="1">
        <f t="shared" si="17"/>
        <v>3.159532925228338E-2</v>
      </c>
      <c r="N69" s="1">
        <f t="shared" si="18"/>
        <v>-7.7006212913745098E-2</v>
      </c>
      <c r="O69" s="1">
        <f t="shared" si="19"/>
        <v>3.240621291374509E-2</v>
      </c>
      <c r="P69" s="24">
        <f t="shared" si="20"/>
        <v>-2.1825225376363438E-18</v>
      </c>
      <c r="Q69" s="1"/>
      <c r="R69" s="27">
        <f t="shared" si="21"/>
        <v>0.9072176851881063</v>
      </c>
      <c r="S69" s="27">
        <f t="shared" si="22"/>
        <v>28.530582314811891</v>
      </c>
    </row>
    <row r="70" spans="1:19" x14ac:dyDescent="0.25">
      <c r="A70" s="29">
        <v>933</v>
      </c>
      <c r="B70" s="29">
        <v>3.2800000000000003E-2</v>
      </c>
      <c r="C70" s="29">
        <v>-8.6499999999999994E-2</v>
      </c>
      <c r="D70" s="1"/>
      <c r="E70" s="1">
        <f t="shared" si="12"/>
        <v>-2.6371951219512191</v>
      </c>
      <c r="F70" s="1">
        <f t="shared" si="13"/>
        <v>0</v>
      </c>
      <c r="G70" s="1">
        <f t="shared" si="23"/>
        <v>0</v>
      </c>
      <c r="H70" s="1"/>
      <c r="I70" s="24">
        <f t="shared" si="14"/>
        <v>4.7156909302922531E-2</v>
      </c>
      <c r="J70" s="24">
        <f t="shared" si="15"/>
        <v>0.90568618139415491</v>
      </c>
      <c r="K70" s="1"/>
      <c r="L70" s="1">
        <f t="shared" si="16"/>
        <v>1.5467466251358592E-3</v>
      </c>
      <c r="M70" s="1">
        <f t="shared" si="17"/>
        <v>3.1253253374864148E-2</v>
      </c>
      <c r="N70" s="1">
        <f t="shared" si="18"/>
        <v>-0.11855535777222119</v>
      </c>
      <c r="O70" s="1">
        <f t="shared" si="19"/>
        <v>3.2055357772221196E-2</v>
      </c>
      <c r="P70" s="24">
        <f t="shared" si="20"/>
        <v>0</v>
      </c>
      <c r="Q70" s="1"/>
      <c r="R70" s="27">
        <f t="shared" si="21"/>
        <v>1.4431146012517566</v>
      </c>
      <c r="S70" s="27">
        <f t="shared" si="22"/>
        <v>29.159285398748249</v>
      </c>
    </row>
    <row r="71" spans="1:19" x14ac:dyDescent="0.25">
      <c r="A71" s="29">
        <v>963</v>
      </c>
      <c r="B71" s="29">
        <v>3.39E-2</v>
      </c>
      <c r="C71" s="29">
        <v>-0.13159999999999999</v>
      </c>
      <c r="D71" s="1"/>
      <c r="E71" s="1">
        <f t="shared" si="12"/>
        <v>-3.8820058997050149</v>
      </c>
      <c r="F71" s="1">
        <f t="shared" si="13"/>
        <v>0</v>
      </c>
      <c r="G71" s="1">
        <f t="shared" si="23"/>
        <v>0</v>
      </c>
      <c r="H71" s="1"/>
      <c r="I71" s="24">
        <f t="shared" si="14"/>
        <v>6.3183028864956178E-2</v>
      </c>
      <c r="J71" s="24">
        <f t="shared" si="15"/>
        <v>0.87363394227008762</v>
      </c>
      <c r="K71" s="1"/>
      <c r="L71" s="1">
        <f t="shared" si="16"/>
        <v>2.1419046785220142E-3</v>
      </c>
      <c r="M71" s="1">
        <f t="shared" si="17"/>
        <v>3.1758095321477983E-2</v>
      </c>
      <c r="N71" s="1">
        <f t="shared" si="18"/>
        <v>-0.16417315632020038</v>
      </c>
      <c r="O71" s="1">
        <f t="shared" si="19"/>
        <v>3.2573156320200414E-2</v>
      </c>
      <c r="P71" s="24">
        <f t="shared" si="20"/>
        <v>8.7300901505453752E-18</v>
      </c>
      <c r="Q71" s="1"/>
      <c r="R71" s="27">
        <f t="shared" si="21"/>
        <v>2.0626542054166999</v>
      </c>
      <c r="S71" s="27">
        <f t="shared" si="22"/>
        <v>30.583045794583299</v>
      </c>
    </row>
    <row r="72" spans="1:19" x14ac:dyDescent="0.25">
      <c r="A72" s="29">
        <v>993</v>
      </c>
      <c r="B72" s="29">
        <v>3.6499999999999998E-2</v>
      </c>
      <c r="C72" s="29">
        <v>-0.17960000000000001</v>
      </c>
      <c r="D72" s="1"/>
      <c r="E72" s="1">
        <f t="shared" si="12"/>
        <v>-4.9205479452054801</v>
      </c>
      <c r="F72" s="1">
        <f t="shared" si="13"/>
        <v>0</v>
      </c>
      <c r="G72" s="1">
        <f t="shared" si="23"/>
        <v>0</v>
      </c>
      <c r="H72" s="1"/>
      <c r="I72" s="24">
        <f t="shared" si="14"/>
        <v>7.6553574243284628E-2</v>
      </c>
      <c r="J72" s="24">
        <f t="shared" si="15"/>
        <v>0.84689285151343074</v>
      </c>
      <c r="K72" s="1"/>
      <c r="L72" s="1">
        <f t="shared" si="16"/>
        <v>2.7942054598798886E-3</v>
      </c>
      <c r="M72" s="1">
        <f t="shared" si="17"/>
        <v>3.3705794540120113E-2</v>
      </c>
      <c r="N72" s="1">
        <f t="shared" si="18"/>
        <v>-0.21417084259424646</v>
      </c>
      <c r="O72" s="1">
        <f t="shared" si="19"/>
        <v>3.4570842594246448E-2</v>
      </c>
      <c r="P72" s="24">
        <f t="shared" si="20"/>
        <v>0</v>
      </c>
      <c r="Q72" s="1"/>
      <c r="R72" s="27">
        <f t="shared" si="21"/>
        <v>2.7746460216607294</v>
      </c>
      <c r="S72" s="27">
        <f t="shared" si="22"/>
        <v>33.469853978339273</v>
      </c>
    </row>
    <row r="73" spans="1:19" x14ac:dyDescent="0.25">
      <c r="A73" s="29">
        <v>1023</v>
      </c>
      <c r="B73" s="29">
        <v>4.02E-2</v>
      </c>
      <c r="C73" s="29">
        <v>-0.22900000000000001</v>
      </c>
      <c r="D73" s="1"/>
      <c r="E73" s="1">
        <f t="shared" si="12"/>
        <v>-5.6965174129353233</v>
      </c>
      <c r="F73" s="1">
        <f t="shared" si="13"/>
        <v>0</v>
      </c>
      <c r="G73" s="1">
        <f t="shared" si="23"/>
        <v>0</v>
      </c>
      <c r="H73" s="1"/>
      <c r="I73" s="24">
        <f t="shared" si="14"/>
        <v>8.6543670480052348E-2</v>
      </c>
      <c r="J73" s="24">
        <f t="shared" si="15"/>
        <v>0.8269126590398953</v>
      </c>
      <c r="K73" s="1"/>
      <c r="L73" s="1">
        <f t="shared" si="16"/>
        <v>3.4790555532981044E-3</v>
      </c>
      <c r="M73" s="1">
        <f t="shared" si="17"/>
        <v>3.6720944446701896E-2</v>
      </c>
      <c r="N73" s="1">
        <f t="shared" si="18"/>
        <v>-0.26666337532461792</v>
      </c>
      <c r="O73" s="1">
        <f t="shared" si="19"/>
        <v>3.7663375324617866E-2</v>
      </c>
      <c r="P73" s="24">
        <f t="shared" si="20"/>
        <v>-1.746018030109075E-17</v>
      </c>
      <c r="Q73" s="1"/>
      <c r="R73" s="27">
        <f t="shared" si="21"/>
        <v>3.5590738310239609</v>
      </c>
      <c r="S73" s="27">
        <f t="shared" si="22"/>
        <v>37.565526168976042</v>
      </c>
    </row>
    <row r="74" spans="1:19" x14ac:dyDescent="0.25">
      <c r="A74" s="29">
        <v>1053</v>
      </c>
      <c r="B74" s="29">
        <v>4.3799999999999999E-2</v>
      </c>
      <c r="C74" s="29">
        <v>-0.28089999999999998</v>
      </c>
      <c r="D74" s="1"/>
      <c r="E74" s="1">
        <f t="shared" si="12"/>
        <v>-6.4132420091324196</v>
      </c>
      <c r="F74" s="1">
        <f t="shared" si="13"/>
        <v>0</v>
      </c>
      <c r="G74" s="1">
        <f t="shared" si="23"/>
        <v>0</v>
      </c>
      <c r="H74" s="1"/>
      <c r="I74" s="24">
        <f t="shared" si="14"/>
        <v>9.5771027984484849E-2</v>
      </c>
      <c r="J74" s="24">
        <f t="shared" si="15"/>
        <v>0.80845794403103033</v>
      </c>
      <c r="K74" s="1"/>
      <c r="L74" s="1">
        <f t="shared" si="16"/>
        <v>4.1947710257204361E-3</v>
      </c>
      <c r="M74" s="1">
        <f t="shared" si="17"/>
        <v>3.9605228974279559E-2</v>
      </c>
      <c r="N74" s="1">
        <f t="shared" si="18"/>
        <v>-0.32152168405937326</v>
      </c>
      <c r="O74" s="1">
        <f t="shared" si="19"/>
        <v>4.0621684059373261E-2</v>
      </c>
      <c r="P74" s="24">
        <f t="shared" si="20"/>
        <v>0</v>
      </c>
      <c r="Q74" s="1"/>
      <c r="R74" s="27">
        <f t="shared" si="21"/>
        <v>4.4170938900836196</v>
      </c>
      <c r="S74" s="27">
        <f t="shared" si="22"/>
        <v>41.704306109916374</v>
      </c>
    </row>
    <row r="75" spans="1:19" x14ac:dyDescent="0.25">
      <c r="A75" s="29">
        <v>1083</v>
      </c>
      <c r="B75" s="29">
        <v>4.6600000000000003E-2</v>
      </c>
      <c r="C75" s="29">
        <v>-0.33550000000000002</v>
      </c>
      <c r="D75" s="1"/>
      <c r="E75" s="1">
        <f t="shared" si="12"/>
        <v>-7.1995708154506435</v>
      </c>
      <c r="F75" s="1">
        <f t="shared" si="13"/>
        <v>0</v>
      </c>
      <c r="G75" s="1">
        <f t="shared" si="23"/>
        <v>0</v>
      </c>
      <c r="H75" s="1"/>
      <c r="I75" s="24">
        <f t="shared" si="14"/>
        <v>0.10589449388816737</v>
      </c>
      <c r="J75" s="24">
        <f t="shared" si="15"/>
        <v>0.7882110122236653</v>
      </c>
      <c r="K75" s="1"/>
      <c r="L75" s="1">
        <f t="shared" si="16"/>
        <v>4.9346834151885993E-3</v>
      </c>
      <c r="M75" s="1">
        <f t="shared" si="17"/>
        <v>4.1665316584811402E-2</v>
      </c>
      <c r="N75" s="1">
        <f t="shared" si="18"/>
        <v>-0.37823464313616589</v>
      </c>
      <c r="O75" s="1">
        <f t="shared" si="19"/>
        <v>4.2734643136165866E-2</v>
      </c>
      <c r="P75" s="24">
        <f t="shared" si="20"/>
        <v>0</v>
      </c>
      <c r="Q75" s="1"/>
      <c r="R75" s="27">
        <f t="shared" si="21"/>
        <v>5.3442621386492526</v>
      </c>
      <c r="S75" s="27">
        <f t="shared" si="22"/>
        <v>45.123537861350748</v>
      </c>
    </row>
    <row r="76" spans="1:19" x14ac:dyDescent="0.25">
      <c r="A76" s="29">
        <v>1113</v>
      </c>
      <c r="B76" s="29">
        <v>4.8500000000000001E-2</v>
      </c>
      <c r="C76" s="29">
        <v>-0.39650000000000002</v>
      </c>
      <c r="D76" s="1"/>
      <c r="E76" s="1">
        <f t="shared" si="12"/>
        <v>-8.1752577319587623</v>
      </c>
      <c r="F76" s="1">
        <f t="shared" si="13"/>
        <v>0</v>
      </c>
      <c r="G76" s="1">
        <f t="shared" si="23"/>
        <v>0</v>
      </c>
      <c r="H76" s="1"/>
      <c r="I76" s="24">
        <f t="shared" si="14"/>
        <v>0.11845582084525426</v>
      </c>
      <c r="J76" s="24">
        <f t="shared" si="15"/>
        <v>0.76308835830949151</v>
      </c>
      <c r="K76" s="1"/>
      <c r="L76" s="1">
        <f t="shared" si="16"/>
        <v>5.7451073109948316E-3</v>
      </c>
      <c r="M76" s="1">
        <f t="shared" si="17"/>
        <v>4.2754892689005168E-2</v>
      </c>
      <c r="N76" s="1">
        <f t="shared" si="18"/>
        <v>-0.44035218285022604</v>
      </c>
      <c r="O76" s="1">
        <f t="shared" si="19"/>
        <v>4.385218285022599E-2</v>
      </c>
      <c r="P76" s="24">
        <f t="shared" si="20"/>
        <v>-1.746018030109075E-17</v>
      </c>
      <c r="Q76" s="1"/>
      <c r="R76" s="27">
        <f t="shared" si="21"/>
        <v>6.3943044371372473</v>
      </c>
      <c r="S76" s="27">
        <f t="shared" si="22"/>
        <v>47.586195562862756</v>
      </c>
    </row>
    <row r="77" spans="1:19" x14ac:dyDescent="0.25">
      <c r="A77" s="29">
        <v>1143</v>
      </c>
      <c r="B77" s="29">
        <v>4.9599999999999998E-2</v>
      </c>
      <c r="C77" s="29">
        <v>-0.4597</v>
      </c>
      <c r="D77" s="1"/>
      <c r="E77" s="1">
        <f t="shared" si="12"/>
        <v>-9.2681451612903221</v>
      </c>
      <c r="F77" s="1">
        <f t="shared" si="13"/>
        <v>0</v>
      </c>
      <c r="G77" s="1">
        <f t="shared" si="23"/>
        <v>0</v>
      </c>
      <c r="H77" s="1"/>
      <c r="I77" s="24">
        <f t="shared" si="14"/>
        <v>0.13252602727607882</v>
      </c>
      <c r="J77" s="24">
        <f t="shared" si="15"/>
        <v>0.73494794544784237</v>
      </c>
      <c r="K77" s="1"/>
      <c r="L77" s="1">
        <f t="shared" si="16"/>
        <v>6.5732909528935088E-3</v>
      </c>
      <c r="M77" s="1">
        <f t="shared" si="17"/>
        <v>4.3026709047106489E-2</v>
      </c>
      <c r="N77" s="1">
        <f t="shared" si="18"/>
        <v>-0.50383097528513732</v>
      </c>
      <c r="O77" s="1">
        <f t="shared" si="19"/>
        <v>4.4130975285137347E-2</v>
      </c>
      <c r="P77" s="24">
        <f t="shared" si="20"/>
        <v>0</v>
      </c>
      <c r="Q77" s="1"/>
      <c r="R77" s="27">
        <f t="shared" si="21"/>
        <v>7.5132715591572801</v>
      </c>
      <c r="S77" s="27">
        <f t="shared" si="22"/>
        <v>49.179528440842716</v>
      </c>
    </row>
    <row r="78" spans="1:19" x14ac:dyDescent="0.25">
      <c r="A78" s="29">
        <v>1173</v>
      </c>
      <c r="B78" s="29">
        <v>5.0599999999999999E-2</v>
      </c>
      <c r="C78" s="29">
        <v>-0.51659999999999995</v>
      </c>
      <c r="D78" s="1"/>
      <c r="E78" s="1">
        <f t="shared" si="12"/>
        <v>-10.209486166007904</v>
      </c>
      <c r="F78" s="1">
        <f t="shared" si="13"/>
        <v>0</v>
      </c>
      <c r="G78" s="1">
        <f t="shared" si="23"/>
        <v>0</v>
      </c>
      <c r="H78" s="1"/>
      <c r="I78" s="24">
        <f t="shared" si="14"/>
        <v>0.14464517322167461</v>
      </c>
      <c r="J78" s="24">
        <f t="shared" si="15"/>
        <v>0.71070965355665083</v>
      </c>
      <c r="K78" s="1"/>
      <c r="L78" s="1">
        <f t="shared" si="16"/>
        <v>7.3190457650167354E-3</v>
      </c>
      <c r="M78" s="1">
        <f t="shared" si="17"/>
        <v>4.3280954234983265E-2</v>
      </c>
      <c r="N78" s="1">
        <f t="shared" si="18"/>
        <v>-0.56099174559155962</v>
      </c>
      <c r="O78" s="1">
        <f t="shared" si="19"/>
        <v>4.4391745591559603E-2</v>
      </c>
      <c r="P78" s="24">
        <f t="shared" si="20"/>
        <v>-3.4920360602181501E-17</v>
      </c>
      <c r="Q78" s="1"/>
      <c r="R78" s="27">
        <f t="shared" si="21"/>
        <v>8.5852406823646312</v>
      </c>
      <c r="S78" s="27">
        <f t="shared" si="22"/>
        <v>50.768559317635372</v>
      </c>
    </row>
    <row r="79" spans="1:19" x14ac:dyDescent="0.25">
      <c r="A79" s="29">
        <v>1203</v>
      </c>
      <c r="B79" s="29">
        <v>5.1499999999999997E-2</v>
      </c>
      <c r="C79" s="29">
        <v>-0.56599999999999995</v>
      </c>
      <c r="D79" s="1"/>
      <c r="E79" s="1">
        <f t="shared" si="12"/>
        <v>-10.990291262135923</v>
      </c>
      <c r="F79" s="1">
        <f t="shared" si="13"/>
        <v>0</v>
      </c>
      <c r="G79" s="1">
        <f t="shared" si="23"/>
        <v>0</v>
      </c>
      <c r="H79" s="1"/>
      <c r="I79" s="24">
        <f t="shared" si="14"/>
        <v>0.1546975249917745</v>
      </c>
      <c r="J79" s="24">
        <f t="shared" si="15"/>
        <v>0.69060495001645106</v>
      </c>
      <c r="K79" s="1"/>
      <c r="L79" s="1">
        <f t="shared" si="16"/>
        <v>7.9669225370763864E-3</v>
      </c>
      <c r="M79" s="1">
        <f t="shared" si="17"/>
        <v>4.3533077462923613E-2</v>
      </c>
      <c r="N79" s="1">
        <f t="shared" si="18"/>
        <v>-0.61065033947864644</v>
      </c>
      <c r="O79" s="1">
        <f t="shared" si="19"/>
        <v>4.4650339478646411E-2</v>
      </c>
      <c r="P79" s="24">
        <f t="shared" si="20"/>
        <v>-3.4920360602181501E-17</v>
      </c>
      <c r="Q79" s="1"/>
      <c r="R79" s="27">
        <f t="shared" si="21"/>
        <v>9.5842078121028926</v>
      </c>
      <c r="S79" s="27">
        <f t="shared" si="22"/>
        <v>52.370292187897107</v>
      </c>
    </row>
    <row r="80" spans="1:19" x14ac:dyDescent="0.25">
      <c r="A80" s="29">
        <v>1233</v>
      </c>
      <c r="B80" s="29">
        <v>5.2200000000000003E-2</v>
      </c>
      <c r="C80" s="29">
        <v>-0.60760000000000003</v>
      </c>
      <c r="D80" s="1"/>
      <c r="E80" s="1">
        <f t="shared" si="12"/>
        <v>-11.639846743295019</v>
      </c>
      <c r="F80" s="1">
        <f t="shared" si="13"/>
        <v>0</v>
      </c>
      <c r="G80" s="1">
        <f t="shared" si="23"/>
        <v>0</v>
      </c>
      <c r="H80" s="1"/>
      <c r="I80" s="24">
        <f t="shared" si="14"/>
        <v>0.16306012434363268</v>
      </c>
      <c r="J80" s="24">
        <f t="shared" si="15"/>
        <v>0.67387975131273459</v>
      </c>
      <c r="K80" s="1"/>
      <c r="L80" s="1">
        <f t="shared" si="16"/>
        <v>8.5117384907376272E-3</v>
      </c>
      <c r="M80" s="1">
        <f t="shared" si="17"/>
        <v>4.3688261509262374E-2</v>
      </c>
      <c r="N80" s="1">
        <f t="shared" si="18"/>
        <v>-0.65240950627214045</v>
      </c>
      <c r="O80" s="1">
        <f t="shared" si="19"/>
        <v>4.4809506272140323E-2</v>
      </c>
      <c r="P80" s="24">
        <f t="shared" si="20"/>
        <v>-3.4920360602181501E-17</v>
      </c>
      <c r="Q80" s="1"/>
      <c r="R80" s="27">
        <f t="shared" si="21"/>
        <v>10.494973559079494</v>
      </c>
      <c r="S80" s="27">
        <f t="shared" si="22"/>
        <v>53.86762644092051</v>
      </c>
    </row>
    <row r="81" spans="1:19" x14ac:dyDescent="0.25">
      <c r="A81" s="29">
        <v>1263</v>
      </c>
      <c r="B81" s="29">
        <v>5.2400000000000002E-2</v>
      </c>
      <c r="C81" s="29">
        <v>-0.63539999999999996</v>
      </c>
      <c r="D81" s="1"/>
      <c r="E81" s="1">
        <f t="shared" si="12"/>
        <v>-12.125954198473281</v>
      </c>
      <c r="F81" s="1">
        <f t="shared" si="13"/>
        <v>0</v>
      </c>
      <c r="G81" s="1">
        <f t="shared" si="23"/>
        <v>0</v>
      </c>
      <c r="H81" s="1"/>
      <c r="I81" s="24">
        <f t="shared" si="14"/>
        <v>0.1693184379250271</v>
      </c>
      <c r="J81" s="24">
        <f t="shared" si="15"/>
        <v>0.6613631241499458</v>
      </c>
      <c r="K81" s="1"/>
      <c r="L81" s="1">
        <f t="shared" si="16"/>
        <v>8.8722861472714208E-3</v>
      </c>
      <c r="M81" s="1">
        <f t="shared" si="17"/>
        <v>4.3527713852728585E-2</v>
      </c>
      <c r="N81" s="1">
        <f t="shared" si="18"/>
        <v>-0.68004483821317196</v>
      </c>
      <c r="O81" s="1">
        <f t="shared" si="19"/>
        <v>4.4644838213172063E-2</v>
      </c>
      <c r="P81" s="24">
        <f t="shared" si="20"/>
        <v>3.4920360602181501E-17</v>
      </c>
      <c r="Q81" s="1"/>
      <c r="R81" s="27">
        <f t="shared" si="21"/>
        <v>11.205697404003805</v>
      </c>
      <c r="S81" s="27">
        <f t="shared" si="22"/>
        <v>54.975502595996204</v>
      </c>
    </row>
    <row r="82" spans="1:19" x14ac:dyDescent="0.25">
      <c r="A82" s="29">
        <v>1293</v>
      </c>
      <c r="B82" s="29">
        <v>5.16E-2</v>
      </c>
      <c r="C82" s="29">
        <v>-0.65339999999999998</v>
      </c>
      <c r="D82" s="1"/>
      <c r="E82" s="1">
        <f t="shared" si="12"/>
        <v>-12.662790697674419</v>
      </c>
      <c r="F82" s="1">
        <f t="shared" si="13"/>
        <v>0</v>
      </c>
      <c r="G82" s="1">
        <f t="shared" si="23"/>
        <v>0</v>
      </c>
      <c r="H82" s="1"/>
      <c r="I82" s="24">
        <f t="shared" si="14"/>
        <v>0.1762298545637756</v>
      </c>
      <c r="J82" s="24">
        <f t="shared" si="15"/>
        <v>0.6475402908724488</v>
      </c>
      <c r="K82" s="1"/>
      <c r="L82" s="1">
        <f t="shared" si="16"/>
        <v>9.0934604954908214E-3</v>
      </c>
      <c r="M82" s="1">
        <f t="shared" si="17"/>
        <v>4.250653950450918E-2</v>
      </c>
      <c r="N82" s="1">
        <f t="shared" si="18"/>
        <v>-0.69699745576350003</v>
      </c>
      <c r="O82" s="1">
        <f t="shared" si="19"/>
        <v>4.3597455763499965E-2</v>
      </c>
      <c r="P82" s="24">
        <f t="shared" si="20"/>
        <v>-3.4920360602181501E-17</v>
      </c>
      <c r="Q82" s="1"/>
      <c r="R82" s="27">
        <f t="shared" si="21"/>
        <v>11.757844420669633</v>
      </c>
      <c r="S82" s="27">
        <f t="shared" si="22"/>
        <v>54.960955579330367</v>
      </c>
    </row>
    <row r="83" spans="1:19" x14ac:dyDescent="0.25">
      <c r="A83" s="29">
        <v>1323</v>
      </c>
      <c r="B83" s="29">
        <v>4.99E-2</v>
      </c>
      <c r="C83" s="29">
        <v>-0.66439999999999999</v>
      </c>
      <c r="D83" s="1"/>
      <c r="E83" s="1">
        <f t="shared" si="12"/>
        <v>-13.314629258517034</v>
      </c>
      <c r="F83" s="1">
        <f t="shared" si="13"/>
        <v>0</v>
      </c>
      <c r="G83" s="1">
        <f t="shared" si="23"/>
        <v>0</v>
      </c>
      <c r="H83" s="1"/>
      <c r="I83" s="24">
        <f t="shared" si="14"/>
        <v>0.1846218470640798</v>
      </c>
      <c r="J83" s="24">
        <f t="shared" si="15"/>
        <v>0.63075630587184039</v>
      </c>
      <c r="K83" s="1"/>
      <c r="L83" s="1">
        <f t="shared" si="16"/>
        <v>9.2126301684975816E-3</v>
      </c>
      <c r="M83" s="1">
        <f t="shared" si="17"/>
        <v>4.0687369831502417E-2</v>
      </c>
      <c r="N83" s="1">
        <f t="shared" si="18"/>
        <v>-0.70613159770331135</v>
      </c>
      <c r="O83" s="1">
        <f t="shared" si="19"/>
        <v>4.1731597703311377E-2</v>
      </c>
      <c r="P83" s="24">
        <f t="shared" si="20"/>
        <v>0</v>
      </c>
      <c r="Q83" s="1"/>
      <c r="R83" s="27">
        <f t="shared" si="21"/>
        <v>12.188309712922301</v>
      </c>
      <c r="S83" s="27">
        <f t="shared" si="22"/>
        <v>53.8293902870777</v>
      </c>
    </row>
    <row r="84" spans="1:19" x14ac:dyDescent="0.25">
      <c r="A84" s="29">
        <v>1353</v>
      </c>
      <c r="B84" s="29">
        <v>4.8000000000000001E-2</v>
      </c>
      <c r="C84" s="29">
        <v>-0.66649999999999998</v>
      </c>
      <c r="D84" s="1"/>
      <c r="E84" s="1">
        <f t="shared" si="12"/>
        <v>-13.885416666666666</v>
      </c>
      <c r="F84" s="1">
        <f t="shared" si="13"/>
        <v>0</v>
      </c>
      <c r="G84" s="1">
        <f t="shared" si="23"/>
        <v>0</v>
      </c>
      <c r="H84" s="1"/>
      <c r="I84" s="24">
        <f t="shared" si="14"/>
        <v>0.19197035931267678</v>
      </c>
      <c r="J84" s="24">
        <f t="shared" si="15"/>
        <v>0.61605928137464638</v>
      </c>
      <c r="K84" s="1"/>
      <c r="L84" s="1">
        <f t="shared" si="16"/>
        <v>9.2145772470084864E-3</v>
      </c>
      <c r="M84" s="1">
        <f t="shared" si="17"/>
        <v>3.8785422752991516E-2</v>
      </c>
      <c r="N84" s="1">
        <f t="shared" si="18"/>
        <v>-0.70628083778292083</v>
      </c>
      <c r="O84" s="1">
        <f t="shared" si="19"/>
        <v>3.9780837782920762E-2</v>
      </c>
      <c r="P84" s="24">
        <f t="shared" si="20"/>
        <v>-3.4920360602181501E-17</v>
      </c>
      <c r="Q84" s="1"/>
      <c r="R84" s="27">
        <f t="shared" si="21"/>
        <v>12.467323015202481</v>
      </c>
      <c r="S84" s="27">
        <f t="shared" si="22"/>
        <v>52.476676984797521</v>
      </c>
    </row>
    <row r="85" spans="1:19" x14ac:dyDescent="0.25">
      <c r="A85" s="29">
        <v>1383</v>
      </c>
      <c r="B85" s="29">
        <v>4.6100000000000002E-2</v>
      </c>
      <c r="C85" s="29">
        <v>-0.65839999999999999</v>
      </c>
      <c r="D85" s="1"/>
      <c r="E85" s="1">
        <f t="shared" si="12"/>
        <v>-14.281995661605205</v>
      </c>
      <c r="F85" s="1">
        <f t="shared" si="13"/>
        <v>0</v>
      </c>
      <c r="G85" s="1">
        <f t="shared" si="23"/>
        <v>0</v>
      </c>
      <c r="H85" s="1"/>
      <c r="I85" s="24">
        <f t="shared" si="14"/>
        <v>0.19707605288655841</v>
      </c>
      <c r="J85" s="24">
        <f t="shared" si="15"/>
        <v>0.60584789422688323</v>
      </c>
      <c r="K85" s="1"/>
      <c r="L85" s="1">
        <f t="shared" si="16"/>
        <v>9.0852060380703439E-3</v>
      </c>
      <c r="M85" s="1">
        <f t="shared" si="17"/>
        <v>3.7014793961929658E-2</v>
      </c>
      <c r="N85" s="1">
        <f t="shared" si="18"/>
        <v>-0.6963647663903364</v>
      </c>
      <c r="O85" s="1">
        <f t="shared" si="19"/>
        <v>3.7964766390336337E-2</v>
      </c>
      <c r="P85" s="24">
        <f t="shared" si="20"/>
        <v>-3.4920360602181501E-17</v>
      </c>
      <c r="Q85" s="1"/>
      <c r="R85" s="27">
        <f t="shared" si="21"/>
        <v>12.564839950651285</v>
      </c>
      <c r="S85" s="27">
        <f t="shared" si="22"/>
        <v>51.19146004934872</v>
      </c>
    </row>
    <row r="86" spans="1:19" x14ac:dyDescent="0.25">
      <c r="A86" s="29">
        <v>1413</v>
      </c>
      <c r="B86" s="29">
        <v>4.41E-2</v>
      </c>
      <c r="C86" s="29">
        <v>-0.63980000000000004</v>
      </c>
      <c r="D86" s="1"/>
      <c r="E86" s="1">
        <f t="shared" si="12"/>
        <v>-14.507936507936508</v>
      </c>
      <c r="F86" s="1">
        <f t="shared" si="13"/>
        <v>0</v>
      </c>
      <c r="G86" s="1">
        <f t="shared" si="23"/>
        <v>0</v>
      </c>
      <c r="H86" s="1"/>
      <c r="I86" s="24">
        <f t="shared" si="14"/>
        <v>0.19998489259293242</v>
      </c>
      <c r="J86" s="24">
        <f t="shared" si="15"/>
        <v>0.60003021481413521</v>
      </c>
      <c r="K86" s="1"/>
      <c r="L86" s="1">
        <f t="shared" si="16"/>
        <v>8.8193337633483207E-3</v>
      </c>
      <c r="M86" s="1">
        <f t="shared" si="17"/>
        <v>3.528066623665168E-2</v>
      </c>
      <c r="N86" s="1">
        <f t="shared" si="18"/>
        <v>-0.67598613285130082</v>
      </c>
      <c r="O86" s="1">
        <f t="shared" si="19"/>
        <v>3.6186132851300651E-2</v>
      </c>
      <c r="P86" s="24">
        <f t="shared" si="20"/>
        <v>-3.4920360602181501E-17</v>
      </c>
      <c r="Q86" s="1"/>
      <c r="R86" s="27">
        <f t="shared" si="21"/>
        <v>12.461718607611177</v>
      </c>
      <c r="S86" s="27">
        <f t="shared" si="22"/>
        <v>49.851581392388823</v>
      </c>
    </row>
    <row r="87" spans="1:19" x14ac:dyDescent="0.25">
      <c r="A87" s="29">
        <v>1443</v>
      </c>
      <c r="B87" s="29">
        <v>4.24E-2</v>
      </c>
      <c r="C87" s="29">
        <v>-0.61219999999999997</v>
      </c>
      <c r="D87" s="1"/>
      <c r="E87" s="1">
        <f t="shared" si="12"/>
        <v>-14.438679245283017</v>
      </c>
      <c r="F87" s="1">
        <f t="shared" si="13"/>
        <v>0</v>
      </c>
      <c r="G87" s="1">
        <f t="shared" si="23"/>
        <v>0</v>
      </c>
      <c r="H87" s="1"/>
      <c r="I87" s="24">
        <f t="shared" si="14"/>
        <v>0.19909325091400445</v>
      </c>
      <c r="J87" s="24">
        <f t="shared" si="15"/>
        <v>0.60181349817199115</v>
      </c>
      <c r="K87" s="1"/>
      <c r="L87" s="1">
        <f t="shared" si="16"/>
        <v>8.4415538387537896E-3</v>
      </c>
      <c r="M87" s="1">
        <f t="shared" si="17"/>
        <v>3.3958446161246214E-2</v>
      </c>
      <c r="N87" s="1">
        <f t="shared" si="18"/>
        <v>-0.6470299784355551</v>
      </c>
      <c r="O87" s="1">
        <f t="shared" si="19"/>
        <v>3.4829978435555131E-2</v>
      </c>
      <c r="P87" s="24">
        <f t="shared" si="20"/>
        <v>0</v>
      </c>
      <c r="Q87" s="1"/>
      <c r="R87" s="27">
        <f t="shared" si="21"/>
        <v>12.181162189321718</v>
      </c>
      <c r="S87" s="27">
        <f t="shared" si="22"/>
        <v>49.002037810678289</v>
      </c>
    </row>
    <row r="88" spans="1:19" x14ac:dyDescent="0.25">
      <c r="A88" s="29">
        <v>1473</v>
      </c>
      <c r="B88" s="29">
        <v>4.07E-2</v>
      </c>
      <c r="C88" s="29">
        <v>-0.56910000000000005</v>
      </c>
      <c r="D88" s="1"/>
      <c r="E88" s="1">
        <f t="shared" si="12"/>
        <v>-13.982800982800985</v>
      </c>
      <c r="F88" s="1">
        <f t="shared" si="13"/>
        <v>0</v>
      </c>
      <c r="G88" s="1">
        <f t="shared" si="23"/>
        <v>0</v>
      </c>
      <c r="H88" s="1"/>
      <c r="I88" s="24">
        <f t="shared" si="14"/>
        <v>0.1932241182949469</v>
      </c>
      <c r="J88" s="24">
        <f t="shared" si="15"/>
        <v>0.6135517634101062</v>
      </c>
      <c r="K88" s="1"/>
      <c r="L88" s="1">
        <f t="shared" si="16"/>
        <v>7.864221614604339E-3</v>
      </c>
      <c r="M88" s="1">
        <f t="shared" si="17"/>
        <v>3.2835778385395663E-2</v>
      </c>
      <c r="N88" s="1">
        <f t="shared" si="18"/>
        <v>-0.6027784977630446</v>
      </c>
      <c r="O88" s="1">
        <f t="shared" si="19"/>
        <v>3.3678497763044518E-2</v>
      </c>
      <c r="P88" s="24">
        <f t="shared" si="20"/>
        <v>0</v>
      </c>
      <c r="Q88" s="1"/>
      <c r="R88" s="27">
        <f t="shared" si="21"/>
        <v>11.583998438312191</v>
      </c>
      <c r="S88" s="27">
        <f t="shared" si="22"/>
        <v>48.367101561687811</v>
      </c>
    </row>
    <row r="89" spans="1:19" x14ac:dyDescent="0.25">
      <c r="A89" s="29">
        <v>1503</v>
      </c>
      <c r="B89" s="29">
        <v>3.8899999999999997E-2</v>
      </c>
      <c r="C89" s="29">
        <v>-0.50919999999999999</v>
      </c>
      <c r="D89" s="1"/>
      <c r="E89" s="1">
        <f t="shared" si="12"/>
        <v>-13.089974293059127</v>
      </c>
      <c r="F89" s="1">
        <f t="shared" si="13"/>
        <v>0</v>
      </c>
      <c r="G89" s="1">
        <f t="shared" si="23"/>
        <v>0</v>
      </c>
      <c r="H89" s="1"/>
      <c r="I89" s="24">
        <f t="shared" si="14"/>
        <v>0.18172956222772127</v>
      </c>
      <c r="J89" s="24">
        <f t="shared" si="15"/>
        <v>0.63654087554455741</v>
      </c>
      <c r="K89" s="1"/>
      <c r="L89" s="1">
        <f t="shared" si="16"/>
        <v>7.069279970658357E-3</v>
      </c>
      <c r="M89" s="1">
        <f t="shared" si="17"/>
        <v>3.183072002934164E-2</v>
      </c>
      <c r="N89" s="1">
        <f t="shared" si="18"/>
        <v>-0.54184764491713944</v>
      </c>
      <c r="O89" s="1">
        <f t="shared" si="19"/>
        <v>3.264764491713941E-2</v>
      </c>
      <c r="P89" s="24">
        <f t="shared" si="20"/>
        <v>0</v>
      </c>
      <c r="Q89" s="1"/>
      <c r="R89" s="27">
        <f t="shared" si="21"/>
        <v>10.625127795899511</v>
      </c>
      <c r="S89" s="27">
        <f t="shared" si="22"/>
        <v>47.841572204100487</v>
      </c>
    </row>
    <row r="90" spans="1:19" x14ac:dyDescent="0.25">
      <c r="A90" s="29">
        <v>1533</v>
      </c>
      <c r="B90" s="29">
        <v>3.7199999999999997E-2</v>
      </c>
      <c r="C90" s="29">
        <v>-0.45689999999999997</v>
      </c>
      <c r="D90" s="1"/>
      <c r="E90" s="1">
        <f t="shared" si="12"/>
        <v>-12.28225806451613</v>
      </c>
      <c r="F90" s="1">
        <f t="shared" si="13"/>
        <v>0</v>
      </c>
      <c r="G90" s="1">
        <f t="shared" si="23"/>
        <v>0</v>
      </c>
      <c r="H90" s="1"/>
      <c r="I90" s="24">
        <f t="shared" si="14"/>
        <v>0.17133074733781262</v>
      </c>
      <c r="J90" s="24">
        <f t="shared" si="15"/>
        <v>0.65733850532437477</v>
      </c>
      <c r="K90" s="1"/>
      <c r="L90" s="1">
        <f t="shared" si="16"/>
        <v>6.3735038009666289E-3</v>
      </c>
      <c r="M90" s="1">
        <f t="shared" si="17"/>
        <v>3.0826496199033368E-2</v>
      </c>
      <c r="N90" s="1">
        <f t="shared" si="18"/>
        <v>-0.48851764801480702</v>
      </c>
      <c r="O90" s="1">
        <f t="shared" si="19"/>
        <v>3.1617648014806932E-2</v>
      </c>
      <c r="P90" s="24">
        <f t="shared" si="20"/>
        <v>-3.4920360602181501E-17</v>
      </c>
      <c r="Q90" s="1"/>
      <c r="R90" s="27">
        <f t="shared" si="21"/>
        <v>9.7705813268818424</v>
      </c>
      <c r="S90" s="27">
        <f t="shared" si="22"/>
        <v>47.257018673118154</v>
      </c>
    </row>
    <row r="91" spans="1:19" x14ac:dyDescent="0.25">
      <c r="A91" s="29">
        <v>1563</v>
      </c>
      <c r="B91" s="29">
        <v>3.5400000000000001E-2</v>
      </c>
      <c r="C91" s="29">
        <v>-0.41339999999999999</v>
      </c>
      <c r="D91" s="1"/>
      <c r="E91" s="1">
        <f t="shared" si="12"/>
        <v>-11.677966101694915</v>
      </c>
      <c r="F91" s="1">
        <f t="shared" si="13"/>
        <v>0</v>
      </c>
      <c r="G91" s="1">
        <f t="shared" si="23"/>
        <v>0</v>
      </c>
      <c r="H91" s="1"/>
      <c r="I91" s="24">
        <f t="shared" si="14"/>
        <v>0.16355088599693962</v>
      </c>
      <c r="J91" s="24">
        <f t="shared" si="15"/>
        <v>0.67289822800612076</v>
      </c>
      <c r="K91" s="1"/>
      <c r="L91" s="1">
        <f t="shared" si="16"/>
        <v>5.7897013642916623E-3</v>
      </c>
      <c r="M91" s="1">
        <f t="shared" si="17"/>
        <v>2.9610298635708337E-2</v>
      </c>
      <c r="N91" s="1">
        <f t="shared" si="18"/>
        <v>-0.44377023714380165</v>
      </c>
      <c r="O91" s="1">
        <f t="shared" si="19"/>
        <v>3.0370237143801666E-2</v>
      </c>
      <c r="P91" s="24">
        <f t="shared" si="20"/>
        <v>0</v>
      </c>
      <c r="Q91" s="1"/>
      <c r="R91" s="27">
        <f t="shared" si="21"/>
        <v>9.049303232387869</v>
      </c>
      <c r="S91" s="27">
        <f t="shared" si="22"/>
        <v>46.280896767612127</v>
      </c>
    </row>
    <row r="92" spans="1:19" x14ac:dyDescent="0.25">
      <c r="A92" s="29">
        <v>1593</v>
      </c>
      <c r="B92" s="29">
        <v>3.3399999999999999E-2</v>
      </c>
      <c r="C92" s="29">
        <v>-0.37280000000000002</v>
      </c>
      <c r="D92" s="1"/>
      <c r="E92" s="1">
        <f t="shared" ref="E92:E155" si="24">C92/B92</f>
        <v>-11.161676646706587</v>
      </c>
      <c r="F92" s="1">
        <f t="shared" ref="F92:F155" si="25">IF(AND(B92/$B$13&gt;$O$12,OR(C92/$C$13&gt;$M$12,C92/$C$14&gt;$M$12)),1,0)</f>
        <v>0</v>
      </c>
      <c r="G92" s="1">
        <f t="shared" si="23"/>
        <v>0</v>
      </c>
      <c r="H92" s="1"/>
      <c r="I92" s="24">
        <f t="shared" ref="I92:I155" si="26">MIN(1,MAX(0,(E92-$J$15)/($L$14-$J$15)))</f>
        <v>0.15690399903056035</v>
      </c>
      <c r="J92" s="24">
        <f t="shared" ref="J92:J155" si="27">1-2*I92</f>
        <v>0.6861920019388793</v>
      </c>
      <c r="K92" s="1"/>
      <c r="L92" s="1">
        <f t="shared" ref="L92:L155" si="28">B92*I92</f>
        <v>5.2405935676207152E-3</v>
      </c>
      <c r="M92" s="1">
        <f t="shared" ref="M92:M155" si="29">B92*(1-I92)</f>
        <v>2.8159406432379287E-2</v>
      </c>
      <c r="N92" s="1">
        <f t="shared" ref="N92:N155" si="30">L92*$L$14</f>
        <v>-0.40168210827258322</v>
      </c>
      <c r="O92" s="1">
        <f t="shared" ref="O92:O155" si="31">M92*$J$15</f>
        <v>2.8882108272583275E-2</v>
      </c>
      <c r="P92" s="24">
        <f t="shared" ref="P92:P155" si="32">(N92+O92-C92)/MAX($C$13,-$C$14)</f>
        <v>1.746018030109075E-17</v>
      </c>
      <c r="Q92" s="1"/>
      <c r="R92" s="27">
        <f t="shared" ref="R92:R155" si="33">A92*L92</f>
        <v>8.3482655532197985</v>
      </c>
      <c r="S92" s="27">
        <f t="shared" ref="S92:S155" si="34">A92*M92</f>
        <v>44.857934446780206</v>
      </c>
    </row>
    <row r="93" spans="1:19" x14ac:dyDescent="0.25">
      <c r="A93" s="29">
        <v>1623</v>
      </c>
      <c r="B93" s="29">
        <v>3.15E-2</v>
      </c>
      <c r="C93" s="29">
        <v>-0.33760000000000001</v>
      </c>
      <c r="D93" s="1"/>
      <c r="E93" s="1">
        <f t="shared" si="24"/>
        <v>-10.717460317460318</v>
      </c>
      <c r="F93" s="1">
        <f t="shared" si="25"/>
        <v>0</v>
      </c>
      <c r="G93" s="1">
        <f t="shared" ref="G93:G156" si="35">E93*F93</f>
        <v>0</v>
      </c>
      <c r="H93" s="1"/>
      <c r="I93" s="24">
        <f t="shared" si="26"/>
        <v>0.15118500612727395</v>
      </c>
      <c r="J93" s="24">
        <f t="shared" si="27"/>
        <v>0.69762998774545215</v>
      </c>
      <c r="K93" s="1"/>
      <c r="L93" s="1">
        <f t="shared" si="28"/>
        <v>4.7623276930091295E-3</v>
      </c>
      <c r="M93" s="1">
        <f t="shared" si="29"/>
        <v>2.6737672306990871E-2</v>
      </c>
      <c r="N93" s="1">
        <f t="shared" si="30"/>
        <v>-0.3650238858117193</v>
      </c>
      <c r="O93" s="1">
        <f t="shared" si="31"/>
        <v>2.7423885811719239E-2</v>
      </c>
      <c r="P93" s="24">
        <f t="shared" si="32"/>
        <v>-1.746018030109075E-17</v>
      </c>
      <c r="Q93" s="1"/>
      <c r="R93" s="27">
        <f t="shared" si="33"/>
        <v>7.7292578457538168</v>
      </c>
      <c r="S93" s="27">
        <f t="shared" si="34"/>
        <v>43.395242154246183</v>
      </c>
    </row>
    <row r="94" spans="1:19" x14ac:dyDescent="0.25">
      <c r="A94" s="29">
        <v>1653</v>
      </c>
      <c r="B94" s="29">
        <v>2.9399999999999999E-2</v>
      </c>
      <c r="C94" s="29">
        <v>-0.307</v>
      </c>
      <c r="D94" s="1"/>
      <c r="E94" s="1">
        <f t="shared" si="24"/>
        <v>-10.4421768707483</v>
      </c>
      <c r="F94" s="1">
        <f t="shared" si="25"/>
        <v>0</v>
      </c>
      <c r="G94" s="1">
        <f t="shared" si="35"/>
        <v>0</v>
      </c>
      <c r="H94" s="1"/>
      <c r="I94" s="24">
        <f t="shared" si="26"/>
        <v>0.14764091291302953</v>
      </c>
      <c r="J94" s="24">
        <f t="shared" si="27"/>
        <v>0.704718174173941</v>
      </c>
      <c r="K94" s="1"/>
      <c r="L94" s="1">
        <f t="shared" si="28"/>
        <v>4.3406428396430682E-3</v>
      </c>
      <c r="M94" s="1">
        <f t="shared" si="29"/>
        <v>2.5059357160356933E-2</v>
      </c>
      <c r="N94" s="1">
        <f t="shared" si="30"/>
        <v>-0.33270249726267442</v>
      </c>
      <c r="O94" s="1">
        <f t="shared" si="31"/>
        <v>2.570249726267438E-2</v>
      </c>
      <c r="P94" s="24">
        <f t="shared" si="32"/>
        <v>-1.746018030109075E-17</v>
      </c>
      <c r="Q94" s="1"/>
      <c r="R94" s="27">
        <f t="shared" si="33"/>
        <v>7.1750826139299919</v>
      </c>
      <c r="S94" s="27">
        <f t="shared" si="34"/>
        <v>41.423117386070011</v>
      </c>
    </row>
    <row r="95" spans="1:19" x14ac:dyDescent="0.25">
      <c r="A95" s="29">
        <v>1683</v>
      </c>
      <c r="B95" s="29">
        <v>2.6599999999999999E-2</v>
      </c>
      <c r="C95" s="29">
        <v>-0.28000000000000003</v>
      </c>
      <c r="D95" s="1"/>
      <c r="E95" s="1">
        <f t="shared" si="24"/>
        <v>-10.526315789473685</v>
      </c>
      <c r="F95" s="1">
        <f t="shared" si="25"/>
        <v>0</v>
      </c>
      <c r="G95" s="1">
        <f t="shared" si="35"/>
        <v>0</v>
      </c>
      <c r="H95" s="1"/>
      <c r="I95" s="24">
        <f t="shared" si="26"/>
        <v>0.148724146120366</v>
      </c>
      <c r="J95" s="24">
        <f t="shared" si="27"/>
        <v>0.70255170775926801</v>
      </c>
      <c r="K95" s="1"/>
      <c r="L95" s="1">
        <f t="shared" si="28"/>
        <v>3.9560622868017349E-3</v>
      </c>
      <c r="M95" s="1">
        <f t="shared" si="29"/>
        <v>2.2643937713198264E-2</v>
      </c>
      <c r="N95" s="1">
        <f t="shared" si="30"/>
        <v>-0.30322508687534733</v>
      </c>
      <c r="O95" s="1">
        <f t="shared" si="31"/>
        <v>2.3225086875347353E-2</v>
      </c>
      <c r="P95" s="24">
        <f t="shared" si="32"/>
        <v>1.746018030109075E-17</v>
      </c>
      <c r="Q95" s="1"/>
      <c r="R95" s="27">
        <f t="shared" si="33"/>
        <v>6.6580528286873202</v>
      </c>
      <c r="S95" s="27">
        <f t="shared" si="34"/>
        <v>38.109747171312677</v>
      </c>
    </row>
    <row r="96" spans="1:19" x14ac:dyDescent="0.25">
      <c r="A96" s="29">
        <v>1713</v>
      </c>
      <c r="B96" s="29">
        <v>2.3699999999999999E-2</v>
      </c>
      <c r="C96" s="29">
        <v>-0.25559999999999999</v>
      </c>
      <c r="D96" s="1"/>
      <c r="E96" s="1">
        <f t="shared" si="24"/>
        <v>-10.784810126582279</v>
      </c>
      <c r="F96" s="1">
        <f t="shared" si="25"/>
        <v>0</v>
      </c>
      <c r="G96" s="1">
        <f t="shared" si="35"/>
        <v>0</v>
      </c>
      <c r="H96" s="1"/>
      <c r="I96" s="24">
        <f t="shared" si="26"/>
        <v>0.15205209059726571</v>
      </c>
      <c r="J96" s="24">
        <f t="shared" si="27"/>
        <v>0.69589581880546858</v>
      </c>
      <c r="K96" s="1"/>
      <c r="L96" s="1">
        <f t="shared" si="28"/>
        <v>3.6036345471551971E-3</v>
      </c>
      <c r="M96" s="1">
        <f t="shared" si="29"/>
        <v>2.0096365452844801E-2</v>
      </c>
      <c r="N96" s="1">
        <f t="shared" si="30"/>
        <v>-0.27621213201664152</v>
      </c>
      <c r="O96" s="1">
        <f t="shared" si="31"/>
        <v>2.0612132016641495E-2</v>
      </c>
      <c r="P96" s="24">
        <f t="shared" si="32"/>
        <v>-1.746018030109075E-17</v>
      </c>
      <c r="Q96" s="1"/>
      <c r="R96" s="27">
        <f t="shared" si="33"/>
        <v>6.1730259792768525</v>
      </c>
      <c r="S96" s="27">
        <f t="shared" si="34"/>
        <v>34.425074020723144</v>
      </c>
    </row>
    <row r="97" spans="1:19" x14ac:dyDescent="0.25">
      <c r="A97" s="29">
        <v>1743</v>
      </c>
      <c r="B97" s="29">
        <v>2.07E-2</v>
      </c>
      <c r="C97" s="29">
        <v>-0.2331</v>
      </c>
      <c r="D97" s="1"/>
      <c r="E97" s="1">
        <f t="shared" si="24"/>
        <v>-11.260869565217391</v>
      </c>
      <c r="F97" s="1">
        <f t="shared" si="25"/>
        <v>0</v>
      </c>
      <c r="G97" s="1">
        <f t="shared" si="35"/>
        <v>0</v>
      </c>
      <c r="H97" s="1"/>
      <c r="I97" s="24">
        <f t="shared" si="26"/>
        <v>0.15818104257819873</v>
      </c>
      <c r="J97" s="24">
        <f t="shared" si="27"/>
        <v>0.68363791484360248</v>
      </c>
      <c r="K97" s="1"/>
      <c r="L97" s="1">
        <f t="shared" si="28"/>
        <v>3.2743475813687135E-3</v>
      </c>
      <c r="M97" s="1">
        <f t="shared" si="29"/>
        <v>1.7425652418631286E-2</v>
      </c>
      <c r="N97" s="1">
        <f t="shared" si="30"/>
        <v>-0.25097287601689644</v>
      </c>
      <c r="O97" s="1">
        <f t="shared" si="31"/>
        <v>1.7872876016896452E-2</v>
      </c>
      <c r="P97" s="24">
        <f t="shared" si="32"/>
        <v>8.7300901505453752E-18</v>
      </c>
      <c r="Q97" s="1"/>
      <c r="R97" s="27">
        <f t="shared" si="33"/>
        <v>5.7071878343256675</v>
      </c>
      <c r="S97" s="27">
        <f t="shared" si="34"/>
        <v>30.372912165674332</v>
      </c>
    </row>
    <row r="98" spans="1:19" x14ac:dyDescent="0.25">
      <c r="A98" s="29">
        <v>1773</v>
      </c>
      <c r="B98" s="29">
        <v>1.78E-2</v>
      </c>
      <c r="C98" s="29">
        <v>-0.21110000000000001</v>
      </c>
      <c r="D98" s="1"/>
      <c r="E98" s="1">
        <f t="shared" si="24"/>
        <v>-11.859550561797754</v>
      </c>
      <c r="F98" s="1">
        <f t="shared" si="25"/>
        <v>0</v>
      </c>
      <c r="G98" s="1">
        <f t="shared" si="35"/>
        <v>0</v>
      </c>
      <c r="H98" s="1"/>
      <c r="I98" s="24">
        <f t="shared" si="26"/>
        <v>0.16588866642125966</v>
      </c>
      <c r="J98" s="24">
        <f t="shared" si="27"/>
        <v>0.66822266715748069</v>
      </c>
      <c r="K98" s="1"/>
      <c r="L98" s="1">
        <f t="shared" si="28"/>
        <v>2.952818262298422E-3</v>
      </c>
      <c r="M98" s="1">
        <f t="shared" si="29"/>
        <v>1.4847181737701578E-2</v>
      </c>
      <c r="N98" s="1">
        <f t="shared" si="30"/>
        <v>-0.22632822973988329</v>
      </c>
      <c r="O98" s="1">
        <f t="shared" si="31"/>
        <v>1.5228229739883255E-2</v>
      </c>
      <c r="P98" s="24">
        <f t="shared" si="32"/>
        <v>-8.7300901505453752E-18</v>
      </c>
      <c r="Q98" s="1"/>
      <c r="R98" s="27">
        <f t="shared" si="33"/>
        <v>5.235346779055102</v>
      </c>
      <c r="S98" s="27">
        <f t="shared" si="34"/>
        <v>26.324053220944897</v>
      </c>
    </row>
    <row r="99" spans="1:19" x14ac:dyDescent="0.25">
      <c r="A99" s="29">
        <v>1803</v>
      </c>
      <c r="B99" s="29">
        <v>1.4999999999999999E-2</v>
      </c>
      <c r="C99" s="29">
        <v>-0.1885</v>
      </c>
      <c r="D99" s="1"/>
      <c r="E99" s="1">
        <f t="shared" si="24"/>
        <v>-12.566666666666666</v>
      </c>
      <c r="F99" s="1">
        <f t="shared" si="25"/>
        <v>0</v>
      </c>
      <c r="G99" s="1">
        <f t="shared" si="35"/>
        <v>0</v>
      </c>
      <c r="H99" s="1"/>
      <c r="I99" s="24">
        <f t="shared" si="26"/>
        <v>0.17499232092312492</v>
      </c>
      <c r="J99" s="24">
        <f t="shared" si="27"/>
        <v>0.65001535815375022</v>
      </c>
      <c r="K99" s="1"/>
      <c r="L99" s="1">
        <f t="shared" si="28"/>
        <v>2.6248848138468736E-3</v>
      </c>
      <c r="M99" s="1">
        <f t="shared" si="29"/>
        <v>1.2375115186153127E-2</v>
      </c>
      <c r="N99" s="1">
        <f t="shared" si="30"/>
        <v>-0.20119271841899278</v>
      </c>
      <c r="O99" s="1">
        <f t="shared" si="31"/>
        <v>1.2692718418992773E-2</v>
      </c>
      <c r="P99" s="24">
        <f t="shared" si="32"/>
        <v>0</v>
      </c>
      <c r="Q99" s="1"/>
      <c r="R99" s="27">
        <f t="shared" si="33"/>
        <v>4.7326673193659134</v>
      </c>
      <c r="S99" s="27">
        <f t="shared" si="34"/>
        <v>22.312332680634089</v>
      </c>
    </row>
    <row r="100" spans="1:19" x14ac:dyDescent="0.25">
      <c r="A100" s="29">
        <v>1833</v>
      </c>
      <c r="B100" s="29">
        <v>1.2500000000000001E-2</v>
      </c>
      <c r="C100" s="29">
        <v>-0.1658</v>
      </c>
      <c r="D100" s="1"/>
      <c r="E100" s="1">
        <f t="shared" si="24"/>
        <v>-13.263999999999999</v>
      </c>
      <c r="F100" s="1">
        <f t="shared" si="25"/>
        <v>0</v>
      </c>
      <c r="G100" s="1">
        <f t="shared" si="35"/>
        <v>0</v>
      </c>
      <c r="H100" s="1"/>
      <c r="I100" s="24">
        <f t="shared" si="26"/>
        <v>0.18397002867944529</v>
      </c>
      <c r="J100" s="24">
        <f t="shared" si="27"/>
        <v>0.63205994264110943</v>
      </c>
      <c r="K100" s="1"/>
      <c r="L100" s="1">
        <f t="shared" si="28"/>
        <v>2.299625358493066E-3</v>
      </c>
      <c r="M100" s="1">
        <f t="shared" si="29"/>
        <v>1.0200374641506936E-2</v>
      </c>
      <c r="N100" s="1">
        <f t="shared" si="30"/>
        <v>-0.17626216387850271</v>
      </c>
      <c r="O100" s="1">
        <f t="shared" si="31"/>
        <v>1.0462163878502734E-2</v>
      </c>
      <c r="P100" s="24">
        <f t="shared" si="32"/>
        <v>8.7300901505453752E-18</v>
      </c>
      <c r="Q100" s="1"/>
      <c r="R100" s="27">
        <f t="shared" si="33"/>
        <v>4.2152132821177899</v>
      </c>
      <c r="S100" s="27">
        <f t="shared" si="34"/>
        <v>18.697286717882214</v>
      </c>
    </row>
    <row r="101" spans="1:19" x14ac:dyDescent="0.25">
      <c r="A101" s="29">
        <v>1863</v>
      </c>
      <c r="B101" s="29">
        <v>1.04E-2</v>
      </c>
      <c r="C101" s="29">
        <v>-0.14560000000000001</v>
      </c>
      <c r="D101" s="1"/>
      <c r="E101" s="1">
        <f t="shared" si="24"/>
        <v>-14.000000000000002</v>
      </c>
      <c r="F101" s="1">
        <f t="shared" si="25"/>
        <v>0</v>
      </c>
      <c r="G101" s="1">
        <f t="shared" si="35"/>
        <v>0</v>
      </c>
      <c r="H101" s="1"/>
      <c r="I101" s="24">
        <f t="shared" si="26"/>
        <v>0.19344554432282746</v>
      </c>
      <c r="J101" s="24">
        <f t="shared" si="27"/>
        <v>0.61310891135434509</v>
      </c>
      <c r="K101" s="1"/>
      <c r="L101" s="1">
        <f t="shared" si="28"/>
        <v>2.0118336609574053E-3</v>
      </c>
      <c r="M101" s="1">
        <f t="shared" si="29"/>
        <v>8.3881663390425933E-3</v>
      </c>
      <c r="N101" s="1">
        <f t="shared" si="30"/>
        <v>-0.15420344585012608</v>
      </c>
      <c r="O101" s="1">
        <f t="shared" si="31"/>
        <v>8.6034458501260593E-3</v>
      </c>
      <c r="P101" s="24">
        <f t="shared" si="32"/>
        <v>0</v>
      </c>
      <c r="Q101" s="1"/>
      <c r="R101" s="27">
        <f t="shared" si="33"/>
        <v>3.7480461103636462</v>
      </c>
      <c r="S101" s="27">
        <f t="shared" si="34"/>
        <v>15.627153889636352</v>
      </c>
    </row>
    <row r="102" spans="1:19" x14ac:dyDescent="0.25">
      <c r="A102" s="29">
        <v>1893</v>
      </c>
      <c r="B102" s="29">
        <v>8.5000000000000006E-3</v>
      </c>
      <c r="C102" s="29">
        <v>-0.1295</v>
      </c>
      <c r="D102" s="1"/>
      <c r="E102" s="1">
        <f t="shared" si="24"/>
        <v>-15.235294117647058</v>
      </c>
      <c r="F102" s="1">
        <f t="shared" si="25"/>
        <v>0</v>
      </c>
      <c r="G102" s="1">
        <f t="shared" si="35"/>
        <v>0</v>
      </c>
      <c r="H102" s="1"/>
      <c r="I102" s="24">
        <f t="shared" si="26"/>
        <v>0.2093491431488364</v>
      </c>
      <c r="J102" s="24">
        <f t="shared" si="27"/>
        <v>0.58130171370232719</v>
      </c>
      <c r="K102" s="1"/>
      <c r="L102" s="1">
        <f t="shared" si="28"/>
        <v>1.7794677167651096E-3</v>
      </c>
      <c r="M102" s="1">
        <f t="shared" si="29"/>
        <v>6.7205322832348917E-3</v>
      </c>
      <c r="N102" s="1">
        <f t="shared" si="30"/>
        <v>-0.13639301251856611</v>
      </c>
      <c r="O102" s="1">
        <f t="shared" si="31"/>
        <v>6.8930125185661089E-3</v>
      </c>
      <c r="P102" s="24">
        <f t="shared" si="32"/>
        <v>0</v>
      </c>
      <c r="Q102" s="1"/>
      <c r="R102" s="27">
        <f t="shared" si="33"/>
        <v>3.3685323878363524</v>
      </c>
      <c r="S102" s="27">
        <f t="shared" si="34"/>
        <v>12.721967612163651</v>
      </c>
    </row>
    <row r="103" spans="1:19" x14ac:dyDescent="0.25">
      <c r="A103" s="29">
        <v>1923</v>
      </c>
      <c r="B103" s="29">
        <v>7.1999999999999998E-3</v>
      </c>
      <c r="C103" s="29">
        <v>-0.1177</v>
      </c>
      <c r="D103" s="1"/>
      <c r="E103" s="1">
        <f t="shared" si="24"/>
        <v>-16.347222222222221</v>
      </c>
      <c r="F103" s="1">
        <f t="shared" si="25"/>
        <v>0</v>
      </c>
      <c r="G103" s="1">
        <f t="shared" si="35"/>
        <v>0</v>
      </c>
      <c r="H103" s="1"/>
      <c r="I103" s="24">
        <f t="shared" si="26"/>
        <v>0.22366448574288286</v>
      </c>
      <c r="J103" s="24">
        <f t="shared" si="27"/>
        <v>0.55267102851423422</v>
      </c>
      <c r="K103" s="1"/>
      <c r="L103" s="1">
        <f t="shared" si="28"/>
        <v>1.6103842973487566E-3</v>
      </c>
      <c r="M103" s="1">
        <f t="shared" si="29"/>
        <v>5.5896157026512428E-3</v>
      </c>
      <c r="N103" s="1">
        <f t="shared" si="30"/>
        <v>-0.12343307133848076</v>
      </c>
      <c r="O103" s="1">
        <f t="shared" si="31"/>
        <v>5.733071338480774E-3</v>
      </c>
      <c r="P103" s="24">
        <f t="shared" si="32"/>
        <v>4.3650450752726876E-18</v>
      </c>
      <c r="Q103" s="1"/>
      <c r="R103" s="27">
        <f t="shared" si="33"/>
        <v>3.0967690038016591</v>
      </c>
      <c r="S103" s="27">
        <f t="shared" si="34"/>
        <v>10.74883099619834</v>
      </c>
    </row>
    <row r="104" spans="1:19" x14ac:dyDescent="0.25">
      <c r="A104" s="29">
        <v>1953</v>
      </c>
      <c r="B104" s="29">
        <v>6.6E-3</v>
      </c>
      <c r="C104" s="29">
        <v>-0.1096</v>
      </c>
      <c r="D104" s="1"/>
      <c r="E104" s="1">
        <f t="shared" si="24"/>
        <v>-16.606060606060606</v>
      </c>
      <c r="F104" s="1">
        <f t="shared" si="25"/>
        <v>0</v>
      </c>
      <c r="G104" s="1">
        <f t="shared" si="35"/>
        <v>0</v>
      </c>
      <c r="H104" s="1"/>
      <c r="I104" s="24">
        <f t="shared" si="26"/>
        <v>0.22699685959501378</v>
      </c>
      <c r="J104" s="24">
        <f t="shared" si="27"/>
        <v>0.54600628080997238</v>
      </c>
      <c r="K104" s="1"/>
      <c r="L104" s="1">
        <f t="shared" si="28"/>
        <v>1.4981792733270909E-3</v>
      </c>
      <c r="M104" s="1">
        <f t="shared" si="29"/>
        <v>5.1018207266729084E-3</v>
      </c>
      <c r="N104" s="1">
        <f t="shared" si="30"/>
        <v>-0.11483275726599275</v>
      </c>
      <c r="O104" s="1">
        <f t="shared" si="31"/>
        <v>5.2327572659927758E-3</v>
      </c>
      <c r="P104" s="24">
        <f t="shared" si="32"/>
        <v>8.7300901505453752E-18</v>
      </c>
      <c r="Q104" s="1"/>
      <c r="R104" s="27">
        <f t="shared" si="33"/>
        <v>2.9259441208078085</v>
      </c>
      <c r="S104" s="27">
        <f t="shared" si="34"/>
        <v>9.9638558791921898</v>
      </c>
    </row>
    <row r="105" spans="1:19" x14ac:dyDescent="0.25">
      <c r="A105" s="29">
        <v>1983</v>
      </c>
      <c r="B105" s="29">
        <v>6.3E-3</v>
      </c>
      <c r="C105" s="29">
        <v>-0.1046</v>
      </c>
      <c r="D105" s="1"/>
      <c r="E105" s="1">
        <f t="shared" si="24"/>
        <v>-16.603174603174605</v>
      </c>
      <c r="F105" s="1">
        <f t="shared" si="25"/>
        <v>0</v>
      </c>
      <c r="G105" s="1">
        <f t="shared" si="35"/>
        <v>0</v>
      </c>
      <c r="H105" s="1"/>
      <c r="I105" s="24">
        <f t="shared" si="26"/>
        <v>0.2269597042071155</v>
      </c>
      <c r="J105" s="24">
        <f t="shared" si="27"/>
        <v>0.54608059158576894</v>
      </c>
      <c r="K105" s="1"/>
      <c r="L105" s="1">
        <f t="shared" si="28"/>
        <v>1.4298461365048276E-3</v>
      </c>
      <c r="M105" s="1">
        <f t="shared" si="29"/>
        <v>4.8701538634951724E-3</v>
      </c>
      <c r="N105" s="1">
        <f t="shared" si="30"/>
        <v>-0.10959514474949544</v>
      </c>
      <c r="O105" s="1">
        <f t="shared" si="31"/>
        <v>4.9951447494954327E-3</v>
      </c>
      <c r="P105" s="24">
        <f t="shared" si="32"/>
        <v>-4.3650450752726876E-18</v>
      </c>
      <c r="Q105" s="1"/>
      <c r="R105" s="27">
        <f t="shared" si="33"/>
        <v>2.8353848886890733</v>
      </c>
      <c r="S105" s="27">
        <f t="shared" si="34"/>
        <v>9.6575151113109268</v>
      </c>
    </row>
    <row r="106" spans="1:19" x14ac:dyDescent="0.25">
      <c r="A106" s="29">
        <v>2013</v>
      </c>
      <c r="B106" s="29">
        <v>6.3E-3</v>
      </c>
      <c r="C106" s="29">
        <v>-0.1016</v>
      </c>
      <c r="D106" s="1"/>
      <c r="E106" s="1">
        <f t="shared" si="24"/>
        <v>-16.126984126984127</v>
      </c>
      <c r="F106" s="1">
        <f t="shared" si="25"/>
        <v>0</v>
      </c>
      <c r="G106" s="1">
        <f t="shared" si="35"/>
        <v>0</v>
      </c>
      <c r="H106" s="1"/>
      <c r="I106" s="24">
        <f t="shared" si="26"/>
        <v>0.22082906520389203</v>
      </c>
      <c r="J106" s="24">
        <f t="shared" si="27"/>
        <v>0.55834186959221599</v>
      </c>
      <c r="K106" s="1"/>
      <c r="L106" s="1">
        <f t="shared" si="28"/>
        <v>1.3912231107845198E-3</v>
      </c>
      <c r="M106" s="1">
        <f t="shared" si="29"/>
        <v>4.90877688921548E-3</v>
      </c>
      <c r="N106" s="1">
        <f t="shared" si="30"/>
        <v>-0.10663475902237959</v>
      </c>
      <c r="O106" s="1">
        <f t="shared" si="31"/>
        <v>5.0347590223796092E-3</v>
      </c>
      <c r="P106" s="24">
        <f t="shared" si="32"/>
        <v>4.3650450752726876E-18</v>
      </c>
      <c r="Q106" s="1"/>
      <c r="R106" s="27">
        <f t="shared" si="33"/>
        <v>2.8005321220092383</v>
      </c>
      <c r="S106" s="27">
        <f t="shared" si="34"/>
        <v>9.8813678779907619</v>
      </c>
    </row>
    <row r="107" spans="1:19" x14ac:dyDescent="0.25">
      <c r="A107" s="29">
        <v>2043</v>
      </c>
      <c r="B107" s="29">
        <v>6.1999999999999998E-3</v>
      </c>
      <c r="C107" s="29">
        <v>-9.9299999999999999E-2</v>
      </c>
      <c r="D107" s="1"/>
      <c r="E107" s="1">
        <f t="shared" si="24"/>
        <v>-16.016129032258064</v>
      </c>
      <c r="F107" s="1">
        <f t="shared" si="25"/>
        <v>0</v>
      </c>
      <c r="G107" s="1">
        <f t="shared" si="35"/>
        <v>0</v>
      </c>
      <c r="H107" s="1"/>
      <c r="I107" s="24">
        <f t="shared" si="26"/>
        <v>0.21940187881228143</v>
      </c>
      <c r="J107" s="24">
        <f t="shared" si="27"/>
        <v>0.56119624237543708</v>
      </c>
      <c r="K107" s="1"/>
      <c r="L107" s="1">
        <f t="shared" si="28"/>
        <v>1.3602916486361448E-3</v>
      </c>
      <c r="M107" s="1">
        <f t="shared" si="29"/>
        <v>4.8397083513638545E-3</v>
      </c>
      <c r="N107" s="1">
        <f t="shared" si="30"/>
        <v>-0.10426391786337826</v>
      </c>
      <c r="O107" s="1">
        <f t="shared" si="31"/>
        <v>4.9639178633782647E-3</v>
      </c>
      <c r="P107" s="24">
        <f t="shared" si="32"/>
        <v>4.3650450752726876E-18</v>
      </c>
      <c r="Q107" s="1"/>
      <c r="R107" s="27">
        <f t="shared" si="33"/>
        <v>2.779075838163644</v>
      </c>
      <c r="S107" s="27">
        <f t="shared" si="34"/>
        <v>9.887524161836355</v>
      </c>
    </row>
    <row r="108" spans="1:19" x14ac:dyDescent="0.25">
      <c r="A108" s="29">
        <v>2073</v>
      </c>
      <c r="B108" s="29">
        <v>6.1000000000000004E-3</v>
      </c>
      <c r="C108" s="29">
        <v>-9.7199999999999995E-2</v>
      </c>
      <c r="D108" s="1"/>
      <c r="E108" s="1">
        <f t="shared" si="24"/>
        <v>-15.934426229508194</v>
      </c>
      <c r="F108" s="1">
        <f t="shared" si="25"/>
        <v>0</v>
      </c>
      <c r="G108" s="1">
        <f t="shared" si="35"/>
        <v>0</v>
      </c>
      <c r="H108" s="1"/>
      <c r="I108" s="24">
        <f t="shared" si="26"/>
        <v>0.21835000899493828</v>
      </c>
      <c r="J108" s="24">
        <f t="shared" si="27"/>
        <v>0.56329998201012343</v>
      </c>
      <c r="K108" s="1"/>
      <c r="L108" s="1">
        <f t="shared" si="28"/>
        <v>1.3319350548691236E-3</v>
      </c>
      <c r="M108" s="1">
        <f t="shared" si="29"/>
        <v>4.768064945130877E-3</v>
      </c>
      <c r="N108" s="1">
        <f t="shared" si="30"/>
        <v>-0.1020904357528513</v>
      </c>
      <c r="O108" s="1">
        <f t="shared" si="31"/>
        <v>4.8904357528513102E-3</v>
      </c>
      <c r="P108" s="24">
        <f t="shared" si="32"/>
        <v>0</v>
      </c>
      <c r="Q108" s="1"/>
      <c r="R108" s="27">
        <f t="shared" si="33"/>
        <v>2.7611013687436934</v>
      </c>
      <c r="S108" s="27">
        <f t="shared" si="34"/>
        <v>9.8841986312563073</v>
      </c>
    </row>
    <row r="109" spans="1:19" x14ac:dyDescent="0.25">
      <c r="A109" s="29">
        <v>2103</v>
      </c>
      <c r="B109" s="29">
        <v>6.0000000000000001E-3</v>
      </c>
      <c r="C109" s="29">
        <v>-9.5000000000000001E-2</v>
      </c>
      <c r="D109" s="1"/>
      <c r="E109" s="1">
        <f t="shared" si="24"/>
        <v>-15.833333333333334</v>
      </c>
      <c r="F109" s="1">
        <f t="shared" si="25"/>
        <v>0</v>
      </c>
      <c r="G109" s="1">
        <f t="shared" si="35"/>
        <v>0</v>
      </c>
      <c r="H109" s="1"/>
      <c r="I109" s="24">
        <f t="shared" si="26"/>
        <v>0.21704850448523763</v>
      </c>
      <c r="J109" s="24">
        <f t="shared" si="27"/>
        <v>0.56590299102952479</v>
      </c>
      <c r="K109" s="1"/>
      <c r="L109" s="1">
        <f t="shared" si="28"/>
        <v>1.3022910269114259E-3</v>
      </c>
      <c r="M109" s="1">
        <f t="shared" si="29"/>
        <v>4.6977089730885742E-3</v>
      </c>
      <c r="N109" s="1">
        <f t="shared" si="30"/>
        <v>-9.9818274118087177E-2</v>
      </c>
      <c r="O109" s="1">
        <f t="shared" si="31"/>
        <v>4.818274118087159E-3</v>
      </c>
      <c r="P109" s="24">
        <f t="shared" si="32"/>
        <v>-4.3650450752726876E-18</v>
      </c>
      <c r="Q109" s="1"/>
      <c r="R109" s="27">
        <f t="shared" si="33"/>
        <v>2.7387180295947289</v>
      </c>
      <c r="S109" s="27">
        <f t="shared" si="34"/>
        <v>9.8792819704052715</v>
      </c>
    </row>
    <row r="110" spans="1:19" x14ac:dyDescent="0.25">
      <c r="A110" s="29">
        <v>2133</v>
      </c>
      <c r="B110" s="29">
        <v>6.0000000000000001E-3</v>
      </c>
      <c r="C110" s="29">
        <v>-9.2700000000000005E-2</v>
      </c>
      <c r="D110" s="1"/>
      <c r="E110" s="1">
        <f t="shared" si="24"/>
        <v>-15.450000000000001</v>
      </c>
      <c r="F110" s="1">
        <f t="shared" si="25"/>
        <v>0</v>
      </c>
      <c r="G110" s="1">
        <f t="shared" si="35"/>
        <v>0</v>
      </c>
      <c r="H110" s="1"/>
      <c r="I110" s="24">
        <f t="shared" si="26"/>
        <v>0.21211334008764277</v>
      </c>
      <c r="J110" s="24">
        <f t="shared" si="27"/>
        <v>0.57577331982471447</v>
      </c>
      <c r="K110" s="1"/>
      <c r="L110" s="1">
        <f t="shared" si="28"/>
        <v>1.2726800405258565E-3</v>
      </c>
      <c r="M110" s="1">
        <f t="shared" si="29"/>
        <v>4.727319959474144E-3</v>
      </c>
      <c r="N110" s="1">
        <f t="shared" si="30"/>
        <v>-9.7548645060631697E-2</v>
      </c>
      <c r="O110" s="1">
        <f t="shared" si="31"/>
        <v>4.8486450606316954E-3</v>
      </c>
      <c r="P110" s="24">
        <f t="shared" si="32"/>
        <v>0</v>
      </c>
      <c r="Q110" s="1"/>
      <c r="R110" s="27">
        <f t="shared" si="33"/>
        <v>2.714626526441652</v>
      </c>
      <c r="S110" s="27">
        <f t="shared" si="34"/>
        <v>10.08337347355835</v>
      </c>
    </row>
    <row r="111" spans="1:19" x14ac:dyDescent="0.25">
      <c r="A111" s="29">
        <v>2163</v>
      </c>
      <c r="B111" s="29">
        <v>5.7999999999999996E-3</v>
      </c>
      <c r="C111" s="29">
        <v>-9.06E-2</v>
      </c>
      <c r="D111" s="1"/>
      <c r="E111" s="1">
        <f t="shared" si="24"/>
        <v>-15.620689655172415</v>
      </c>
      <c r="F111" s="1">
        <f t="shared" si="25"/>
        <v>0</v>
      </c>
      <c r="G111" s="1">
        <f t="shared" si="35"/>
        <v>0</v>
      </c>
      <c r="H111" s="1"/>
      <c r="I111" s="24">
        <f t="shared" si="26"/>
        <v>0.21431085706828096</v>
      </c>
      <c r="J111" s="24">
        <f t="shared" si="27"/>
        <v>0.57137828586343808</v>
      </c>
      <c r="K111" s="1"/>
      <c r="L111" s="1">
        <f t="shared" si="28"/>
        <v>1.2430029709960295E-3</v>
      </c>
      <c r="M111" s="1">
        <f t="shared" si="29"/>
        <v>4.5569970290039695E-3</v>
      </c>
      <c r="N111" s="1">
        <f t="shared" si="30"/>
        <v>-9.5273950848558858E-2</v>
      </c>
      <c r="O111" s="1">
        <f t="shared" si="31"/>
        <v>4.6739508485588591E-3</v>
      </c>
      <c r="P111" s="24">
        <f t="shared" si="32"/>
        <v>0</v>
      </c>
      <c r="Q111" s="1"/>
      <c r="R111" s="27">
        <f t="shared" si="33"/>
        <v>2.6886154262644117</v>
      </c>
      <c r="S111" s="27">
        <f t="shared" si="34"/>
        <v>9.8567845737355864</v>
      </c>
    </row>
    <row r="112" spans="1:19" x14ac:dyDescent="0.25">
      <c r="A112" s="29">
        <v>2193</v>
      </c>
      <c r="B112" s="29">
        <v>5.7999999999999996E-3</v>
      </c>
      <c r="C112" s="29">
        <v>-8.8400000000000006E-2</v>
      </c>
      <c r="D112" s="1"/>
      <c r="E112" s="1">
        <f t="shared" si="24"/>
        <v>-15.241379310344829</v>
      </c>
      <c r="F112" s="1">
        <f t="shared" si="25"/>
        <v>0</v>
      </c>
      <c r="G112" s="1">
        <f t="shared" si="35"/>
        <v>0</v>
      </c>
      <c r="H112" s="1"/>
      <c r="I112" s="24">
        <f t="shared" si="26"/>
        <v>0.20942748600019609</v>
      </c>
      <c r="J112" s="24">
        <f t="shared" si="27"/>
        <v>0.58114502799960777</v>
      </c>
      <c r="K112" s="1"/>
      <c r="L112" s="1">
        <f t="shared" si="28"/>
        <v>1.2146794188011372E-3</v>
      </c>
      <c r="M112" s="1">
        <f t="shared" si="29"/>
        <v>4.585320581198862E-3</v>
      </c>
      <c r="N112" s="1">
        <f t="shared" si="30"/>
        <v>-9.3103001315340592E-2</v>
      </c>
      <c r="O112" s="1">
        <f t="shared" si="31"/>
        <v>4.7030013153405879E-3</v>
      </c>
      <c r="P112" s="24">
        <f t="shared" si="32"/>
        <v>0</v>
      </c>
      <c r="Q112" s="1"/>
      <c r="R112" s="27">
        <f t="shared" si="33"/>
        <v>2.6637919654308937</v>
      </c>
      <c r="S112" s="27">
        <f t="shared" si="34"/>
        <v>10.055608034569104</v>
      </c>
    </row>
    <row r="113" spans="1:19" x14ac:dyDescent="0.25">
      <c r="A113" s="29">
        <v>2223</v>
      </c>
      <c r="B113" s="29">
        <v>5.7000000000000002E-3</v>
      </c>
      <c r="C113" s="29">
        <v>-8.6300000000000002E-2</v>
      </c>
      <c r="D113" s="1"/>
      <c r="E113" s="1">
        <f t="shared" si="24"/>
        <v>-15.140350877192983</v>
      </c>
      <c r="F113" s="1">
        <f t="shared" si="25"/>
        <v>0</v>
      </c>
      <c r="G113" s="1">
        <f t="shared" si="35"/>
        <v>0</v>
      </c>
      <c r="H113" s="1"/>
      <c r="I113" s="24">
        <f t="shared" si="26"/>
        <v>0.20812681140949404</v>
      </c>
      <c r="J113" s="24">
        <f t="shared" si="27"/>
        <v>0.58374637718101186</v>
      </c>
      <c r="K113" s="1"/>
      <c r="L113" s="1">
        <f t="shared" si="28"/>
        <v>1.1863228250341162E-3</v>
      </c>
      <c r="M113" s="1">
        <f t="shared" si="29"/>
        <v>4.5136771749658836E-3</v>
      </c>
      <c r="N113" s="1">
        <f t="shared" si="30"/>
        <v>-9.0929519204813639E-2</v>
      </c>
      <c r="O113" s="1">
        <f t="shared" si="31"/>
        <v>4.6295192048136325E-3</v>
      </c>
      <c r="P113" s="24">
        <f t="shared" si="32"/>
        <v>0</v>
      </c>
      <c r="Q113" s="1"/>
      <c r="R113" s="27">
        <f t="shared" si="33"/>
        <v>2.6371956400508401</v>
      </c>
      <c r="S113" s="27">
        <f t="shared" si="34"/>
        <v>10.03390435994916</v>
      </c>
    </row>
    <row r="114" spans="1:19" x14ac:dyDescent="0.25">
      <c r="A114" s="29">
        <v>2253</v>
      </c>
      <c r="B114" s="29">
        <v>5.5999999999999999E-3</v>
      </c>
      <c r="C114" s="29">
        <v>-8.4400000000000003E-2</v>
      </c>
      <c r="D114" s="1"/>
      <c r="E114" s="1">
        <f t="shared" si="24"/>
        <v>-15.071428571428573</v>
      </c>
      <c r="F114" s="1">
        <f t="shared" si="25"/>
        <v>0</v>
      </c>
      <c r="G114" s="1">
        <f t="shared" si="35"/>
        <v>0</v>
      </c>
      <c r="H114" s="1"/>
      <c r="I114" s="24">
        <f t="shared" si="26"/>
        <v>0.20723948208008014</v>
      </c>
      <c r="J114" s="24">
        <f t="shared" si="27"/>
        <v>0.58552103583983972</v>
      </c>
      <c r="K114" s="1"/>
      <c r="L114" s="1">
        <f t="shared" si="28"/>
        <v>1.1605410996484487E-3</v>
      </c>
      <c r="M114" s="1">
        <f t="shared" si="29"/>
        <v>4.4394589003515514E-3</v>
      </c>
      <c r="N114" s="1">
        <f t="shared" si="30"/>
        <v>-8.8953396142761071E-2</v>
      </c>
      <c r="O114" s="1">
        <f t="shared" si="31"/>
        <v>4.5533961427610655E-3</v>
      </c>
      <c r="P114" s="24">
        <f t="shared" si="32"/>
        <v>0</v>
      </c>
      <c r="Q114" s="1"/>
      <c r="R114" s="27">
        <f t="shared" si="33"/>
        <v>2.6146990975079549</v>
      </c>
      <c r="S114" s="27">
        <f t="shared" si="34"/>
        <v>10.002100902492046</v>
      </c>
    </row>
    <row r="115" spans="1:19" x14ac:dyDescent="0.25">
      <c r="A115" s="29">
        <v>2283</v>
      </c>
      <c r="B115" s="29">
        <v>5.4999999999999997E-3</v>
      </c>
      <c r="C115" s="29">
        <v>-8.3000000000000004E-2</v>
      </c>
      <c r="D115" s="1"/>
      <c r="E115" s="1">
        <f t="shared" si="24"/>
        <v>-15.090909090909092</v>
      </c>
      <c r="F115" s="1">
        <f t="shared" si="25"/>
        <v>0</v>
      </c>
      <c r="G115" s="1">
        <f t="shared" si="35"/>
        <v>0</v>
      </c>
      <c r="H115" s="1"/>
      <c r="I115" s="24">
        <f t="shared" si="26"/>
        <v>0.20749028094839383</v>
      </c>
      <c r="J115" s="24">
        <f t="shared" si="27"/>
        <v>0.58501943810321233</v>
      </c>
      <c r="K115" s="1"/>
      <c r="L115" s="1">
        <f t="shared" si="28"/>
        <v>1.141196545216166E-3</v>
      </c>
      <c r="M115" s="1">
        <f t="shared" si="29"/>
        <v>4.3588034547838335E-3</v>
      </c>
      <c r="N115" s="1">
        <f t="shared" si="30"/>
        <v>-8.7470670701894473E-2</v>
      </c>
      <c r="O115" s="1">
        <f t="shared" si="31"/>
        <v>4.4706707018944683E-3</v>
      </c>
      <c r="P115" s="24">
        <f t="shared" si="32"/>
        <v>0</v>
      </c>
      <c r="Q115" s="1"/>
      <c r="R115" s="27">
        <f t="shared" si="33"/>
        <v>2.6053517127285071</v>
      </c>
      <c r="S115" s="27">
        <f t="shared" si="34"/>
        <v>9.9511482872714918</v>
      </c>
    </row>
    <row r="116" spans="1:19" x14ac:dyDescent="0.25">
      <c r="A116" s="29">
        <v>2313</v>
      </c>
      <c r="B116" s="29">
        <v>5.5999999999999999E-3</v>
      </c>
      <c r="C116" s="29">
        <v>-8.1799999999999998E-2</v>
      </c>
      <c r="D116" s="1"/>
      <c r="E116" s="1">
        <f t="shared" si="24"/>
        <v>-14.607142857142858</v>
      </c>
      <c r="F116" s="1">
        <f t="shared" si="25"/>
        <v>0</v>
      </c>
      <c r="G116" s="1">
        <f t="shared" si="35"/>
        <v>0</v>
      </c>
      <c r="H116" s="1"/>
      <c r="I116" s="24">
        <f t="shared" si="26"/>
        <v>0.20126210905193731</v>
      </c>
      <c r="J116" s="24">
        <f t="shared" si="27"/>
        <v>0.59747578189612538</v>
      </c>
      <c r="K116" s="1"/>
      <c r="L116" s="1">
        <f t="shared" si="28"/>
        <v>1.1270678106908489E-3</v>
      </c>
      <c r="M116" s="1">
        <f t="shared" si="29"/>
        <v>4.4729321893091506E-3</v>
      </c>
      <c r="N116" s="1">
        <f t="shared" si="30"/>
        <v>-8.6387728512594034E-2</v>
      </c>
      <c r="O116" s="1">
        <f t="shared" si="31"/>
        <v>4.5877285125940177E-3</v>
      </c>
      <c r="P116" s="24">
        <f t="shared" si="32"/>
        <v>-4.3650450752726876E-18</v>
      </c>
      <c r="Q116" s="1"/>
      <c r="R116" s="27">
        <f t="shared" si="33"/>
        <v>2.6069078461279336</v>
      </c>
      <c r="S116" s="27">
        <f t="shared" si="34"/>
        <v>10.345892153872065</v>
      </c>
    </row>
    <row r="117" spans="1:19" x14ac:dyDescent="0.25">
      <c r="A117" s="29">
        <v>2343</v>
      </c>
      <c r="B117" s="29">
        <v>5.7999999999999996E-3</v>
      </c>
      <c r="C117" s="29">
        <v>-8.0600000000000005E-2</v>
      </c>
      <c r="D117" s="1"/>
      <c r="E117" s="1">
        <f t="shared" si="24"/>
        <v>-13.896551724137932</v>
      </c>
      <c r="F117" s="1">
        <f t="shared" si="25"/>
        <v>0</v>
      </c>
      <c r="G117" s="1">
        <f t="shared" si="35"/>
        <v>0</v>
      </c>
      <c r="H117" s="1"/>
      <c r="I117" s="24">
        <f t="shared" si="26"/>
        <v>0.19211371584971337</v>
      </c>
      <c r="J117" s="24">
        <f t="shared" si="27"/>
        <v>0.61577256830057325</v>
      </c>
      <c r="K117" s="1"/>
      <c r="L117" s="1">
        <f t="shared" si="28"/>
        <v>1.1142595519283375E-3</v>
      </c>
      <c r="M117" s="1">
        <f t="shared" si="29"/>
        <v>4.6857404480716621E-3</v>
      </c>
      <c r="N117" s="1">
        <f t="shared" si="30"/>
        <v>-8.5405998424839452E-2</v>
      </c>
      <c r="O117" s="1">
        <f t="shared" si="31"/>
        <v>4.8059984248394463E-3</v>
      </c>
      <c r="P117" s="24">
        <f t="shared" si="32"/>
        <v>0</v>
      </c>
      <c r="Q117" s="1"/>
      <c r="R117" s="27">
        <f t="shared" si="33"/>
        <v>2.6107101301680946</v>
      </c>
      <c r="S117" s="27">
        <f t="shared" si="34"/>
        <v>10.978689869831904</v>
      </c>
    </row>
    <row r="118" spans="1:19" x14ac:dyDescent="0.25">
      <c r="A118" s="29">
        <v>2373</v>
      </c>
      <c r="B118" s="29">
        <v>6.4999999999999997E-3</v>
      </c>
      <c r="C118" s="29">
        <v>-7.9600000000000004E-2</v>
      </c>
      <c r="D118" s="1"/>
      <c r="E118" s="1">
        <f t="shared" si="24"/>
        <v>-12.246153846153847</v>
      </c>
      <c r="F118" s="1">
        <f t="shared" si="25"/>
        <v>0</v>
      </c>
      <c r="G118" s="1">
        <f t="shared" si="35"/>
        <v>0</v>
      </c>
      <c r="H118" s="1"/>
      <c r="I118" s="24">
        <f t="shared" si="26"/>
        <v>0.17086592928633992</v>
      </c>
      <c r="J118" s="24">
        <f t="shared" si="27"/>
        <v>0.65826814142732015</v>
      </c>
      <c r="K118" s="1"/>
      <c r="L118" s="1">
        <f t="shared" si="28"/>
        <v>1.1106285403612096E-3</v>
      </c>
      <c r="M118" s="1">
        <f t="shared" si="29"/>
        <v>5.3893714596387901E-3</v>
      </c>
      <c r="N118" s="1">
        <f t="shared" si="30"/>
        <v>-8.5127687893288673E-2</v>
      </c>
      <c r="O118" s="1">
        <f t="shared" si="31"/>
        <v>5.5276878932886565E-3</v>
      </c>
      <c r="P118" s="24">
        <f t="shared" si="32"/>
        <v>-4.3650450752726876E-18</v>
      </c>
      <c r="Q118" s="1"/>
      <c r="R118" s="27">
        <f t="shared" si="33"/>
        <v>2.6355215262771501</v>
      </c>
      <c r="S118" s="27">
        <f t="shared" si="34"/>
        <v>12.78897847372285</v>
      </c>
    </row>
    <row r="119" spans="1:19" x14ac:dyDescent="0.25">
      <c r="A119" s="29">
        <v>2403</v>
      </c>
      <c r="B119" s="29">
        <v>7.4000000000000003E-3</v>
      </c>
      <c r="C119" s="29">
        <v>-7.8299999999999995E-2</v>
      </c>
      <c r="D119" s="1"/>
      <c r="E119" s="1">
        <f t="shared" si="24"/>
        <v>-10.581081081081081</v>
      </c>
      <c r="F119" s="1">
        <f t="shared" si="25"/>
        <v>0</v>
      </c>
      <c r="G119" s="1">
        <f t="shared" si="35"/>
        <v>0</v>
      </c>
      <c r="H119" s="1"/>
      <c r="I119" s="24">
        <f t="shared" si="26"/>
        <v>0.14942921320914354</v>
      </c>
      <c r="J119" s="24">
        <f t="shared" si="27"/>
        <v>0.70114157358171292</v>
      </c>
      <c r="K119" s="1"/>
      <c r="L119" s="1">
        <f t="shared" si="28"/>
        <v>1.1057761777476622E-3</v>
      </c>
      <c r="M119" s="1">
        <f t="shared" si="29"/>
        <v>6.2942238222523381E-3</v>
      </c>
      <c r="N119" s="1">
        <f t="shared" si="30"/>
        <v>-8.4755762992118053E-2</v>
      </c>
      <c r="O119" s="1">
        <f t="shared" si="31"/>
        <v>6.4557629921180434E-3</v>
      </c>
      <c r="P119" s="24">
        <f t="shared" si="32"/>
        <v>-4.3650450752726876E-18</v>
      </c>
      <c r="Q119" s="1"/>
      <c r="R119" s="27">
        <f t="shared" si="33"/>
        <v>2.6571801551276324</v>
      </c>
      <c r="S119" s="27">
        <f t="shared" si="34"/>
        <v>15.125019844872368</v>
      </c>
    </row>
    <row r="120" spans="1:19" x14ac:dyDescent="0.25">
      <c r="A120" s="29">
        <v>2433</v>
      </c>
      <c r="B120" s="29">
        <v>8.2000000000000007E-3</v>
      </c>
      <c r="C120" s="29">
        <v>-7.6700000000000004E-2</v>
      </c>
      <c r="D120" s="1"/>
      <c r="E120" s="1">
        <f t="shared" si="24"/>
        <v>-9.3536585365853657</v>
      </c>
      <c r="F120" s="1">
        <f t="shared" si="25"/>
        <v>0</v>
      </c>
      <c r="G120" s="1">
        <f t="shared" si="35"/>
        <v>0</v>
      </c>
      <c r="H120" s="1"/>
      <c r="I120" s="24">
        <f t="shared" si="26"/>
        <v>0.13362695570722907</v>
      </c>
      <c r="J120" s="24">
        <f t="shared" si="27"/>
        <v>0.73274608858554191</v>
      </c>
      <c r="K120" s="1"/>
      <c r="L120" s="1">
        <f t="shared" si="28"/>
        <v>1.0957410367992786E-3</v>
      </c>
      <c r="M120" s="1">
        <f t="shared" si="29"/>
        <v>7.1042589632007228E-3</v>
      </c>
      <c r="N120" s="1">
        <f t="shared" si="30"/>
        <v>-8.398658741668999E-2</v>
      </c>
      <c r="O120" s="1">
        <f t="shared" si="31"/>
        <v>7.2865874166899687E-3</v>
      </c>
      <c r="P120" s="24">
        <f t="shared" si="32"/>
        <v>-4.3650450752726876E-18</v>
      </c>
      <c r="Q120" s="1"/>
      <c r="R120" s="27">
        <f t="shared" si="33"/>
        <v>2.6659379425326448</v>
      </c>
      <c r="S120" s="27">
        <f t="shared" si="34"/>
        <v>17.284662057467358</v>
      </c>
    </row>
    <row r="121" spans="1:19" x14ac:dyDescent="0.25">
      <c r="A121" s="29">
        <v>2463</v>
      </c>
      <c r="B121" s="29">
        <v>9.1999999999999998E-3</v>
      </c>
      <c r="C121" s="29">
        <v>-7.4399999999999994E-2</v>
      </c>
      <c r="D121" s="1"/>
      <c r="E121" s="1">
        <f t="shared" si="24"/>
        <v>-8.086956521739129</v>
      </c>
      <c r="F121" s="1">
        <f t="shared" si="25"/>
        <v>0</v>
      </c>
      <c r="G121" s="1">
        <f t="shared" si="35"/>
        <v>0</v>
      </c>
      <c r="H121" s="1"/>
      <c r="I121" s="24">
        <f t="shared" si="26"/>
        <v>0.1173190008741052</v>
      </c>
      <c r="J121" s="24">
        <f t="shared" si="27"/>
        <v>0.76536199825178963</v>
      </c>
      <c r="K121" s="1"/>
      <c r="L121" s="1">
        <f t="shared" si="28"/>
        <v>1.0793348080417678E-3</v>
      </c>
      <c r="M121" s="1">
        <f t="shared" si="29"/>
        <v>8.1206651919582314E-3</v>
      </c>
      <c r="N121" s="1">
        <f t="shared" si="30"/>
        <v>-8.2729079374693287E-2</v>
      </c>
      <c r="O121" s="1">
        <f t="shared" si="31"/>
        <v>8.3290793746932899E-3</v>
      </c>
      <c r="P121" s="24">
        <f t="shared" si="32"/>
        <v>0</v>
      </c>
      <c r="Q121" s="1"/>
      <c r="R121" s="27">
        <f t="shared" si="33"/>
        <v>2.658401632206874</v>
      </c>
      <c r="S121" s="27">
        <f t="shared" si="34"/>
        <v>20.001198367793123</v>
      </c>
    </row>
    <row r="122" spans="1:19" x14ac:dyDescent="0.25">
      <c r="A122" s="29">
        <v>2493</v>
      </c>
      <c r="B122" s="29">
        <v>1.0200000000000001E-2</v>
      </c>
      <c r="C122" s="29">
        <v>-7.0800000000000002E-2</v>
      </c>
      <c r="D122" s="1"/>
      <c r="E122" s="1">
        <f t="shared" si="24"/>
        <v>-6.9411764705882346</v>
      </c>
      <c r="F122" s="1">
        <f t="shared" si="25"/>
        <v>0</v>
      </c>
      <c r="G122" s="1">
        <f t="shared" si="35"/>
        <v>0</v>
      </c>
      <c r="H122" s="1"/>
      <c r="I122" s="24">
        <f t="shared" si="26"/>
        <v>0.10256783674563306</v>
      </c>
      <c r="J122" s="24">
        <f t="shared" si="27"/>
        <v>0.79486432650873384</v>
      </c>
      <c r="K122" s="1"/>
      <c r="L122" s="1">
        <f t="shared" si="28"/>
        <v>1.0461919348054574E-3</v>
      </c>
      <c r="M122" s="1">
        <f t="shared" si="29"/>
        <v>9.1538080651945436E-3</v>
      </c>
      <c r="N122" s="1">
        <f t="shared" si="30"/>
        <v>-8.0188737517613087E-2</v>
      </c>
      <c r="O122" s="1">
        <f t="shared" si="31"/>
        <v>9.3887375176130924E-3</v>
      </c>
      <c r="P122" s="24">
        <f t="shared" si="32"/>
        <v>0</v>
      </c>
      <c r="Q122" s="1"/>
      <c r="R122" s="27">
        <f t="shared" si="33"/>
        <v>2.608156493470005</v>
      </c>
      <c r="S122" s="27">
        <f t="shared" si="34"/>
        <v>22.820443506529998</v>
      </c>
    </row>
    <row r="123" spans="1:19" x14ac:dyDescent="0.25">
      <c r="A123" s="29">
        <v>2523</v>
      </c>
      <c r="B123" s="29">
        <v>1.0999999999999999E-2</v>
      </c>
      <c r="C123" s="29">
        <v>-6.6500000000000004E-2</v>
      </c>
      <c r="D123" s="1"/>
      <c r="E123" s="1">
        <f t="shared" si="24"/>
        <v>-6.0454545454545459</v>
      </c>
      <c r="F123" s="1">
        <f t="shared" si="25"/>
        <v>0</v>
      </c>
      <c r="G123" s="1">
        <f t="shared" si="35"/>
        <v>0</v>
      </c>
      <c r="H123" s="1"/>
      <c r="I123" s="24">
        <f t="shared" si="26"/>
        <v>9.1036006428072441E-2</v>
      </c>
      <c r="J123" s="24">
        <f t="shared" si="27"/>
        <v>0.81792798714385517</v>
      </c>
      <c r="K123" s="1"/>
      <c r="L123" s="1">
        <f t="shared" si="28"/>
        <v>1.0013960707087968E-3</v>
      </c>
      <c r="M123" s="1">
        <f t="shared" si="29"/>
        <v>9.998603929291203E-3</v>
      </c>
      <c r="N123" s="1">
        <f t="shared" si="30"/>
        <v>-7.6755214787780773E-2</v>
      </c>
      <c r="O123" s="1">
        <f t="shared" si="31"/>
        <v>1.0255214787780773E-2</v>
      </c>
      <c r="P123" s="24">
        <f t="shared" si="32"/>
        <v>0</v>
      </c>
      <c r="Q123" s="1"/>
      <c r="R123" s="27">
        <f t="shared" si="33"/>
        <v>2.5265222863982943</v>
      </c>
      <c r="S123" s="27">
        <f t="shared" si="34"/>
        <v>25.226477713601707</v>
      </c>
    </row>
    <row r="124" spans="1:19" x14ac:dyDescent="0.25">
      <c r="A124" s="29">
        <v>2553</v>
      </c>
      <c r="B124" s="29">
        <v>1.2E-2</v>
      </c>
      <c r="C124" s="29">
        <v>-6.2E-2</v>
      </c>
      <c r="D124" s="1"/>
      <c r="E124" s="1">
        <f t="shared" si="24"/>
        <v>-5.166666666666667</v>
      </c>
      <c r="F124" s="1">
        <f t="shared" si="25"/>
        <v>0</v>
      </c>
      <c r="G124" s="1">
        <f t="shared" si="35"/>
        <v>0</v>
      </c>
      <c r="H124" s="1"/>
      <c r="I124" s="24">
        <f t="shared" si="26"/>
        <v>7.9722190813032834E-2</v>
      </c>
      <c r="J124" s="24">
        <f t="shared" si="27"/>
        <v>0.84055561837393433</v>
      </c>
      <c r="K124" s="1"/>
      <c r="L124" s="1">
        <f t="shared" si="28"/>
        <v>9.5666628975639401E-4</v>
      </c>
      <c r="M124" s="1">
        <f t="shared" si="29"/>
        <v>1.1043333710243608E-2</v>
      </c>
      <c r="N124" s="1">
        <f t="shared" si="30"/>
        <v>-7.3326757212565818E-2</v>
      </c>
      <c r="O124" s="1">
        <f t="shared" si="31"/>
        <v>1.1326757212565828E-2</v>
      </c>
      <c r="P124" s="24">
        <f t="shared" si="32"/>
        <v>2.1825225376363438E-18</v>
      </c>
      <c r="Q124" s="1"/>
      <c r="R124" s="27">
        <f t="shared" si="33"/>
        <v>2.4423690377480738</v>
      </c>
      <c r="S124" s="27">
        <f t="shared" si="34"/>
        <v>28.19363096225193</v>
      </c>
    </row>
    <row r="125" spans="1:19" x14ac:dyDescent="0.25">
      <c r="A125" s="29">
        <v>2583</v>
      </c>
      <c r="B125" s="29">
        <v>1.3100000000000001E-2</v>
      </c>
      <c r="C125" s="29">
        <v>-5.74E-2</v>
      </c>
      <c r="D125" s="1"/>
      <c r="E125" s="1">
        <f t="shared" si="24"/>
        <v>-4.3816793893129766</v>
      </c>
      <c r="F125" s="1">
        <f t="shared" si="25"/>
        <v>0</v>
      </c>
      <c r="G125" s="1">
        <f t="shared" si="35"/>
        <v>0</v>
      </c>
      <c r="H125" s="1"/>
      <c r="I125" s="24">
        <f t="shared" si="26"/>
        <v>6.961599621191758E-2</v>
      </c>
      <c r="J125" s="24">
        <f t="shared" si="27"/>
        <v>0.86076800757616478</v>
      </c>
      <c r="K125" s="1"/>
      <c r="L125" s="1">
        <f t="shared" si="28"/>
        <v>9.1196955037612033E-4</v>
      </c>
      <c r="M125" s="1">
        <f t="shared" si="29"/>
        <v>1.2188030449623881E-2</v>
      </c>
      <c r="N125" s="1">
        <f t="shared" si="30"/>
        <v>-6.9900832214659564E-2</v>
      </c>
      <c r="O125" s="1">
        <f t="shared" si="31"/>
        <v>1.2500832214659564E-2</v>
      </c>
      <c r="P125" s="24">
        <f t="shared" si="32"/>
        <v>0</v>
      </c>
      <c r="Q125" s="1"/>
      <c r="R125" s="27">
        <f t="shared" si="33"/>
        <v>2.3556173486215188</v>
      </c>
      <c r="S125" s="27">
        <f t="shared" si="34"/>
        <v>31.481682651378485</v>
      </c>
    </row>
    <row r="126" spans="1:19" x14ac:dyDescent="0.25">
      <c r="A126" s="29">
        <v>2613</v>
      </c>
      <c r="B126" s="29">
        <v>1.41E-2</v>
      </c>
      <c r="C126" s="29">
        <v>-5.2999999999999999E-2</v>
      </c>
      <c r="D126" s="1"/>
      <c r="E126" s="1">
        <f t="shared" si="24"/>
        <v>-3.7588652482269502</v>
      </c>
      <c r="F126" s="1">
        <f t="shared" si="25"/>
        <v>0</v>
      </c>
      <c r="G126" s="1">
        <f t="shared" si="35"/>
        <v>0</v>
      </c>
      <c r="H126" s="1"/>
      <c r="I126" s="24">
        <f t="shared" si="26"/>
        <v>6.1597674015205287E-2</v>
      </c>
      <c r="J126" s="24">
        <f t="shared" si="27"/>
        <v>0.87680465196958945</v>
      </c>
      <c r="K126" s="1"/>
      <c r="L126" s="1">
        <f t="shared" si="28"/>
        <v>8.6852720361439456E-4</v>
      </c>
      <c r="M126" s="1">
        <f t="shared" si="29"/>
        <v>1.3231472796385604E-2</v>
      </c>
      <c r="N126" s="1">
        <f t="shared" si="30"/>
        <v>-6.6571054163681823E-2</v>
      </c>
      <c r="O126" s="1">
        <f t="shared" si="31"/>
        <v>1.3571054163681808E-2</v>
      </c>
      <c r="P126" s="24">
        <f t="shared" si="32"/>
        <v>-4.3650450752726876E-18</v>
      </c>
      <c r="Q126" s="1"/>
      <c r="R126" s="27">
        <f t="shared" si="33"/>
        <v>2.2694615830444129</v>
      </c>
      <c r="S126" s="27">
        <f t="shared" si="34"/>
        <v>34.573838416955581</v>
      </c>
    </row>
    <row r="127" spans="1:19" x14ac:dyDescent="0.25">
      <c r="A127" s="29">
        <v>2643</v>
      </c>
      <c r="B127" s="29">
        <v>1.4999999999999999E-2</v>
      </c>
      <c r="C127" s="29">
        <v>-4.9299999999999997E-2</v>
      </c>
      <c r="D127" s="1"/>
      <c r="E127" s="1">
        <f t="shared" si="24"/>
        <v>-3.2866666666666666</v>
      </c>
      <c r="F127" s="1">
        <f t="shared" si="25"/>
        <v>0</v>
      </c>
      <c r="G127" s="1">
        <f t="shared" si="35"/>
        <v>0</v>
      </c>
      <c r="H127" s="1"/>
      <c r="I127" s="24">
        <f t="shared" si="26"/>
        <v>5.5518428028306747E-2</v>
      </c>
      <c r="J127" s="24">
        <f t="shared" si="27"/>
        <v>0.88896314394338649</v>
      </c>
      <c r="K127" s="1"/>
      <c r="L127" s="1">
        <f t="shared" si="28"/>
        <v>8.3277642042460119E-4</v>
      </c>
      <c r="M127" s="1">
        <f t="shared" si="29"/>
        <v>1.4167223579575398E-2</v>
      </c>
      <c r="N127" s="1">
        <f t="shared" si="30"/>
        <v>-6.3830820680818537E-2</v>
      </c>
      <c r="O127" s="1">
        <f t="shared" si="31"/>
        <v>1.4530820680818535E-2</v>
      </c>
      <c r="P127" s="24">
        <f t="shared" si="32"/>
        <v>-2.1825225376363438E-18</v>
      </c>
      <c r="Q127" s="1"/>
      <c r="R127" s="27">
        <f t="shared" si="33"/>
        <v>2.2010280791822208</v>
      </c>
      <c r="S127" s="27">
        <f t="shared" si="34"/>
        <v>37.443971920817773</v>
      </c>
    </row>
    <row r="128" spans="1:19" x14ac:dyDescent="0.25">
      <c r="A128" s="29">
        <v>2673</v>
      </c>
      <c r="B128" s="29">
        <v>1.6E-2</v>
      </c>
      <c r="C128" s="29">
        <v>-4.58E-2</v>
      </c>
      <c r="D128" s="1"/>
      <c r="E128" s="1">
        <f t="shared" si="24"/>
        <v>-2.8624999999999998</v>
      </c>
      <c r="F128" s="1">
        <f t="shared" si="25"/>
        <v>0</v>
      </c>
      <c r="G128" s="1">
        <f t="shared" si="35"/>
        <v>0</v>
      </c>
      <c r="H128" s="1"/>
      <c r="I128" s="24">
        <f t="shared" si="26"/>
        <v>5.0057561336185476E-2</v>
      </c>
      <c r="J128" s="24">
        <f t="shared" si="27"/>
        <v>0.89988487732762901</v>
      </c>
      <c r="K128" s="1"/>
      <c r="L128" s="1">
        <f t="shared" si="28"/>
        <v>8.0092098137896767E-4</v>
      </c>
      <c r="M128" s="1">
        <f t="shared" si="29"/>
        <v>1.5199079018621033E-2</v>
      </c>
      <c r="N128" s="1">
        <f t="shared" si="30"/>
        <v>-6.138915834797553E-2</v>
      </c>
      <c r="O128" s="1">
        <f t="shared" si="31"/>
        <v>1.5589158347975531E-2</v>
      </c>
      <c r="P128" s="24">
        <f t="shared" si="32"/>
        <v>0</v>
      </c>
      <c r="Q128" s="1"/>
      <c r="R128" s="27">
        <f t="shared" si="33"/>
        <v>2.1408617832259806</v>
      </c>
      <c r="S128" s="27">
        <f t="shared" si="34"/>
        <v>40.627138216774021</v>
      </c>
    </row>
    <row r="129" spans="1:19" x14ac:dyDescent="0.25">
      <c r="A129" s="29">
        <v>2703</v>
      </c>
      <c r="B129" s="29">
        <v>1.7000000000000001E-2</v>
      </c>
      <c r="C129" s="29">
        <v>-4.2700000000000002E-2</v>
      </c>
      <c r="D129" s="1"/>
      <c r="E129" s="1">
        <f t="shared" si="24"/>
        <v>-2.5117647058823529</v>
      </c>
      <c r="F129" s="1">
        <f t="shared" si="25"/>
        <v>0</v>
      </c>
      <c r="G129" s="1">
        <f t="shared" si="35"/>
        <v>0</v>
      </c>
      <c r="H129" s="1"/>
      <c r="I129" s="24">
        <f t="shared" si="26"/>
        <v>4.5542075240943634E-2</v>
      </c>
      <c r="J129" s="24">
        <f t="shared" si="27"/>
        <v>0.90891584951811277</v>
      </c>
      <c r="K129" s="1"/>
      <c r="L129" s="1">
        <f t="shared" si="28"/>
        <v>7.7421527909604182E-4</v>
      </c>
      <c r="M129" s="1">
        <f t="shared" si="29"/>
        <v>1.6225784720903958E-2</v>
      </c>
      <c r="N129" s="1">
        <f t="shared" si="30"/>
        <v>-5.9342214112081307E-2</v>
      </c>
      <c r="O129" s="1">
        <f t="shared" si="31"/>
        <v>1.6642214112081301E-2</v>
      </c>
      <c r="P129" s="24">
        <f t="shared" si="32"/>
        <v>0</v>
      </c>
      <c r="Q129" s="1"/>
      <c r="R129" s="27">
        <f t="shared" si="33"/>
        <v>2.092703899396601</v>
      </c>
      <c r="S129" s="27">
        <f t="shared" si="34"/>
        <v>43.858296100603397</v>
      </c>
    </row>
    <row r="130" spans="1:19" x14ac:dyDescent="0.25">
      <c r="A130" s="29">
        <v>2733</v>
      </c>
      <c r="B130" s="29">
        <v>1.77E-2</v>
      </c>
      <c r="C130" s="29">
        <v>-3.9899999999999998E-2</v>
      </c>
      <c r="D130" s="1"/>
      <c r="E130" s="1">
        <f t="shared" si="24"/>
        <v>-2.254237288135593</v>
      </c>
      <c r="F130" s="1">
        <f t="shared" si="25"/>
        <v>0</v>
      </c>
      <c r="G130" s="1">
        <f t="shared" si="35"/>
        <v>0</v>
      </c>
      <c r="H130" s="1"/>
      <c r="I130" s="24">
        <f t="shared" si="26"/>
        <v>4.2226579214504463E-2</v>
      </c>
      <c r="J130" s="24">
        <f t="shared" si="27"/>
        <v>0.91554684157099109</v>
      </c>
      <c r="K130" s="1"/>
      <c r="L130" s="1">
        <f t="shared" si="28"/>
        <v>7.4741045209672898E-4</v>
      </c>
      <c r="M130" s="1">
        <f t="shared" si="29"/>
        <v>1.6952589547903272E-2</v>
      </c>
      <c r="N130" s="1">
        <f t="shared" si="30"/>
        <v>-5.7287672144261011E-2</v>
      </c>
      <c r="O130" s="1">
        <f t="shared" si="31"/>
        <v>1.7387672144261016E-2</v>
      </c>
      <c r="P130" s="24">
        <f t="shared" si="32"/>
        <v>2.1825225376363438E-18</v>
      </c>
      <c r="Q130" s="1"/>
      <c r="R130" s="27">
        <f t="shared" si="33"/>
        <v>2.0426727655803605</v>
      </c>
      <c r="S130" s="27">
        <f t="shared" si="34"/>
        <v>46.331427234419643</v>
      </c>
    </row>
    <row r="131" spans="1:19" x14ac:dyDescent="0.25">
      <c r="A131" s="29">
        <v>2763</v>
      </c>
      <c r="B131" s="29">
        <v>1.7999999999999999E-2</v>
      </c>
      <c r="C131" s="29">
        <v>-3.73E-2</v>
      </c>
      <c r="D131" s="1"/>
      <c r="E131" s="1">
        <f t="shared" si="24"/>
        <v>-2.0722222222222224</v>
      </c>
      <c r="F131" s="1">
        <f t="shared" si="25"/>
        <v>0</v>
      </c>
      <c r="G131" s="1">
        <f t="shared" si="35"/>
        <v>0</v>
      </c>
      <c r="H131" s="1"/>
      <c r="I131" s="24">
        <f t="shared" si="26"/>
        <v>3.9883255023752603E-2</v>
      </c>
      <c r="J131" s="24">
        <f t="shared" si="27"/>
        <v>0.92023348995249477</v>
      </c>
      <c r="K131" s="1"/>
      <c r="L131" s="1">
        <f t="shared" si="28"/>
        <v>7.1789859042754682E-4</v>
      </c>
      <c r="M131" s="1">
        <f t="shared" si="29"/>
        <v>1.7282101409572453E-2</v>
      </c>
      <c r="N131" s="1">
        <f t="shared" si="30"/>
        <v>-5.5025640818731611E-2</v>
      </c>
      <c r="O131" s="1">
        <f t="shared" si="31"/>
        <v>1.7725640818731608E-2</v>
      </c>
      <c r="P131" s="24">
        <f t="shared" si="32"/>
        <v>0</v>
      </c>
      <c r="Q131" s="1"/>
      <c r="R131" s="27">
        <f t="shared" si="33"/>
        <v>1.983553805351312</v>
      </c>
      <c r="S131" s="27">
        <f t="shared" si="34"/>
        <v>47.750446194648688</v>
      </c>
    </row>
    <row r="132" spans="1:19" x14ac:dyDescent="0.25">
      <c r="A132" s="29">
        <v>2793</v>
      </c>
      <c r="B132" s="29">
        <v>1.7999999999999999E-2</v>
      </c>
      <c r="C132" s="29">
        <v>-3.4799999999999998E-2</v>
      </c>
      <c r="D132" s="1"/>
      <c r="E132" s="1">
        <f t="shared" si="24"/>
        <v>-1.9333333333333333</v>
      </c>
      <c r="F132" s="1">
        <f t="shared" si="25"/>
        <v>0</v>
      </c>
      <c r="G132" s="1">
        <f t="shared" si="35"/>
        <v>0</v>
      </c>
      <c r="H132" s="1"/>
      <c r="I132" s="24">
        <f t="shared" si="26"/>
        <v>3.8095151981145763E-2</v>
      </c>
      <c r="J132" s="24">
        <f t="shared" si="27"/>
        <v>0.92380969603770846</v>
      </c>
      <c r="K132" s="1"/>
      <c r="L132" s="1">
        <f t="shared" si="28"/>
        <v>6.8571273566062367E-4</v>
      </c>
      <c r="M132" s="1">
        <f t="shared" si="29"/>
        <v>1.7314287264339374E-2</v>
      </c>
      <c r="N132" s="1">
        <f t="shared" si="30"/>
        <v>-5.2558652712801746E-2</v>
      </c>
      <c r="O132" s="1">
        <f t="shared" si="31"/>
        <v>1.7758652712801751E-2</v>
      </c>
      <c r="P132" s="24">
        <f t="shared" si="32"/>
        <v>0</v>
      </c>
      <c r="Q132" s="1"/>
      <c r="R132" s="27">
        <f t="shared" si="33"/>
        <v>1.9151956707001219</v>
      </c>
      <c r="S132" s="27">
        <f t="shared" si="34"/>
        <v>48.358804329299872</v>
      </c>
    </row>
    <row r="133" spans="1:19" x14ac:dyDescent="0.25">
      <c r="A133" s="29">
        <v>2823</v>
      </c>
      <c r="B133" s="29">
        <v>1.7500000000000002E-2</v>
      </c>
      <c r="C133" s="29">
        <v>-3.3000000000000002E-2</v>
      </c>
      <c r="D133" s="1"/>
      <c r="E133" s="1">
        <f t="shared" si="24"/>
        <v>-1.8857142857142857</v>
      </c>
      <c r="F133" s="1">
        <f t="shared" si="25"/>
        <v>0</v>
      </c>
      <c r="G133" s="1">
        <f t="shared" si="35"/>
        <v>0</v>
      </c>
      <c r="H133" s="1"/>
      <c r="I133" s="24">
        <f t="shared" si="26"/>
        <v>3.7482088080823421E-2</v>
      </c>
      <c r="J133" s="24">
        <f t="shared" si="27"/>
        <v>0.92503582383835314</v>
      </c>
      <c r="K133" s="1"/>
      <c r="L133" s="1">
        <f t="shared" si="28"/>
        <v>6.5593654141440992E-4</v>
      </c>
      <c r="M133" s="1">
        <f t="shared" si="29"/>
        <v>1.6844063458585593E-2</v>
      </c>
      <c r="N133" s="1">
        <f t="shared" si="30"/>
        <v>-5.0276360768802868E-2</v>
      </c>
      <c r="O133" s="1">
        <f t="shared" si="31"/>
        <v>1.7276360768802866E-2</v>
      </c>
      <c r="P133" s="24">
        <f t="shared" si="32"/>
        <v>0</v>
      </c>
      <c r="Q133" s="1"/>
      <c r="R133" s="27">
        <f t="shared" si="33"/>
        <v>1.8517088564128792</v>
      </c>
      <c r="S133" s="27">
        <f t="shared" si="34"/>
        <v>47.550791143587126</v>
      </c>
    </row>
    <row r="134" spans="1:19" x14ac:dyDescent="0.25">
      <c r="A134" s="29">
        <v>2853</v>
      </c>
      <c r="B134" s="29">
        <v>1.67E-2</v>
      </c>
      <c r="C134" s="29">
        <v>-3.3000000000000002E-2</v>
      </c>
      <c r="D134" s="1"/>
      <c r="E134" s="1">
        <f t="shared" si="24"/>
        <v>-1.976047904191617</v>
      </c>
      <c r="F134" s="1">
        <f t="shared" si="25"/>
        <v>0</v>
      </c>
      <c r="G134" s="1">
        <f t="shared" si="35"/>
        <v>0</v>
      </c>
      <c r="H134" s="1"/>
      <c r="I134" s="24">
        <f t="shared" si="26"/>
        <v>3.8645073970776232E-2</v>
      </c>
      <c r="J134" s="24">
        <f t="shared" si="27"/>
        <v>0.92270985205844758</v>
      </c>
      <c r="K134" s="1"/>
      <c r="L134" s="1">
        <f t="shared" si="28"/>
        <v>6.4537273531196308E-4</v>
      </c>
      <c r="M134" s="1">
        <f t="shared" si="29"/>
        <v>1.6054627264688037E-2</v>
      </c>
      <c r="N134" s="1">
        <f t="shared" si="30"/>
        <v>-4.9466663956435841E-2</v>
      </c>
      <c r="O134" s="1">
        <f t="shared" si="31"/>
        <v>1.6466663956435833E-2</v>
      </c>
      <c r="P134" s="24">
        <f t="shared" si="32"/>
        <v>-2.1825225376363438E-18</v>
      </c>
      <c r="Q134" s="1"/>
      <c r="R134" s="27">
        <f t="shared" si="33"/>
        <v>1.8412484138450307</v>
      </c>
      <c r="S134" s="27">
        <f t="shared" si="34"/>
        <v>45.80385158615497</v>
      </c>
    </row>
    <row r="135" spans="1:19" x14ac:dyDescent="0.25">
      <c r="A135" s="29">
        <v>2883</v>
      </c>
      <c r="B135" s="29">
        <v>1.54E-2</v>
      </c>
      <c r="C135" s="29">
        <v>-3.4799999999999998E-2</v>
      </c>
      <c r="D135" s="1"/>
      <c r="E135" s="1">
        <f t="shared" si="24"/>
        <v>-2.2597402597402594</v>
      </c>
      <c r="F135" s="1">
        <f t="shared" si="25"/>
        <v>0</v>
      </c>
      <c r="G135" s="1">
        <f t="shared" si="35"/>
        <v>0</v>
      </c>
      <c r="H135" s="1"/>
      <c r="I135" s="24">
        <f t="shared" si="26"/>
        <v>4.2297426352446182E-2</v>
      </c>
      <c r="J135" s="24">
        <f t="shared" si="27"/>
        <v>0.91540514729510769</v>
      </c>
      <c r="K135" s="1"/>
      <c r="L135" s="1">
        <f t="shared" si="28"/>
        <v>6.5138036582767123E-4</v>
      </c>
      <c r="M135" s="1">
        <f t="shared" si="29"/>
        <v>1.474861963417233E-2</v>
      </c>
      <c r="N135" s="1">
        <f t="shared" si="30"/>
        <v>-4.9927138072608901E-2</v>
      </c>
      <c r="O135" s="1">
        <f t="shared" si="31"/>
        <v>1.5127138072608903E-2</v>
      </c>
      <c r="P135" s="24">
        <f t="shared" si="32"/>
        <v>0</v>
      </c>
      <c r="Q135" s="1"/>
      <c r="R135" s="27">
        <f t="shared" si="33"/>
        <v>1.8779295946811763</v>
      </c>
      <c r="S135" s="27">
        <f t="shared" si="34"/>
        <v>42.520270405318826</v>
      </c>
    </row>
    <row r="136" spans="1:19" x14ac:dyDescent="0.25">
      <c r="A136" s="29">
        <v>2913</v>
      </c>
      <c r="B136" s="29">
        <v>1.3899999999999999E-2</v>
      </c>
      <c r="C136" s="29">
        <v>-3.95E-2</v>
      </c>
      <c r="D136" s="1"/>
      <c r="E136" s="1">
        <f t="shared" si="24"/>
        <v>-2.8417266187050361</v>
      </c>
      <c r="F136" s="1">
        <f t="shared" si="25"/>
        <v>0</v>
      </c>
      <c r="G136" s="1">
        <f t="shared" si="35"/>
        <v>0</v>
      </c>
      <c r="H136" s="1"/>
      <c r="I136" s="24">
        <f t="shared" si="26"/>
        <v>4.9790117722834426E-2</v>
      </c>
      <c r="J136" s="24">
        <f t="shared" si="27"/>
        <v>0.90041976455433115</v>
      </c>
      <c r="K136" s="1"/>
      <c r="L136" s="1">
        <f t="shared" si="28"/>
        <v>6.920826363473985E-4</v>
      </c>
      <c r="M136" s="1">
        <f t="shared" si="29"/>
        <v>1.3207917363652601E-2</v>
      </c>
      <c r="N136" s="1">
        <f t="shared" si="30"/>
        <v>-5.3046894188568845E-2</v>
      </c>
      <c r="O136" s="1">
        <f t="shared" si="31"/>
        <v>1.3546894188568843E-2</v>
      </c>
      <c r="P136" s="24">
        <f t="shared" si="32"/>
        <v>0</v>
      </c>
      <c r="Q136" s="1"/>
      <c r="R136" s="27">
        <f t="shared" si="33"/>
        <v>2.0160367196799718</v>
      </c>
      <c r="S136" s="27">
        <f t="shared" si="34"/>
        <v>38.474663280320023</v>
      </c>
    </row>
    <row r="137" spans="1:19" x14ac:dyDescent="0.25">
      <c r="A137" s="29">
        <v>2943</v>
      </c>
      <c r="B137" s="29">
        <v>1.2500000000000001E-2</v>
      </c>
      <c r="C137" s="29">
        <v>-4.9299999999999997E-2</v>
      </c>
      <c r="D137" s="1"/>
      <c r="E137" s="1">
        <f t="shared" si="24"/>
        <v>-3.9439999999999995</v>
      </c>
      <c r="F137" s="1">
        <f t="shared" si="25"/>
        <v>0</v>
      </c>
      <c r="G137" s="1">
        <f t="shared" si="35"/>
        <v>0</v>
      </c>
      <c r="H137" s="1"/>
      <c r="I137" s="24">
        <f t="shared" si="26"/>
        <v>6.398116210835636E-2</v>
      </c>
      <c r="J137" s="24">
        <f t="shared" si="27"/>
        <v>0.87203767578328728</v>
      </c>
      <c r="K137" s="1"/>
      <c r="L137" s="1">
        <f t="shared" si="28"/>
        <v>7.997645263544545E-4</v>
      </c>
      <c r="M137" s="1">
        <f t="shared" si="29"/>
        <v>1.1700235473645546E-2</v>
      </c>
      <c r="N137" s="1">
        <f t="shared" si="30"/>
        <v>-6.1300518142171558E-2</v>
      </c>
      <c r="O137" s="1">
        <f t="shared" si="31"/>
        <v>1.2000518142171566E-2</v>
      </c>
      <c r="P137" s="24">
        <f t="shared" si="32"/>
        <v>2.1825225376363438E-18</v>
      </c>
      <c r="Q137" s="1"/>
      <c r="R137" s="27">
        <f t="shared" si="33"/>
        <v>2.3537070010611596</v>
      </c>
      <c r="S137" s="27">
        <f t="shared" si="34"/>
        <v>34.433792998938841</v>
      </c>
    </row>
    <row r="138" spans="1:19" x14ac:dyDescent="0.25">
      <c r="A138" s="29">
        <v>2973</v>
      </c>
      <c r="B138" s="29">
        <v>1.12E-2</v>
      </c>
      <c r="C138" s="29">
        <v>-6.5799999999999997E-2</v>
      </c>
      <c r="D138" s="1"/>
      <c r="E138" s="1">
        <f t="shared" si="24"/>
        <v>-5.875</v>
      </c>
      <c r="F138" s="1">
        <f t="shared" si="25"/>
        <v>0</v>
      </c>
      <c r="G138" s="1">
        <f t="shared" si="35"/>
        <v>0</v>
      </c>
      <c r="H138" s="1"/>
      <c r="I138" s="24">
        <f t="shared" si="26"/>
        <v>8.8841516330327691E-2</v>
      </c>
      <c r="J138" s="24">
        <f t="shared" si="27"/>
        <v>0.82231696733934467</v>
      </c>
      <c r="K138" s="1"/>
      <c r="L138" s="1">
        <f t="shared" si="28"/>
        <v>9.9502498289967003E-4</v>
      </c>
      <c r="M138" s="1">
        <f t="shared" si="29"/>
        <v>1.020497501710033E-2</v>
      </c>
      <c r="N138" s="1">
        <f t="shared" si="30"/>
        <v>-7.6266882321212162E-2</v>
      </c>
      <c r="O138" s="1">
        <f t="shared" si="31"/>
        <v>1.0466882321212172E-2</v>
      </c>
      <c r="P138" s="24">
        <f t="shared" si="32"/>
        <v>0</v>
      </c>
      <c r="Q138" s="1"/>
      <c r="R138" s="27">
        <f t="shared" si="33"/>
        <v>2.9582092741607191</v>
      </c>
      <c r="S138" s="27">
        <f t="shared" si="34"/>
        <v>30.33939072583928</v>
      </c>
    </row>
    <row r="139" spans="1:19" x14ac:dyDescent="0.25">
      <c r="A139" s="29">
        <v>3003</v>
      </c>
      <c r="B139" s="29">
        <v>9.7000000000000003E-3</v>
      </c>
      <c r="C139" s="29">
        <v>-9.0399999999999994E-2</v>
      </c>
      <c r="D139" s="1"/>
      <c r="E139" s="1">
        <f t="shared" si="24"/>
        <v>-9.3195876288659782</v>
      </c>
      <c r="F139" s="1">
        <f t="shared" si="25"/>
        <v>0</v>
      </c>
      <c r="G139" s="1">
        <f t="shared" si="35"/>
        <v>0</v>
      </c>
      <c r="H139" s="1"/>
      <c r="I139" s="24">
        <f t="shared" si="26"/>
        <v>0.13318831519217569</v>
      </c>
      <c r="J139" s="24">
        <f t="shared" si="27"/>
        <v>0.73362336961564867</v>
      </c>
      <c r="K139" s="1"/>
      <c r="L139" s="1">
        <f t="shared" si="28"/>
        <v>1.2919266573641042E-3</v>
      </c>
      <c r="M139" s="1">
        <f t="shared" si="29"/>
        <v>8.4080733426358956E-3</v>
      </c>
      <c r="N139" s="1">
        <f t="shared" si="30"/>
        <v>-9.902386376037374E-2</v>
      </c>
      <c r="O139" s="1">
        <f t="shared" si="31"/>
        <v>8.6238637603737473E-3</v>
      </c>
      <c r="P139" s="24">
        <f t="shared" si="32"/>
        <v>0</v>
      </c>
      <c r="Q139" s="1"/>
      <c r="R139" s="27">
        <f t="shared" si="33"/>
        <v>3.879655752064405</v>
      </c>
      <c r="S139" s="27">
        <f t="shared" si="34"/>
        <v>25.249444247935596</v>
      </c>
    </row>
    <row r="140" spans="1:19" x14ac:dyDescent="0.25">
      <c r="A140" s="29">
        <v>3033</v>
      </c>
      <c r="B140" s="29">
        <v>8.3999999999999995E-3</v>
      </c>
      <c r="C140" s="29">
        <v>-0.1216</v>
      </c>
      <c r="D140" s="1"/>
      <c r="E140" s="1">
        <f t="shared" si="24"/>
        <v>-14.476190476190476</v>
      </c>
      <c r="F140" s="1">
        <f t="shared" si="25"/>
        <v>0</v>
      </c>
      <c r="G140" s="1">
        <f t="shared" si="35"/>
        <v>0</v>
      </c>
      <c r="H140" s="1"/>
      <c r="I140" s="24">
        <f t="shared" si="26"/>
        <v>0.19957618332605084</v>
      </c>
      <c r="J140" s="24">
        <f t="shared" si="27"/>
        <v>0.60084763334789826</v>
      </c>
      <c r="K140" s="1"/>
      <c r="L140" s="1">
        <f t="shared" si="28"/>
        <v>1.6764399399388269E-3</v>
      </c>
      <c r="M140" s="1">
        <f t="shared" si="29"/>
        <v>6.7235600600611721E-3</v>
      </c>
      <c r="N140" s="1">
        <f t="shared" si="30"/>
        <v>-0.12849611800228189</v>
      </c>
      <c r="O140" s="1">
        <f t="shared" si="31"/>
        <v>6.8961180022818914E-3</v>
      </c>
      <c r="P140" s="24">
        <f t="shared" si="32"/>
        <v>0</v>
      </c>
      <c r="Q140" s="1"/>
      <c r="R140" s="27">
        <f t="shared" si="33"/>
        <v>5.0846423378344623</v>
      </c>
      <c r="S140" s="27">
        <f t="shared" si="34"/>
        <v>20.392557662165537</v>
      </c>
    </row>
    <row r="141" spans="1:19" x14ac:dyDescent="0.25">
      <c r="A141" s="29">
        <v>3063</v>
      </c>
      <c r="B141" s="29">
        <v>7.1999999999999998E-3</v>
      </c>
      <c r="C141" s="29">
        <v>-0.1595</v>
      </c>
      <c r="D141" s="1"/>
      <c r="E141" s="1">
        <f t="shared" si="24"/>
        <v>-22.152777777777779</v>
      </c>
      <c r="F141" s="1">
        <f t="shared" si="25"/>
        <v>0</v>
      </c>
      <c r="G141" s="1">
        <f t="shared" si="35"/>
        <v>0</v>
      </c>
      <c r="H141" s="1"/>
      <c r="I141" s="24">
        <f t="shared" si="26"/>
        <v>0.29840719292384849</v>
      </c>
      <c r="J141" s="24">
        <f t="shared" si="27"/>
        <v>0.40318561415230303</v>
      </c>
      <c r="K141" s="1"/>
      <c r="L141" s="1">
        <f t="shared" si="28"/>
        <v>2.1485317890517089E-3</v>
      </c>
      <c r="M141" s="1">
        <f t="shared" si="29"/>
        <v>5.05146821094829E-3</v>
      </c>
      <c r="N141" s="1">
        <f t="shared" si="30"/>
        <v>-0.16468111246962788</v>
      </c>
      <c r="O141" s="1">
        <f t="shared" si="31"/>
        <v>5.1811124696279224E-3</v>
      </c>
      <c r="P141" s="24">
        <f t="shared" si="32"/>
        <v>1.746018030109075E-17</v>
      </c>
      <c r="Q141" s="1"/>
      <c r="R141" s="27">
        <f t="shared" si="33"/>
        <v>6.5809528698653841</v>
      </c>
      <c r="S141" s="27">
        <f t="shared" si="34"/>
        <v>15.472647130134613</v>
      </c>
    </row>
    <row r="142" spans="1:19" x14ac:dyDescent="0.25">
      <c r="A142" s="29">
        <v>3093</v>
      </c>
      <c r="B142" s="29">
        <v>5.8999999999999999E-3</v>
      </c>
      <c r="C142" s="29">
        <v>-0.2147</v>
      </c>
      <c r="D142" s="1"/>
      <c r="E142" s="1">
        <f t="shared" si="24"/>
        <v>-36.389830508474574</v>
      </c>
      <c r="F142" s="1">
        <f t="shared" si="25"/>
        <v>0</v>
      </c>
      <c r="G142" s="1">
        <f t="shared" si="35"/>
        <v>0</v>
      </c>
      <c r="H142" s="1"/>
      <c r="I142" s="24">
        <f t="shared" si="26"/>
        <v>0.4816998775235411</v>
      </c>
      <c r="J142" s="24">
        <f t="shared" si="27"/>
        <v>3.6600244952917804E-2</v>
      </c>
      <c r="K142" s="1"/>
      <c r="L142" s="1">
        <f t="shared" si="28"/>
        <v>2.8420292773888925E-3</v>
      </c>
      <c r="M142" s="1">
        <f t="shared" si="29"/>
        <v>3.0579707226111078E-3</v>
      </c>
      <c r="N142" s="1">
        <f t="shared" si="30"/>
        <v>-0.21783645252846265</v>
      </c>
      <c r="O142" s="1">
        <f t="shared" si="31"/>
        <v>3.1364525284626609E-3</v>
      </c>
      <c r="P142" s="24">
        <f t="shared" si="32"/>
        <v>8.7300901505453752E-18</v>
      </c>
      <c r="Q142" s="1"/>
      <c r="R142" s="27">
        <f t="shared" si="33"/>
        <v>8.790396554963845</v>
      </c>
      <c r="S142" s="27">
        <f t="shared" si="34"/>
        <v>9.4583034450361563</v>
      </c>
    </row>
    <row r="143" spans="1:19" x14ac:dyDescent="0.25">
      <c r="A143" s="29">
        <v>3123</v>
      </c>
      <c r="B143" s="29">
        <v>4.7999999999999996E-3</v>
      </c>
      <c r="C143" s="29">
        <v>-0.28410000000000002</v>
      </c>
      <c r="D143" s="1"/>
      <c r="E143" s="1">
        <f t="shared" si="24"/>
        <v>-59.187500000000007</v>
      </c>
      <c r="F143" s="1">
        <f t="shared" si="25"/>
        <v>0</v>
      </c>
      <c r="G143" s="1">
        <f t="shared" si="35"/>
        <v>0</v>
      </c>
      <c r="H143" s="1"/>
      <c r="I143" s="24">
        <f t="shared" si="26"/>
        <v>0.77520486923496057</v>
      </c>
      <c r="J143" s="24">
        <f t="shared" si="27"/>
        <v>-0.55040973846992114</v>
      </c>
      <c r="K143" s="1"/>
      <c r="L143" s="1">
        <f t="shared" si="28"/>
        <v>3.7209833723278103E-3</v>
      </c>
      <c r="M143" s="1">
        <f t="shared" si="29"/>
        <v>1.0790166276721891E-3</v>
      </c>
      <c r="N143" s="1">
        <f t="shared" si="30"/>
        <v>-0.2852067092320707</v>
      </c>
      <c r="O143" s="1">
        <f t="shared" si="31"/>
        <v>1.1067092320707224E-3</v>
      </c>
      <c r="P143" s="24">
        <f t="shared" si="32"/>
        <v>1.746018030109075E-17</v>
      </c>
      <c r="Q143" s="1"/>
      <c r="R143" s="27">
        <f t="shared" si="33"/>
        <v>11.620631071779751</v>
      </c>
      <c r="S143" s="27">
        <f t="shared" si="34"/>
        <v>3.3697689282202465</v>
      </c>
    </row>
    <row r="144" spans="1:19" x14ac:dyDescent="0.25">
      <c r="A144" s="29">
        <v>3153</v>
      </c>
      <c r="B144" s="29">
        <v>3.8999999999999998E-3</v>
      </c>
      <c r="C144" s="29">
        <v>-0.34660000000000002</v>
      </c>
      <c r="D144" s="1"/>
      <c r="E144" s="1">
        <f t="shared" si="24"/>
        <v>-88.871794871794876</v>
      </c>
      <c r="F144" s="1">
        <f t="shared" si="25"/>
        <v>0</v>
      </c>
      <c r="G144" s="1">
        <f t="shared" si="35"/>
        <v>0</v>
      </c>
      <c r="H144" s="1"/>
      <c r="I144" s="24">
        <f t="shared" si="26"/>
        <v>1</v>
      </c>
      <c r="J144" s="24">
        <f t="shared" si="27"/>
        <v>-1</v>
      </c>
      <c r="K144" s="1"/>
      <c r="L144" s="1">
        <f t="shared" si="28"/>
        <v>3.8999999999999998E-3</v>
      </c>
      <c r="M144" s="1">
        <f t="shared" si="29"/>
        <v>0</v>
      </c>
      <c r="N144" s="1">
        <f t="shared" si="30"/>
        <v>-0.29892801302931593</v>
      </c>
      <c r="O144" s="1">
        <f t="shared" si="31"/>
        <v>0</v>
      </c>
      <c r="P144" s="24">
        <f t="shared" si="32"/>
        <v>1.4994491545523885E-2</v>
      </c>
      <c r="Q144" s="1"/>
      <c r="R144" s="27">
        <f t="shared" si="33"/>
        <v>12.2967</v>
      </c>
      <c r="S144" s="27">
        <f t="shared" si="34"/>
        <v>0</v>
      </c>
    </row>
    <row r="145" spans="1:19" x14ac:dyDescent="0.25">
      <c r="A145" s="29">
        <v>3183</v>
      </c>
      <c r="B145" s="29">
        <v>3.3999999999999998E-3</v>
      </c>
      <c r="C145" s="29">
        <v>-0.41460000000000002</v>
      </c>
      <c r="D145" s="1"/>
      <c r="E145" s="1">
        <f t="shared" si="24"/>
        <v>-121.94117647058825</v>
      </c>
      <c r="F145" s="1">
        <f t="shared" si="25"/>
        <v>0</v>
      </c>
      <c r="G145" s="1">
        <f t="shared" si="35"/>
        <v>0</v>
      </c>
      <c r="H145" s="1"/>
      <c r="I145" s="24">
        <f t="shared" si="26"/>
        <v>1</v>
      </c>
      <c r="J145" s="24">
        <f t="shared" si="27"/>
        <v>-1</v>
      </c>
      <c r="K145" s="1"/>
      <c r="L145" s="1">
        <f t="shared" si="28"/>
        <v>3.3999999999999998E-3</v>
      </c>
      <c r="M145" s="1">
        <f t="shared" si="29"/>
        <v>0</v>
      </c>
      <c r="N145" s="1">
        <f t="shared" si="30"/>
        <v>-0.26060390879478829</v>
      </c>
      <c r="O145" s="1">
        <f t="shared" si="31"/>
        <v>0</v>
      </c>
      <c r="P145" s="24">
        <f t="shared" si="32"/>
        <v>4.8437106031268433E-2</v>
      </c>
      <c r="Q145" s="1"/>
      <c r="R145" s="27">
        <f t="shared" si="33"/>
        <v>10.822199999999999</v>
      </c>
      <c r="S145" s="27">
        <f t="shared" si="34"/>
        <v>0</v>
      </c>
    </row>
    <row r="146" spans="1:19" x14ac:dyDescent="0.25">
      <c r="A146" s="29">
        <v>3213</v>
      </c>
      <c r="B146" s="29">
        <v>3.3E-3</v>
      </c>
      <c r="C146" s="29">
        <v>-0.50760000000000005</v>
      </c>
      <c r="D146" s="1"/>
      <c r="E146" s="1">
        <f t="shared" si="24"/>
        <v>-153.81818181818184</v>
      </c>
      <c r="F146" s="1">
        <f t="shared" si="25"/>
        <v>0</v>
      </c>
      <c r="G146" s="1">
        <f t="shared" si="35"/>
        <v>0</v>
      </c>
      <c r="H146" s="1"/>
      <c r="I146" s="24">
        <f t="shared" si="26"/>
        <v>1</v>
      </c>
      <c r="J146" s="24">
        <f t="shared" si="27"/>
        <v>-1</v>
      </c>
      <c r="K146" s="1"/>
      <c r="L146" s="1">
        <f t="shared" si="28"/>
        <v>3.3E-3</v>
      </c>
      <c r="M146" s="1">
        <f t="shared" si="29"/>
        <v>0</v>
      </c>
      <c r="N146" s="1">
        <f t="shared" si="30"/>
        <v>-0.25293908794788272</v>
      </c>
      <c r="O146" s="1">
        <f t="shared" si="31"/>
        <v>0</v>
      </c>
      <c r="P146" s="24">
        <f t="shared" si="32"/>
        <v>8.0099679820123088E-2</v>
      </c>
      <c r="Q146" s="1"/>
      <c r="R146" s="27">
        <f t="shared" si="33"/>
        <v>10.6029</v>
      </c>
      <c r="S146" s="27">
        <f t="shared" si="34"/>
        <v>0</v>
      </c>
    </row>
    <row r="147" spans="1:19" x14ac:dyDescent="0.25">
      <c r="A147" s="29">
        <v>3243</v>
      </c>
      <c r="B147" s="29">
        <v>3.7000000000000002E-3</v>
      </c>
      <c r="C147" s="29">
        <v>-0.60660000000000003</v>
      </c>
      <c r="D147" s="1"/>
      <c r="E147" s="1">
        <f t="shared" si="24"/>
        <v>-163.94594594594594</v>
      </c>
      <c r="F147" s="1">
        <f t="shared" si="25"/>
        <v>0</v>
      </c>
      <c r="G147" s="1">
        <f t="shared" si="35"/>
        <v>0</v>
      </c>
      <c r="H147" s="1"/>
      <c r="I147" s="24">
        <f t="shared" si="26"/>
        <v>1</v>
      </c>
      <c r="J147" s="24">
        <f t="shared" si="27"/>
        <v>-1</v>
      </c>
      <c r="K147" s="1"/>
      <c r="L147" s="1">
        <f t="shared" si="28"/>
        <v>3.7000000000000002E-3</v>
      </c>
      <c r="M147" s="1">
        <f t="shared" si="29"/>
        <v>0</v>
      </c>
      <c r="N147" s="1">
        <f t="shared" si="30"/>
        <v>-0.28359837133550492</v>
      </c>
      <c r="O147" s="1">
        <f t="shared" si="31"/>
        <v>0</v>
      </c>
      <c r="P147" s="24">
        <f t="shared" si="32"/>
        <v>0.10159520292658608</v>
      </c>
      <c r="Q147" s="1"/>
      <c r="R147" s="27">
        <f t="shared" si="33"/>
        <v>11.9991</v>
      </c>
      <c r="S147" s="27">
        <f t="shared" si="34"/>
        <v>0</v>
      </c>
    </row>
    <row r="148" spans="1:19" x14ac:dyDescent="0.25">
      <c r="A148" s="29">
        <v>3273</v>
      </c>
      <c r="B148" s="29">
        <v>4.7999999999999996E-3</v>
      </c>
      <c r="C148" s="29">
        <v>-0.70660000000000001</v>
      </c>
      <c r="D148" s="1"/>
      <c r="E148" s="1">
        <f t="shared" si="24"/>
        <v>-147.20833333333334</v>
      </c>
      <c r="F148" s="1">
        <f t="shared" si="25"/>
        <v>0</v>
      </c>
      <c r="G148" s="1">
        <f t="shared" si="35"/>
        <v>0</v>
      </c>
      <c r="H148" s="1"/>
      <c r="I148" s="24">
        <f t="shared" si="26"/>
        <v>1</v>
      </c>
      <c r="J148" s="24">
        <f t="shared" si="27"/>
        <v>-1</v>
      </c>
      <c r="K148" s="1"/>
      <c r="L148" s="1">
        <f t="shared" si="28"/>
        <v>4.7999999999999996E-3</v>
      </c>
      <c r="M148" s="1">
        <f t="shared" si="29"/>
        <v>0</v>
      </c>
      <c r="N148" s="1">
        <f t="shared" si="30"/>
        <v>-0.36791140065146577</v>
      </c>
      <c r="O148" s="1">
        <f t="shared" si="31"/>
        <v>0</v>
      </c>
      <c r="P148" s="24">
        <f t="shared" si="32"/>
        <v>0.10652929869736553</v>
      </c>
      <c r="Q148" s="1"/>
      <c r="R148" s="27">
        <f t="shared" si="33"/>
        <v>15.710399999999998</v>
      </c>
      <c r="S148" s="27">
        <f t="shared" si="34"/>
        <v>0</v>
      </c>
    </row>
    <row r="149" spans="1:19" x14ac:dyDescent="0.25">
      <c r="A149" s="29">
        <v>3303</v>
      </c>
      <c r="B149" s="29">
        <v>6.7000000000000002E-3</v>
      </c>
      <c r="C149" s="29">
        <v>-0.8327</v>
      </c>
      <c r="D149" s="1"/>
      <c r="E149" s="1">
        <f t="shared" si="24"/>
        <v>-124.28358208955224</v>
      </c>
      <c r="F149" s="1">
        <f t="shared" si="25"/>
        <v>0</v>
      </c>
      <c r="G149" s="1">
        <f t="shared" si="35"/>
        <v>0</v>
      </c>
      <c r="H149" s="1"/>
      <c r="I149" s="24">
        <f t="shared" si="26"/>
        <v>1</v>
      </c>
      <c r="J149" s="24">
        <f t="shared" si="27"/>
        <v>-1</v>
      </c>
      <c r="K149" s="1"/>
      <c r="L149" s="1">
        <f t="shared" si="28"/>
        <v>6.7000000000000002E-3</v>
      </c>
      <c r="M149" s="1">
        <f t="shared" si="29"/>
        <v>0</v>
      </c>
      <c r="N149" s="1">
        <f t="shared" si="30"/>
        <v>-0.51354299674267101</v>
      </c>
      <c r="O149" s="1">
        <f t="shared" si="31"/>
        <v>0</v>
      </c>
      <c r="P149" s="24">
        <f t="shared" si="32"/>
        <v>0.1003859350351741</v>
      </c>
      <c r="Q149" s="1"/>
      <c r="R149" s="27">
        <f t="shared" si="33"/>
        <v>22.130100000000002</v>
      </c>
      <c r="S149" s="27">
        <f t="shared" si="34"/>
        <v>0</v>
      </c>
    </row>
    <row r="150" spans="1:19" x14ac:dyDescent="0.25">
      <c r="A150" s="29">
        <v>3333</v>
      </c>
      <c r="B150" s="29">
        <v>8.8999999999999999E-3</v>
      </c>
      <c r="C150" s="29">
        <v>-0.97250000000000003</v>
      </c>
      <c r="D150" s="1"/>
      <c r="E150" s="1">
        <f t="shared" si="24"/>
        <v>-109.26966292134831</v>
      </c>
      <c r="F150" s="1">
        <f t="shared" si="25"/>
        <v>0</v>
      </c>
      <c r="G150" s="1">
        <f t="shared" si="35"/>
        <v>0</v>
      </c>
      <c r="H150" s="1"/>
      <c r="I150" s="24">
        <f t="shared" si="26"/>
        <v>1</v>
      </c>
      <c r="J150" s="24">
        <f t="shared" si="27"/>
        <v>-1</v>
      </c>
      <c r="K150" s="1"/>
      <c r="L150" s="1">
        <f t="shared" si="28"/>
        <v>8.8999999999999999E-3</v>
      </c>
      <c r="M150" s="1">
        <f t="shared" si="29"/>
        <v>0</v>
      </c>
      <c r="N150" s="1">
        <f t="shared" si="30"/>
        <v>-0.68216905537459283</v>
      </c>
      <c r="O150" s="1">
        <f t="shared" si="31"/>
        <v>0</v>
      </c>
      <c r="P150" s="24">
        <f t="shared" si="32"/>
        <v>9.1319140888059383E-2</v>
      </c>
      <c r="Q150" s="1"/>
      <c r="R150" s="27">
        <f t="shared" si="33"/>
        <v>29.663699999999999</v>
      </c>
      <c r="S150" s="27">
        <f t="shared" si="34"/>
        <v>0</v>
      </c>
    </row>
    <row r="151" spans="1:19" x14ac:dyDescent="0.25">
      <c r="A151" s="29">
        <v>3363</v>
      </c>
      <c r="B151" s="29">
        <v>1.0999999999999999E-2</v>
      </c>
      <c r="C151" s="29">
        <v>-1.1149</v>
      </c>
      <c r="D151" s="1"/>
      <c r="E151" s="1">
        <f t="shared" si="24"/>
        <v>-101.35454545454546</v>
      </c>
      <c r="F151" s="1">
        <f t="shared" si="25"/>
        <v>0</v>
      </c>
      <c r="G151" s="1">
        <f t="shared" si="35"/>
        <v>0</v>
      </c>
      <c r="H151" s="1"/>
      <c r="I151" s="24">
        <f t="shared" si="26"/>
        <v>1</v>
      </c>
      <c r="J151" s="24">
        <f t="shared" si="27"/>
        <v>-1</v>
      </c>
      <c r="K151" s="1"/>
      <c r="L151" s="1">
        <f t="shared" si="28"/>
        <v>1.0999999999999999E-2</v>
      </c>
      <c r="M151" s="1">
        <f t="shared" si="29"/>
        <v>0</v>
      </c>
      <c r="N151" s="1">
        <f t="shared" si="30"/>
        <v>-0.84313029315960908</v>
      </c>
      <c r="O151" s="1">
        <f t="shared" si="31"/>
        <v>0</v>
      </c>
      <c r="P151" s="24">
        <f t="shared" si="32"/>
        <v>8.5480988532189772E-2</v>
      </c>
      <c r="Q151" s="1"/>
      <c r="R151" s="27">
        <f t="shared" si="33"/>
        <v>36.992999999999995</v>
      </c>
      <c r="S151" s="27">
        <f t="shared" si="34"/>
        <v>0</v>
      </c>
    </row>
    <row r="152" spans="1:19" x14ac:dyDescent="0.25">
      <c r="A152" s="29">
        <v>3393</v>
      </c>
      <c r="B152" s="29">
        <v>1.34E-2</v>
      </c>
      <c r="C152" s="29">
        <v>-1.3021</v>
      </c>
      <c r="D152" s="1"/>
      <c r="E152" s="1">
        <f t="shared" si="24"/>
        <v>-97.171641791044777</v>
      </c>
      <c r="F152" s="1">
        <f t="shared" si="25"/>
        <v>0</v>
      </c>
      <c r="G152" s="1">
        <f t="shared" si="35"/>
        <v>0</v>
      </c>
      <c r="H152" s="1"/>
      <c r="I152" s="24">
        <f t="shared" si="26"/>
        <v>1</v>
      </c>
      <c r="J152" s="24">
        <f t="shared" si="27"/>
        <v>-1</v>
      </c>
      <c r="K152" s="1"/>
      <c r="L152" s="1">
        <f t="shared" si="28"/>
        <v>1.34E-2</v>
      </c>
      <c r="M152" s="1">
        <f t="shared" si="29"/>
        <v>0</v>
      </c>
      <c r="N152" s="1">
        <f t="shared" si="30"/>
        <v>-1.027085993485342</v>
      </c>
      <c r="O152" s="1">
        <f t="shared" si="31"/>
        <v>0</v>
      </c>
      <c r="P152" s="24">
        <f t="shared" si="32"/>
        <v>8.6501433181724915E-2</v>
      </c>
      <c r="Q152" s="1"/>
      <c r="R152" s="27">
        <f t="shared" si="33"/>
        <v>45.466200000000001</v>
      </c>
      <c r="S152" s="27">
        <f t="shared" si="34"/>
        <v>0</v>
      </c>
    </row>
    <row r="153" spans="1:19" x14ac:dyDescent="0.25">
      <c r="A153" s="29">
        <v>3423</v>
      </c>
      <c r="B153" s="29">
        <v>1.6500000000000001E-2</v>
      </c>
      <c r="C153" s="29">
        <v>-1.5491999999999999</v>
      </c>
      <c r="D153" s="1"/>
      <c r="E153" s="1">
        <f t="shared" si="24"/>
        <v>-93.890909090909076</v>
      </c>
      <c r="F153" s="1">
        <f t="shared" si="25"/>
        <v>0</v>
      </c>
      <c r="G153" s="1">
        <f t="shared" si="35"/>
        <v>0</v>
      </c>
      <c r="H153" s="1"/>
      <c r="I153" s="24">
        <f t="shared" si="26"/>
        <v>1</v>
      </c>
      <c r="J153" s="24">
        <f t="shared" si="27"/>
        <v>-1</v>
      </c>
      <c r="K153" s="1"/>
      <c r="L153" s="1">
        <f t="shared" si="28"/>
        <v>1.6500000000000001E-2</v>
      </c>
      <c r="M153" s="1">
        <f t="shared" si="29"/>
        <v>0</v>
      </c>
      <c r="N153" s="1">
        <f t="shared" si="30"/>
        <v>-1.2646954397394137</v>
      </c>
      <c r="O153" s="1">
        <f t="shared" si="31"/>
        <v>0</v>
      </c>
      <c r="P153" s="24">
        <f t="shared" si="32"/>
        <v>8.9486541144461432E-2</v>
      </c>
      <c r="Q153" s="1"/>
      <c r="R153" s="27">
        <f t="shared" si="33"/>
        <v>56.479500000000002</v>
      </c>
      <c r="S153" s="27">
        <f t="shared" si="34"/>
        <v>0</v>
      </c>
    </row>
    <row r="154" spans="1:19" x14ac:dyDescent="0.25">
      <c r="A154" s="29">
        <v>3453</v>
      </c>
      <c r="B154" s="29">
        <v>2.06E-2</v>
      </c>
      <c r="C154" s="29">
        <v>-1.8194999999999999</v>
      </c>
      <c r="D154" s="1"/>
      <c r="E154" s="1">
        <f t="shared" si="24"/>
        <v>-88.325242718446589</v>
      </c>
      <c r="F154" s="1">
        <f t="shared" si="25"/>
        <v>0</v>
      </c>
      <c r="G154" s="1">
        <f t="shared" si="35"/>
        <v>0</v>
      </c>
      <c r="H154" s="1"/>
      <c r="I154" s="24">
        <f t="shared" si="26"/>
        <v>1</v>
      </c>
      <c r="J154" s="24">
        <f t="shared" si="27"/>
        <v>-1</v>
      </c>
      <c r="K154" s="1"/>
      <c r="L154" s="1">
        <f t="shared" si="28"/>
        <v>2.06E-2</v>
      </c>
      <c r="M154" s="1">
        <f t="shared" si="29"/>
        <v>0</v>
      </c>
      <c r="N154" s="1">
        <f t="shared" si="30"/>
        <v>-1.5789530944625407</v>
      </c>
      <c r="O154" s="1">
        <f t="shared" si="31"/>
        <v>0</v>
      </c>
      <c r="P154" s="24">
        <f t="shared" si="32"/>
        <v>7.5660335777516796E-2</v>
      </c>
      <c r="Q154" s="1"/>
      <c r="R154" s="27">
        <f t="shared" si="33"/>
        <v>71.131799999999998</v>
      </c>
      <c r="S154" s="27">
        <f t="shared" si="34"/>
        <v>0</v>
      </c>
    </row>
    <row r="155" spans="1:19" x14ac:dyDescent="0.25">
      <c r="A155" s="29">
        <v>3483</v>
      </c>
      <c r="B155" s="29">
        <v>2.5499999999999998E-2</v>
      </c>
      <c r="C155" s="29">
        <v>-2.0859000000000001</v>
      </c>
      <c r="D155" s="1"/>
      <c r="E155" s="1">
        <f t="shared" si="24"/>
        <v>-81.800000000000011</v>
      </c>
      <c r="F155" s="1">
        <f t="shared" si="25"/>
        <v>0</v>
      </c>
      <c r="G155" s="1">
        <f t="shared" si="35"/>
        <v>0</v>
      </c>
      <c r="H155" s="1"/>
      <c r="I155" s="24">
        <f t="shared" si="26"/>
        <v>1</v>
      </c>
      <c r="J155" s="24">
        <f t="shared" si="27"/>
        <v>-1</v>
      </c>
      <c r="K155" s="1"/>
      <c r="L155" s="1">
        <f t="shared" si="28"/>
        <v>2.5499999999999998E-2</v>
      </c>
      <c r="M155" s="1">
        <f t="shared" si="29"/>
        <v>0</v>
      </c>
      <c r="N155" s="1">
        <f t="shared" si="30"/>
        <v>-1.9545293159609121</v>
      </c>
      <c r="O155" s="1">
        <f t="shared" si="31"/>
        <v>0</v>
      </c>
      <c r="P155" s="24">
        <f t="shared" si="32"/>
        <v>4.1320631597863686E-2</v>
      </c>
      <c r="Q155" s="1"/>
      <c r="R155" s="27">
        <f t="shared" si="33"/>
        <v>88.816499999999991</v>
      </c>
      <c r="S155" s="27">
        <f t="shared" si="34"/>
        <v>0</v>
      </c>
    </row>
    <row r="156" spans="1:19" x14ac:dyDescent="0.25">
      <c r="A156" s="29">
        <v>3513</v>
      </c>
      <c r="B156" s="29">
        <v>3.0700000000000002E-2</v>
      </c>
      <c r="C156" s="29">
        <v>-2.3531</v>
      </c>
      <c r="D156" s="1"/>
      <c r="E156" s="1">
        <f t="shared" ref="E156:E219" si="36">C156/B156</f>
        <v>-76.648208469055376</v>
      </c>
      <c r="F156" s="1">
        <f t="shared" ref="F156:F219" si="37">IF(AND(B156/$B$13&gt;$O$12,OR(C156/$C$13&gt;$M$12,C156/$C$14&gt;$M$12)),1,0)</f>
        <v>1</v>
      </c>
      <c r="G156" s="1">
        <f t="shared" si="35"/>
        <v>-76.648208469055376</v>
      </c>
      <c r="H156" s="1"/>
      <c r="I156" s="24">
        <f t="shared" ref="I156:I219" si="38">MIN(1,MAX(0,(E156-$J$15)/($L$14-$J$15)))</f>
        <v>1</v>
      </c>
      <c r="J156" s="24">
        <f t="shared" ref="J156:J219" si="39">1-2*I156</f>
        <v>-1</v>
      </c>
      <c r="K156" s="1"/>
      <c r="L156" s="1">
        <f t="shared" ref="L156:L219" si="40">B156*I156</f>
        <v>3.0700000000000002E-2</v>
      </c>
      <c r="M156" s="1">
        <f t="shared" ref="M156:M219" si="41">B156*(1-I156)</f>
        <v>0</v>
      </c>
      <c r="N156" s="1">
        <f t="shared" ref="N156:N219" si="42">L156*$L$14</f>
        <v>-2.3531</v>
      </c>
      <c r="O156" s="1">
        <f t="shared" ref="O156:O219" si="43">M156*$J$15</f>
        <v>0</v>
      </c>
      <c r="P156" s="24">
        <f t="shared" ref="P156:P219" si="44">(N156+O156-C156)/MAX($C$13,-$C$14)</f>
        <v>0</v>
      </c>
      <c r="Q156" s="1"/>
      <c r="R156" s="27">
        <f t="shared" ref="R156:R219" si="45">A156*L156</f>
        <v>107.84910000000001</v>
      </c>
      <c r="S156" s="27">
        <f t="shared" ref="S156:S219" si="46">A156*M156</f>
        <v>0</v>
      </c>
    </row>
    <row r="157" spans="1:19" x14ac:dyDescent="0.25">
      <c r="A157" s="29">
        <v>3543</v>
      </c>
      <c r="B157" s="29">
        <v>3.5200000000000002E-2</v>
      </c>
      <c r="C157" s="29">
        <v>-2.6187</v>
      </c>
      <c r="D157" s="1"/>
      <c r="E157" s="1">
        <f t="shared" si="36"/>
        <v>-74.39488636363636</v>
      </c>
      <c r="F157" s="1">
        <f t="shared" si="37"/>
        <v>1</v>
      </c>
      <c r="G157" s="1">
        <f t="shared" ref="G157:G220" si="47">E157*F157</f>
        <v>-74.39488636363636</v>
      </c>
      <c r="H157" s="1"/>
      <c r="I157" s="24">
        <f t="shared" si="38"/>
        <v>0.97098996078875455</v>
      </c>
      <c r="J157" s="24">
        <f t="shared" si="39"/>
        <v>-0.94197992157750909</v>
      </c>
      <c r="K157" s="1"/>
      <c r="L157" s="1">
        <f t="shared" si="40"/>
        <v>3.4178846619764162E-2</v>
      </c>
      <c r="M157" s="1">
        <f t="shared" si="41"/>
        <v>1.0211533802358401E-3</v>
      </c>
      <c r="N157" s="1">
        <f t="shared" si="42"/>
        <v>-2.6197473609435522</v>
      </c>
      <c r="O157" s="1">
        <f t="shared" si="43"/>
        <v>1.0473609435521741E-3</v>
      </c>
      <c r="P157" s="24">
        <f t="shared" si="44"/>
        <v>0</v>
      </c>
      <c r="Q157" s="1"/>
      <c r="R157" s="27">
        <f t="shared" si="45"/>
        <v>121.09565357382442</v>
      </c>
      <c r="S157" s="27">
        <f t="shared" si="46"/>
        <v>3.6179464261755814</v>
      </c>
    </row>
    <row r="158" spans="1:19" x14ac:dyDescent="0.25">
      <c r="A158" s="29">
        <v>3573</v>
      </c>
      <c r="B158" s="29">
        <v>3.8600000000000002E-2</v>
      </c>
      <c r="C158" s="29">
        <v>-2.8517999999999999</v>
      </c>
      <c r="D158" s="1"/>
      <c r="E158" s="1">
        <f t="shared" si="36"/>
        <v>-73.880829015544037</v>
      </c>
      <c r="F158" s="1">
        <f t="shared" si="37"/>
        <v>1</v>
      </c>
      <c r="G158" s="1">
        <f t="shared" si="47"/>
        <v>-73.880829015544037</v>
      </c>
      <c r="H158" s="1"/>
      <c r="I158" s="24">
        <f t="shared" si="38"/>
        <v>0.96437181072972689</v>
      </c>
      <c r="J158" s="24">
        <f t="shared" si="39"/>
        <v>-0.92874362145945377</v>
      </c>
      <c r="K158" s="1"/>
      <c r="L158" s="1">
        <f t="shared" si="40"/>
        <v>3.7224751894167463E-2</v>
      </c>
      <c r="M158" s="1">
        <f t="shared" si="41"/>
        <v>1.3752481058325423E-3</v>
      </c>
      <c r="N158" s="1">
        <f t="shared" si="42"/>
        <v>-2.8532105433930117</v>
      </c>
      <c r="O158" s="1">
        <f t="shared" si="43"/>
        <v>1.4105433930115857E-3</v>
      </c>
      <c r="P158" s="24">
        <f t="shared" si="44"/>
        <v>-1.39681442408726E-16</v>
      </c>
      <c r="Q158" s="1"/>
      <c r="R158" s="27">
        <f t="shared" si="45"/>
        <v>133.00403851786035</v>
      </c>
      <c r="S158" s="27">
        <f t="shared" si="46"/>
        <v>4.913761482139674</v>
      </c>
    </row>
    <row r="159" spans="1:19" x14ac:dyDescent="0.25">
      <c r="A159" s="29">
        <v>3603</v>
      </c>
      <c r="B159" s="29">
        <v>4.1500000000000002E-2</v>
      </c>
      <c r="C159" s="29">
        <v>-3.0249000000000001</v>
      </c>
      <c r="D159" s="1"/>
      <c r="E159" s="1">
        <f t="shared" si="36"/>
        <v>-72.889156626506022</v>
      </c>
      <c r="F159" s="1">
        <f t="shared" si="37"/>
        <v>1</v>
      </c>
      <c r="G159" s="1">
        <f t="shared" si="47"/>
        <v>-72.889156626506022</v>
      </c>
      <c r="H159" s="1"/>
      <c r="I159" s="24">
        <f t="shared" si="38"/>
        <v>0.95160468133374887</v>
      </c>
      <c r="J159" s="24">
        <f t="shared" si="39"/>
        <v>-0.90320936266749774</v>
      </c>
      <c r="K159" s="1"/>
      <c r="L159" s="1">
        <f t="shared" si="40"/>
        <v>3.9491594275350581E-2</v>
      </c>
      <c r="M159" s="1">
        <f t="shared" si="41"/>
        <v>2.0084057246494221E-3</v>
      </c>
      <c r="N159" s="1">
        <f t="shared" si="42"/>
        <v>-3.026959950792425</v>
      </c>
      <c r="O159" s="1">
        <f t="shared" si="43"/>
        <v>2.0599507924251182E-3</v>
      </c>
      <c r="P159" s="24">
        <f t="shared" si="44"/>
        <v>1.39681442408726E-16</v>
      </c>
      <c r="Q159" s="1"/>
      <c r="R159" s="27">
        <f t="shared" si="45"/>
        <v>142.28821417408815</v>
      </c>
      <c r="S159" s="27">
        <f t="shared" si="46"/>
        <v>7.2362858259118674</v>
      </c>
    </row>
    <row r="160" spans="1:19" x14ac:dyDescent="0.25">
      <c r="A160" s="29">
        <v>3633</v>
      </c>
      <c r="B160" s="29">
        <v>4.4299999999999999E-2</v>
      </c>
      <c r="C160" s="29">
        <v>-3.1265999999999998</v>
      </c>
      <c r="D160" s="1"/>
      <c r="E160" s="1">
        <f t="shared" si="36"/>
        <v>-70.577878103837463</v>
      </c>
      <c r="F160" s="1">
        <f t="shared" si="37"/>
        <v>1</v>
      </c>
      <c r="G160" s="1">
        <f t="shared" si="47"/>
        <v>-70.577878103837463</v>
      </c>
      <c r="H160" s="1"/>
      <c r="I160" s="24">
        <f t="shared" si="38"/>
        <v>0.92184849139114144</v>
      </c>
      <c r="J160" s="24">
        <f t="shared" si="39"/>
        <v>-0.84369698278228289</v>
      </c>
      <c r="K160" s="1"/>
      <c r="L160" s="1">
        <f t="shared" si="40"/>
        <v>4.0837888168627566E-2</v>
      </c>
      <c r="M160" s="1">
        <f t="shared" si="41"/>
        <v>3.4621118313724339E-3</v>
      </c>
      <c r="N160" s="1">
        <f t="shared" si="42"/>
        <v>-3.1301509657849356</v>
      </c>
      <c r="O160" s="1">
        <f t="shared" si="43"/>
        <v>3.5509657849361648E-3</v>
      </c>
      <c r="P160" s="24">
        <f t="shared" si="44"/>
        <v>1.39681442408726E-16</v>
      </c>
      <c r="Q160" s="1"/>
      <c r="R160" s="27">
        <f t="shared" si="45"/>
        <v>148.36404771662396</v>
      </c>
      <c r="S160" s="27">
        <f t="shared" si="46"/>
        <v>12.577852283376053</v>
      </c>
    </row>
    <row r="161" spans="1:19" x14ac:dyDescent="0.25">
      <c r="A161" s="29">
        <v>3663</v>
      </c>
      <c r="B161" s="29">
        <v>4.6899999999999997E-2</v>
      </c>
      <c r="C161" s="29">
        <v>-3.1695000000000002</v>
      </c>
      <c r="D161" s="1"/>
      <c r="E161" s="1">
        <f t="shared" si="36"/>
        <v>-67.579957356076761</v>
      </c>
      <c r="F161" s="1">
        <f t="shared" si="37"/>
        <v>1</v>
      </c>
      <c r="G161" s="1">
        <f t="shared" si="47"/>
        <v>-67.579957356076761</v>
      </c>
      <c r="H161" s="1"/>
      <c r="I161" s="24">
        <f t="shared" si="38"/>
        <v>0.88325223467507297</v>
      </c>
      <c r="J161" s="24">
        <f t="shared" si="39"/>
        <v>-0.76650446935014593</v>
      </c>
      <c r="K161" s="1"/>
      <c r="L161" s="1">
        <f t="shared" si="40"/>
        <v>4.1424529806260921E-2</v>
      </c>
      <c r="M161" s="1">
        <f t="shared" si="41"/>
        <v>5.4754701937390774E-3</v>
      </c>
      <c r="N161" s="1">
        <f t="shared" si="42"/>
        <v>-3.175115996322885</v>
      </c>
      <c r="O161" s="1">
        <f t="shared" si="43"/>
        <v>5.6159963228852939E-3</v>
      </c>
      <c r="P161" s="24">
        <f t="shared" si="44"/>
        <v>1.39681442408726E-16</v>
      </c>
      <c r="Q161" s="1"/>
      <c r="R161" s="27">
        <f t="shared" si="45"/>
        <v>151.73805268033377</v>
      </c>
      <c r="S161" s="27">
        <f t="shared" si="46"/>
        <v>20.05664731966624</v>
      </c>
    </row>
    <row r="162" spans="1:19" x14ac:dyDescent="0.25">
      <c r="A162" s="29">
        <v>3693</v>
      </c>
      <c r="B162" s="29">
        <v>4.9399999999999999E-2</v>
      </c>
      <c r="C162" s="29">
        <v>-3.1793</v>
      </c>
      <c r="D162" s="1"/>
      <c r="E162" s="1">
        <f t="shared" si="36"/>
        <v>-64.358299595141702</v>
      </c>
      <c r="F162" s="1">
        <f t="shared" si="37"/>
        <v>1</v>
      </c>
      <c r="G162" s="1">
        <f t="shared" si="47"/>
        <v>-64.358299595141702</v>
      </c>
      <c r="H162" s="1"/>
      <c r="I162" s="24">
        <f t="shared" si="38"/>
        <v>0.84177551115419857</v>
      </c>
      <c r="J162" s="24">
        <f t="shared" si="39"/>
        <v>-0.68355102230839715</v>
      </c>
      <c r="K162" s="1"/>
      <c r="L162" s="1">
        <f t="shared" si="40"/>
        <v>4.1583710251017411E-2</v>
      </c>
      <c r="M162" s="1">
        <f t="shared" si="41"/>
        <v>7.8162897489825901E-3</v>
      </c>
      <c r="N162" s="1">
        <f t="shared" si="42"/>
        <v>-3.1873168922367774</v>
      </c>
      <c r="O162" s="1">
        <f t="shared" si="43"/>
        <v>8.0168922367772882E-3</v>
      </c>
      <c r="P162" s="24">
        <f t="shared" si="44"/>
        <v>0</v>
      </c>
      <c r="Q162" s="1"/>
      <c r="R162" s="27">
        <f t="shared" si="45"/>
        <v>153.56864195700729</v>
      </c>
      <c r="S162" s="27">
        <f t="shared" si="46"/>
        <v>28.865558042992706</v>
      </c>
    </row>
    <row r="163" spans="1:19" x14ac:dyDescent="0.25">
      <c r="A163" s="29">
        <v>3723</v>
      </c>
      <c r="B163" s="29">
        <v>5.1400000000000001E-2</v>
      </c>
      <c r="C163" s="29">
        <v>-3.1705999999999999</v>
      </c>
      <c r="D163" s="1"/>
      <c r="E163" s="1">
        <f t="shared" si="36"/>
        <v>-61.684824902723733</v>
      </c>
      <c r="F163" s="1">
        <f t="shared" si="37"/>
        <v>1</v>
      </c>
      <c r="G163" s="1">
        <f t="shared" si="47"/>
        <v>-61.684824902723733</v>
      </c>
      <c r="H163" s="1"/>
      <c r="I163" s="24">
        <f t="shared" si="38"/>
        <v>0.80735628388491498</v>
      </c>
      <c r="J163" s="24">
        <f t="shared" si="39"/>
        <v>-0.61471256776982997</v>
      </c>
      <c r="K163" s="1"/>
      <c r="L163" s="1">
        <f t="shared" si="40"/>
        <v>4.1498112991684634E-2</v>
      </c>
      <c r="M163" s="1">
        <f t="shared" si="41"/>
        <v>9.9018870083153708E-3</v>
      </c>
      <c r="N163" s="1">
        <f t="shared" si="42"/>
        <v>-3.1807560156590591</v>
      </c>
      <c r="O163" s="1">
        <f t="shared" si="43"/>
        <v>1.015601565905898E-2</v>
      </c>
      <c r="P163" s="24">
        <f t="shared" si="44"/>
        <v>-1.39681442408726E-16</v>
      </c>
      <c r="Q163" s="1"/>
      <c r="R163" s="27">
        <f t="shared" si="45"/>
        <v>154.49747466804189</v>
      </c>
      <c r="S163" s="27">
        <f t="shared" si="46"/>
        <v>36.864725331958127</v>
      </c>
    </row>
    <row r="164" spans="1:19" x14ac:dyDescent="0.25">
      <c r="A164" s="29">
        <v>3753</v>
      </c>
      <c r="B164" s="29">
        <v>5.1499999999999997E-2</v>
      </c>
      <c r="C164" s="29">
        <v>-3.1421999999999999</v>
      </c>
      <c r="D164" s="1"/>
      <c r="E164" s="1">
        <f t="shared" si="36"/>
        <v>-61.01359223300971</v>
      </c>
      <c r="F164" s="1">
        <f t="shared" si="37"/>
        <v>1</v>
      </c>
      <c r="G164" s="1">
        <f t="shared" si="47"/>
        <v>-61.01359223300971</v>
      </c>
      <c r="H164" s="1"/>
      <c r="I164" s="24">
        <f t="shared" si="38"/>
        <v>0.7987146049960232</v>
      </c>
      <c r="J164" s="24">
        <f t="shared" si="39"/>
        <v>-0.59742920999204641</v>
      </c>
      <c r="K164" s="1"/>
      <c r="L164" s="1">
        <f t="shared" si="40"/>
        <v>4.1133802157295195E-2</v>
      </c>
      <c r="M164" s="1">
        <f t="shared" si="41"/>
        <v>1.0366197842704804E-2</v>
      </c>
      <c r="N164" s="1">
        <f t="shared" si="42"/>
        <v>-3.152832242877242</v>
      </c>
      <c r="O164" s="1">
        <f t="shared" si="43"/>
        <v>1.0632242877241719E-2</v>
      </c>
      <c r="P164" s="24">
        <f t="shared" si="44"/>
        <v>-1.39681442408726E-16</v>
      </c>
      <c r="Q164" s="1"/>
      <c r="R164" s="27">
        <f t="shared" si="45"/>
        <v>154.37515949632888</v>
      </c>
      <c r="S164" s="27">
        <f t="shared" si="46"/>
        <v>38.904340503671129</v>
      </c>
    </row>
    <row r="165" spans="1:19" x14ac:dyDescent="0.25">
      <c r="A165" s="29">
        <v>3783</v>
      </c>
      <c r="B165" s="29">
        <v>4.9500000000000002E-2</v>
      </c>
      <c r="C165" s="29">
        <v>-3.0789</v>
      </c>
      <c r="D165" s="1"/>
      <c r="E165" s="1">
        <f t="shared" si="36"/>
        <v>-62.199999999999996</v>
      </c>
      <c r="F165" s="1">
        <f t="shared" si="37"/>
        <v>1</v>
      </c>
      <c r="G165" s="1">
        <f t="shared" si="47"/>
        <v>-62.199999999999996</v>
      </c>
      <c r="H165" s="1"/>
      <c r="I165" s="24">
        <f t="shared" si="38"/>
        <v>0.81398882422910268</v>
      </c>
      <c r="J165" s="24">
        <f t="shared" si="39"/>
        <v>-0.62797764845820536</v>
      </c>
      <c r="K165" s="1"/>
      <c r="L165" s="1">
        <f t="shared" si="40"/>
        <v>4.0292446799340582E-2</v>
      </c>
      <c r="M165" s="1">
        <f t="shared" si="41"/>
        <v>9.2075532006594182E-3</v>
      </c>
      <c r="N165" s="1">
        <f t="shared" si="42"/>
        <v>-3.0883438620041801</v>
      </c>
      <c r="O165" s="1">
        <f t="shared" si="43"/>
        <v>9.4438620041802611E-3</v>
      </c>
      <c r="P165" s="24">
        <f t="shared" si="44"/>
        <v>0</v>
      </c>
      <c r="Q165" s="1"/>
      <c r="R165" s="27">
        <f t="shared" si="45"/>
        <v>152.42632624190543</v>
      </c>
      <c r="S165" s="27">
        <f t="shared" si="46"/>
        <v>34.832173758094576</v>
      </c>
    </row>
    <row r="166" spans="1:19" x14ac:dyDescent="0.25">
      <c r="A166" s="29">
        <v>3813</v>
      </c>
      <c r="B166" s="29">
        <v>4.6300000000000001E-2</v>
      </c>
      <c r="C166" s="29">
        <v>-2.9645000000000001</v>
      </c>
      <c r="D166" s="1"/>
      <c r="E166" s="1">
        <f t="shared" si="36"/>
        <v>-64.028077753779698</v>
      </c>
      <c r="F166" s="1">
        <f t="shared" si="37"/>
        <v>1</v>
      </c>
      <c r="G166" s="1">
        <f t="shared" si="47"/>
        <v>-64.028077753779698</v>
      </c>
      <c r="H166" s="1"/>
      <c r="I166" s="24">
        <f t="shared" si="38"/>
        <v>0.83752412226342121</v>
      </c>
      <c r="J166" s="24">
        <f t="shared" si="39"/>
        <v>-0.67504824452684242</v>
      </c>
      <c r="K166" s="1"/>
      <c r="L166" s="1">
        <f t="shared" si="40"/>
        <v>3.87773668607964E-2</v>
      </c>
      <c r="M166" s="1">
        <f t="shared" si="41"/>
        <v>7.5226331392035982E-3</v>
      </c>
      <c r="N166" s="1">
        <f t="shared" si="42"/>
        <v>-2.972215699027362</v>
      </c>
      <c r="O166" s="1">
        <f t="shared" si="43"/>
        <v>7.7156990273620435E-3</v>
      </c>
      <c r="P166" s="24">
        <f t="shared" si="44"/>
        <v>0</v>
      </c>
      <c r="Q166" s="1"/>
      <c r="R166" s="27">
        <f t="shared" si="45"/>
        <v>147.85809984021668</v>
      </c>
      <c r="S166" s="27">
        <f t="shared" si="46"/>
        <v>28.683800159783321</v>
      </c>
    </row>
    <row r="167" spans="1:19" x14ac:dyDescent="0.25">
      <c r="A167" s="29">
        <v>3843</v>
      </c>
      <c r="B167" s="29">
        <v>4.2999999999999997E-2</v>
      </c>
      <c r="C167" s="29">
        <v>-2.7913999999999999</v>
      </c>
      <c r="D167" s="1"/>
      <c r="E167" s="1">
        <f t="shared" si="36"/>
        <v>-64.916279069767441</v>
      </c>
      <c r="F167" s="1">
        <f t="shared" si="37"/>
        <v>1</v>
      </c>
      <c r="G167" s="1">
        <f t="shared" si="47"/>
        <v>-64.916279069767441</v>
      </c>
      <c r="H167" s="1"/>
      <c r="I167" s="24">
        <f t="shared" si="38"/>
        <v>0.84895912968748977</v>
      </c>
      <c r="J167" s="24">
        <f t="shared" si="39"/>
        <v>-0.69791825937497953</v>
      </c>
      <c r="K167" s="1"/>
      <c r="L167" s="1">
        <f t="shared" si="40"/>
        <v>3.6505242576562055E-2</v>
      </c>
      <c r="M167" s="1">
        <f t="shared" si="41"/>
        <v>6.4947574234379395E-3</v>
      </c>
      <c r="N167" s="1">
        <f t="shared" si="42"/>
        <v>-2.7980614432217648</v>
      </c>
      <c r="O167" s="1">
        <f t="shared" si="43"/>
        <v>6.6614432217649931E-3</v>
      </c>
      <c r="P167" s="24">
        <f t="shared" si="44"/>
        <v>0</v>
      </c>
      <c r="Q167" s="1"/>
      <c r="R167" s="27">
        <f t="shared" si="45"/>
        <v>140.28964722172799</v>
      </c>
      <c r="S167" s="27">
        <f t="shared" si="46"/>
        <v>24.959352778272002</v>
      </c>
    </row>
    <row r="168" spans="1:19" x14ac:dyDescent="0.25">
      <c r="A168" s="29">
        <v>3873</v>
      </c>
      <c r="B168" s="29">
        <v>4.0399999999999998E-2</v>
      </c>
      <c r="C168" s="29">
        <v>-2.5789</v>
      </c>
      <c r="D168" s="1"/>
      <c r="E168" s="1">
        <f t="shared" si="36"/>
        <v>-63.834158415841586</v>
      </c>
      <c r="F168" s="1">
        <f t="shared" si="37"/>
        <v>1</v>
      </c>
      <c r="G168" s="1">
        <f t="shared" si="47"/>
        <v>-63.834158415841586</v>
      </c>
      <c r="H168" s="1"/>
      <c r="I168" s="24">
        <f t="shared" si="38"/>
        <v>0.83502753840447164</v>
      </c>
      <c r="J168" s="24">
        <f t="shared" si="39"/>
        <v>-0.67005507680894327</v>
      </c>
      <c r="K168" s="1"/>
      <c r="L168" s="1">
        <f t="shared" si="40"/>
        <v>3.3735112551540651E-2</v>
      </c>
      <c r="M168" s="1">
        <f t="shared" si="41"/>
        <v>6.6648874484593456E-3</v>
      </c>
      <c r="N168" s="1">
        <f t="shared" si="42"/>
        <v>-2.5857359395775346</v>
      </c>
      <c r="O168" s="1">
        <f t="shared" si="43"/>
        <v>6.8359395775346053E-3</v>
      </c>
      <c r="P168" s="24">
        <f t="shared" si="44"/>
        <v>0</v>
      </c>
      <c r="Q168" s="1"/>
      <c r="R168" s="27">
        <f t="shared" si="45"/>
        <v>130.65609091211695</v>
      </c>
      <c r="S168" s="27">
        <f t="shared" si="46"/>
        <v>25.813109087883046</v>
      </c>
    </row>
    <row r="169" spans="1:19" x14ac:dyDescent="0.25">
      <c r="A169" s="29">
        <v>3903</v>
      </c>
      <c r="B169" s="29">
        <v>3.8300000000000001E-2</v>
      </c>
      <c r="C169" s="29">
        <v>-2.3656999999999999</v>
      </c>
      <c r="D169" s="1"/>
      <c r="E169" s="1">
        <f t="shared" si="36"/>
        <v>-61.767624020887723</v>
      </c>
      <c r="F169" s="1">
        <f t="shared" si="37"/>
        <v>1</v>
      </c>
      <c r="G169" s="1">
        <f t="shared" si="47"/>
        <v>-61.767624020887723</v>
      </c>
      <c r="H169" s="1"/>
      <c r="I169" s="24">
        <f t="shared" si="38"/>
        <v>0.80842226804173722</v>
      </c>
      <c r="J169" s="24">
        <f t="shared" si="39"/>
        <v>-0.61684453608347445</v>
      </c>
      <c r="K169" s="1"/>
      <c r="L169" s="1">
        <f t="shared" si="40"/>
        <v>3.0962572865998537E-2</v>
      </c>
      <c r="M169" s="1">
        <f t="shared" si="41"/>
        <v>7.3374271340014641E-3</v>
      </c>
      <c r="N169" s="1">
        <f t="shared" si="42"/>
        <v>-2.3732257397713732</v>
      </c>
      <c r="O169" s="1">
        <f t="shared" si="43"/>
        <v>7.5257397713732552E-3</v>
      </c>
      <c r="P169" s="24">
        <f t="shared" si="44"/>
        <v>0</v>
      </c>
      <c r="Q169" s="1"/>
      <c r="R169" s="27">
        <f t="shared" si="45"/>
        <v>120.8469218959923</v>
      </c>
      <c r="S169" s="27">
        <f t="shared" si="46"/>
        <v>28.637978104007715</v>
      </c>
    </row>
    <row r="170" spans="1:19" x14ac:dyDescent="0.25">
      <c r="A170" s="29">
        <v>3933</v>
      </c>
      <c r="B170" s="29">
        <v>3.6499999999999998E-2</v>
      </c>
      <c r="C170" s="29">
        <v>-2.1736</v>
      </c>
      <c r="D170" s="1"/>
      <c r="E170" s="1">
        <f t="shared" si="36"/>
        <v>-59.550684931506851</v>
      </c>
      <c r="F170" s="1">
        <f t="shared" si="37"/>
        <v>1</v>
      </c>
      <c r="G170" s="1">
        <f t="shared" si="47"/>
        <v>-59.550684931506851</v>
      </c>
      <c r="H170" s="1"/>
      <c r="I170" s="24">
        <f t="shared" si="38"/>
        <v>0.77988063621856629</v>
      </c>
      <c r="J170" s="24">
        <f t="shared" si="39"/>
        <v>-0.55976127243713258</v>
      </c>
      <c r="K170" s="1"/>
      <c r="L170" s="1">
        <f t="shared" si="40"/>
        <v>2.8465643221977668E-2</v>
      </c>
      <c r="M170" s="1">
        <f t="shared" si="41"/>
        <v>8.03435677802233E-3</v>
      </c>
      <c r="N170" s="1">
        <f t="shared" si="42"/>
        <v>-2.1818405558838974</v>
      </c>
      <c r="O170" s="1">
        <f t="shared" si="43"/>
        <v>8.2405558838975004E-3</v>
      </c>
      <c r="P170" s="24">
        <f t="shared" si="44"/>
        <v>0</v>
      </c>
      <c r="Q170" s="1"/>
      <c r="R170" s="27">
        <f t="shared" si="45"/>
        <v>111.95537479203817</v>
      </c>
      <c r="S170" s="27">
        <f t="shared" si="46"/>
        <v>31.599125207961823</v>
      </c>
    </row>
    <row r="171" spans="1:19" x14ac:dyDescent="0.25">
      <c r="A171" s="29">
        <v>3963</v>
      </c>
      <c r="B171" s="29">
        <v>3.4799999999999998E-2</v>
      </c>
      <c r="C171" s="29">
        <v>-1.9813000000000001</v>
      </c>
      <c r="D171" s="1"/>
      <c r="E171" s="1">
        <f t="shared" si="36"/>
        <v>-56.93390804597702</v>
      </c>
      <c r="F171" s="1">
        <f t="shared" si="37"/>
        <v>1</v>
      </c>
      <c r="G171" s="1">
        <f t="shared" si="47"/>
        <v>-56.93390804597702</v>
      </c>
      <c r="H171" s="1"/>
      <c r="I171" s="24">
        <f t="shared" si="38"/>
        <v>0.74619135590052454</v>
      </c>
      <c r="J171" s="24">
        <f t="shared" si="39"/>
        <v>-0.49238271180104909</v>
      </c>
      <c r="K171" s="1"/>
      <c r="L171" s="1">
        <f t="shared" si="40"/>
        <v>2.5967459185338253E-2</v>
      </c>
      <c r="M171" s="1">
        <f t="shared" si="41"/>
        <v>8.8325408146617459E-3</v>
      </c>
      <c r="N171" s="1">
        <f t="shared" si="42"/>
        <v>-1.9903592250494933</v>
      </c>
      <c r="O171" s="1">
        <f t="shared" si="43"/>
        <v>9.0592250494932365E-3</v>
      </c>
      <c r="P171" s="24">
        <f t="shared" si="44"/>
        <v>0</v>
      </c>
      <c r="Q171" s="1"/>
      <c r="R171" s="27">
        <f t="shared" si="45"/>
        <v>102.9090407514955</v>
      </c>
      <c r="S171" s="27">
        <f t="shared" si="46"/>
        <v>35.003359248504502</v>
      </c>
    </row>
    <row r="172" spans="1:19" x14ac:dyDescent="0.25">
      <c r="A172" s="29">
        <v>3993</v>
      </c>
      <c r="B172" s="29">
        <v>3.3099999999999997E-2</v>
      </c>
      <c r="C172" s="29">
        <v>-1.7477</v>
      </c>
      <c r="D172" s="1"/>
      <c r="E172" s="1">
        <f t="shared" si="36"/>
        <v>-52.800604229607252</v>
      </c>
      <c r="F172" s="1">
        <f t="shared" si="37"/>
        <v>0</v>
      </c>
      <c r="G172" s="1">
        <f t="shared" si="47"/>
        <v>0</v>
      </c>
      <c r="H172" s="1"/>
      <c r="I172" s="24">
        <f t="shared" si="38"/>
        <v>0.69297778936402621</v>
      </c>
      <c r="J172" s="24">
        <f t="shared" si="39"/>
        <v>-0.38595557872805242</v>
      </c>
      <c r="K172" s="1"/>
      <c r="L172" s="1">
        <f t="shared" si="40"/>
        <v>2.2937564827949265E-2</v>
      </c>
      <c r="M172" s="1">
        <f t="shared" si="41"/>
        <v>1.0162435172050732E-2</v>
      </c>
      <c r="N172" s="1">
        <f t="shared" si="42"/>
        <v>-1.7581232507051276</v>
      </c>
      <c r="O172" s="1">
        <f t="shared" si="43"/>
        <v>1.04232507051278E-2</v>
      </c>
      <c r="P172" s="24">
        <f t="shared" si="44"/>
        <v>6.9840721204363002E-17</v>
      </c>
      <c r="Q172" s="1"/>
      <c r="R172" s="27">
        <f t="shared" si="45"/>
        <v>91.589696358001419</v>
      </c>
      <c r="S172" s="27">
        <f t="shared" si="46"/>
        <v>40.578603641998576</v>
      </c>
    </row>
    <row r="173" spans="1:19" x14ac:dyDescent="0.25">
      <c r="A173" s="29">
        <v>4023</v>
      </c>
      <c r="B173" s="29">
        <v>3.1399999999999997E-2</v>
      </c>
      <c r="C173" s="29">
        <v>-1.5138</v>
      </c>
      <c r="D173" s="1"/>
      <c r="E173" s="1">
        <f t="shared" si="36"/>
        <v>-48.210191082802552</v>
      </c>
      <c r="F173" s="1">
        <f t="shared" si="37"/>
        <v>0</v>
      </c>
      <c r="G173" s="1">
        <f t="shared" si="47"/>
        <v>0</v>
      </c>
      <c r="H173" s="1"/>
      <c r="I173" s="24">
        <f t="shared" si="38"/>
        <v>0.63387924101873427</v>
      </c>
      <c r="J173" s="24">
        <f t="shared" si="39"/>
        <v>-0.26775848203746855</v>
      </c>
      <c r="K173" s="1"/>
      <c r="L173" s="1">
        <f t="shared" si="40"/>
        <v>1.9903808167988254E-2</v>
      </c>
      <c r="M173" s="1">
        <f t="shared" si="41"/>
        <v>1.1496191832011744E-2</v>
      </c>
      <c r="N173" s="1">
        <f t="shared" si="42"/>
        <v>-1.5255912377880509</v>
      </c>
      <c r="O173" s="1">
        <f t="shared" si="43"/>
        <v>1.1791237788050773E-2</v>
      </c>
      <c r="P173" s="24">
        <f t="shared" si="44"/>
        <v>-6.9840721204363002E-17</v>
      </c>
      <c r="Q173" s="1"/>
      <c r="R173" s="27">
        <f t="shared" si="45"/>
        <v>80.073020259816744</v>
      </c>
      <c r="S173" s="27">
        <f t="shared" si="46"/>
        <v>46.249179740183244</v>
      </c>
    </row>
    <row r="174" spans="1:19" x14ac:dyDescent="0.25">
      <c r="A174" s="29">
        <v>4053</v>
      </c>
      <c r="B174" s="29">
        <v>2.98E-2</v>
      </c>
      <c r="C174" s="29">
        <v>-1.3228</v>
      </c>
      <c r="D174" s="1"/>
      <c r="E174" s="1">
        <f t="shared" si="36"/>
        <v>-44.38926174496644</v>
      </c>
      <c r="F174" s="1">
        <f t="shared" si="37"/>
        <v>0</v>
      </c>
      <c r="G174" s="1">
        <f t="shared" si="47"/>
        <v>0</v>
      </c>
      <c r="H174" s="1"/>
      <c r="I174" s="24">
        <f t="shared" si="38"/>
        <v>0.58468729032182687</v>
      </c>
      <c r="J174" s="24">
        <f t="shared" si="39"/>
        <v>-0.16937458064365374</v>
      </c>
      <c r="K174" s="1"/>
      <c r="L174" s="1">
        <f t="shared" si="40"/>
        <v>1.7423681251590439E-2</v>
      </c>
      <c r="M174" s="1">
        <f t="shared" si="41"/>
        <v>1.2376318748409559E-2</v>
      </c>
      <c r="N174" s="1">
        <f t="shared" si="42"/>
        <v>-1.3354939528702756</v>
      </c>
      <c r="O174" s="1">
        <f t="shared" si="43"/>
        <v>1.2693952870275919E-2</v>
      </c>
      <c r="P174" s="24">
        <f t="shared" si="44"/>
        <v>6.9840721204363002E-17</v>
      </c>
      <c r="Q174" s="1"/>
      <c r="R174" s="27">
        <f t="shared" si="45"/>
        <v>70.618180112696052</v>
      </c>
      <c r="S174" s="27">
        <f t="shared" si="46"/>
        <v>50.161219887303943</v>
      </c>
    </row>
    <row r="175" spans="1:19" x14ac:dyDescent="0.25">
      <c r="A175" s="29">
        <v>4083</v>
      </c>
      <c r="B175" s="29">
        <v>2.8500000000000001E-2</v>
      </c>
      <c r="C175" s="29">
        <v>-1.1464000000000001</v>
      </c>
      <c r="D175" s="1"/>
      <c r="E175" s="1">
        <f t="shared" si="36"/>
        <v>-40.224561403508773</v>
      </c>
      <c r="F175" s="1">
        <f t="shared" si="37"/>
        <v>0</v>
      </c>
      <c r="G175" s="1">
        <f t="shared" si="47"/>
        <v>0</v>
      </c>
      <c r="H175" s="1"/>
      <c r="I175" s="24">
        <f t="shared" si="38"/>
        <v>0.53106951418666248</v>
      </c>
      <c r="J175" s="24">
        <f t="shared" si="39"/>
        <v>-6.2139028373324967E-2</v>
      </c>
      <c r="K175" s="1"/>
      <c r="L175" s="1">
        <f t="shared" si="40"/>
        <v>1.5135481154319881E-2</v>
      </c>
      <c r="M175" s="1">
        <f t="shared" si="41"/>
        <v>1.336451884568012E-2</v>
      </c>
      <c r="N175" s="1">
        <f t="shared" si="42"/>
        <v>-1.1601075147957691</v>
      </c>
      <c r="O175" s="1">
        <f t="shared" si="43"/>
        <v>1.3707514795769038E-2</v>
      </c>
      <c r="P175" s="24">
        <f t="shared" si="44"/>
        <v>0</v>
      </c>
      <c r="Q175" s="1"/>
      <c r="R175" s="27">
        <f t="shared" si="45"/>
        <v>61.798169553088073</v>
      </c>
      <c r="S175" s="27">
        <f t="shared" si="46"/>
        <v>54.567330446911932</v>
      </c>
    </row>
    <row r="176" spans="1:19" x14ac:dyDescent="0.25">
      <c r="A176" s="29">
        <v>4113</v>
      </c>
      <c r="B176" s="29">
        <v>2.8000000000000001E-2</v>
      </c>
      <c r="C176" s="29">
        <v>-0.98270000000000002</v>
      </c>
      <c r="D176" s="1"/>
      <c r="E176" s="1">
        <f t="shared" si="36"/>
        <v>-35.096428571428568</v>
      </c>
      <c r="F176" s="1">
        <f t="shared" si="37"/>
        <v>0</v>
      </c>
      <c r="G176" s="1">
        <f t="shared" si="47"/>
        <v>0</v>
      </c>
      <c r="H176" s="1"/>
      <c r="I176" s="24">
        <f t="shared" si="38"/>
        <v>0.46504817876313326</v>
      </c>
      <c r="J176" s="24">
        <f t="shared" si="39"/>
        <v>6.9903642473733485E-2</v>
      </c>
      <c r="K176" s="1"/>
      <c r="L176" s="1">
        <f t="shared" si="40"/>
        <v>1.3021349005367732E-2</v>
      </c>
      <c r="M176" s="1">
        <f t="shared" si="41"/>
        <v>1.4978650994632267E-2</v>
      </c>
      <c r="N176" s="1">
        <f t="shared" si="42"/>
        <v>-0.9980630731117528</v>
      </c>
      <c r="O176" s="1">
        <f t="shared" si="43"/>
        <v>1.5363073111752844E-2</v>
      </c>
      <c r="P176" s="24">
        <f t="shared" si="44"/>
        <v>3.4920360602181501E-17</v>
      </c>
      <c r="Q176" s="1"/>
      <c r="R176" s="27">
        <f t="shared" si="45"/>
        <v>53.55680845907748</v>
      </c>
      <c r="S176" s="27">
        <f t="shared" si="46"/>
        <v>61.607191540922514</v>
      </c>
    </row>
    <row r="177" spans="1:19" x14ac:dyDescent="0.25">
      <c r="A177" s="29">
        <v>4143</v>
      </c>
      <c r="B177" s="29">
        <v>2.8500000000000001E-2</v>
      </c>
      <c r="C177" s="29">
        <v>-0.85129999999999995</v>
      </c>
      <c r="D177" s="1"/>
      <c r="E177" s="1">
        <f t="shared" si="36"/>
        <v>-29.870175438596487</v>
      </c>
      <c r="F177" s="1">
        <f t="shared" si="37"/>
        <v>0</v>
      </c>
      <c r="G177" s="1">
        <f t="shared" si="47"/>
        <v>0</v>
      </c>
      <c r="H177" s="1"/>
      <c r="I177" s="24">
        <f t="shared" si="38"/>
        <v>0.3977636090397294</v>
      </c>
      <c r="J177" s="24">
        <f t="shared" si="39"/>
        <v>0.20447278192054119</v>
      </c>
      <c r="K177" s="1"/>
      <c r="L177" s="1">
        <f t="shared" si="40"/>
        <v>1.1336262857632288E-2</v>
      </c>
      <c r="M177" s="1">
        <f t="shared" si="41"/>
        <v>1.7163737142367713E-2</v>
      </c>
      <c r="N177" s="1">
        <f t="shared" si="42"/>
        <v>-0.868904238771809</v>
      </c>
      <c r="O177" s="1">
        <f t="shared" si="43"/>
        <v>1.7604238771809149E-2</v>
      </c>
      <c r="P177" s="24">
        <f t="shared" si="44"/>
        <v>3.4920360602181501E-17</v>
      </c>
      <c r="Q177" s="1"/>
      <c r="R177" s="27">
        <f t="shared" si="45"/>
        <v>46.966137019170567</v>
      </c>
      <c r="S177" s="27">
        <f t="shared" si="46"/>
        <v>71.109362980829431</v>
      </c>
    </row>
    <row r="178" spans="1:19" x14ac:dyDescent="0.25">
      <c r="A178" s="29">
        <v>4173</v>
      </c>
      <c r="B178" s="29">
        <v>2.9399999999999999E-2</v>
      </c>
      <c r="C178" s="29">
        <v>-0.75409999999999999</v>
      </c>
      <c r="D178" s="1"/>
      <c r="E178" s="1">
        <f t="shared" si="36"/>
        <v>-25.64965986394558</v>
      </c>
      <c r="F178" s="1">
        <f t="shared" si="37"/>
        <v>0</v>
      </c>
      <c r="G178" s="1">
        <f t="shared" si="47"/>
        <v>0</v>
      </c>
      <c r="H178" s="1"/>
      <c r="I178" s="24">
        <f t="shared" si="38"/>
        <v>0.34342724850882911</v>
      </c>
      <c r="J178" s="24">
        <f t="shared" si="39"/>
        <v>0.31314550298234178</v>
      </c>
      <c r="K178" s="1"/>
      <c r="L178" s="1">
        <f t="shared" si="40"/>
        <v>1.0096761106159575E-2</v>
      </c>
      <c r="M178" s="1">
        <f t="shared" si="41"/>
        <v>1.9303238893840422E-2</v>
      </c>
      <c r="N178" s="1">
        <f t="shared" si="42"/>
        <v>-0.7738986501271693</v>
      </c>
      <c r="O178" s="1">
        <f t="shared" si="43"/>
        <v>1.9798650127169352E-2</v>
      </c>
      <c r="P178" s="24">
        <f t="shared" si="44"/>
        <v>0</v>
      </c>
      <c r="Q178" s="1"/>
      <c r="R178" s="27">
        <f t="shared" si="45"/>
        <v>42.133784096003907</v>
      </c>
      <c r="S178" s="27">
        <f t="shared" si="46"/>
        <v>80.552415903996078</v>
      </c>
    </row>
    <row r="179" spans="1:19" x14ac:dyDescent="0.25">
      <c r="A179" s="29">
        <v>4203</v>
      </c>
      <c r="B179" s="29">
        <v>3.04E-2</v>
      </c>
      <c r="C179" s="29">
        <v>-0.67769999999999997</v>
      </c>
      <c r="D179" s="1"/>
      <c r="E179" s="1">
        <f t="shared" si="36"/>
        <v>-22.292763157894736</v>
      </c>
      <c r="F179" s="1">
        <f t="shared" si="37"/>
        <v>0</v>
      </c>
      <c r="G179" s="1">
        <f t="shared" si="47"/>
        <v>0</v>
      </c>
      <c r="H179" s="1"/>
      <c r="I179" s="24">
        <f t="shared" si="38"/>
        <v>0.3002094125694233</v>
      </c>
      <c r="J179" s="24">
        <f t="shared" si="39"/>
        <v>0.39958117486115341</v>
      </c>
      <c r="K179" s="1"/>
      <c r="L179" s="1">
        <f t="shared" si="40"/>
        <v>9.1263661421104678E-3</v>
      </c>
      <c r="M179" s="1">
        <f t="shared" si="41"/>
        <v>2.1273633857889534E-2</v>
      </c>
      <c r="N179" s="1">
        <f t="shared" si="42"/>
        <v>-0.69951961462541179</v>
      </c>
      <c r="O179" s="1">
        <f t="shared" si="43"/>
        <v>2.1819614625411828E-2</v>
      </c>
      <c r="P179" s="24">
        <f t="shared" si="44"/>
        <v>0</v>
      </c>
      <c r="Q179" s="1"/>
      <c r="R179" s="27">
        <f t="shared" si="45"/>
        <v>38.358116895290294</v>
      </c>
      <c r="S179" s="27">
        <f t="shared" si="46"/>
        <v>89.413083104709713</v>
      </c>
    </row>
    <row r="180" spans="1:19" x14ac:dyDescent="0.25">
      <c r="A180" s="29">
        <v>4233</v>
      </c>
      <c r="B180" s="29">
        <v>3.1600000000000003E-2</v>
      </c>
      <c r="C180" s="29">
        <v>-0.61709999999999998</v>
      </c>
      <c r="D180" s="1"/>
      <c r="E180" s="1">
        <f t="shared" si="36"/>
        <v>-19.528481012658226</v>
      </c>
      <c r="F180" s="1">
        <f t="shared" si="37"/>
        <v>0</v>
      </c>
      <c r="G180" s="1">
        <f t="shared" si="47"/>
        <v>0</v>
      </c>
      <c r="H180" s="1"/>
      <c r="I180" s="24">
        <f t="shared" si="38"/>
        <v>0.26462109910487103</v>
      </c>
      <c r="J180" s="24">
        <f t="shared" si="39"/>
        <v>0.47075780179025795</v>
      </c>
      <c r="K180" s="1"/>
      <c r="L180" s="1">
        <f t="shared" si="40"/>
        <v>8.3620267317139254E-3</v>
      </c>
      <c r="M180" s="1">
        <f t="shared" si="41"/>
        <v>2.3237973268286079E-2</v>
      </c>
      <c r="N180" s="1">
        <f t="shared" si="42"/>
        <v>-0.64093436815622273</v>
      </c>
      <c r="O180" s="1">
        <f t="shared" si="43"/>
        <v>2.3834368156222731E-2</v>
      </c>
      <c r="P180" s="24">
        <f t="shared" si="44"/>
        <v>0</v>
      </c>
      <c r="Q180" s="1"/>
      <c r="R180" s="27">
        <f t="shared" si="45"/>
        <v>35.396459155345049</v>
      </c>
      <c r="S180" s="27">
        <f t="shared" si="46"/>
        <v>98.366340844654971</v>
      </c>
    </row>
    <row r="181" spans="1:19" x14ac:dyDescent="0.25">
      <c r="A181" s="29">
        <v>4263</v>
      </c>
      <c r="B181" s="29">
        <v>3.3000000000000002E-2</v>
      </c>
      <c r="C181" s="29">
        <v>-0.57069999999999999</v>
      </c>
      <c r="D181" s="1"/>
      <c r="E181" s="1">
        <f t="shared" si="36"/>
        <v>-17.293939393939393</v>
      </c>
      <c r="F181" s="1">
        <f t="shared" si="37"/>
        <v>0</v>
      </c>
      <c r="G181" s="1">
        <f t="shared" si="47"/>
        <v>0</v>
      </c>
      <c r="H181" s="1"/>
      <c r="I181" s="24">
        <f t="shared" si="38"/>
        <v>0.23585284630057926</v>
      </c>
      <c r="J181" s="24">
        <f t="shared" si="39"/>
        <v>0.52829430739884153</v>
      </c>
      <c r="K181" s="1"/>
      <c r="L181" s="1">
        <f t="shared" si="40"/>
        <v>7.7831439279191159E-3</v>
      </c>
      <c r="M181" s="1">
        <f t="shared" si="41"/>
        <v>2.5216856072080886E-2</v>
      </c>
      <c r="N181" s="1">
        <f t="shared" si="42"/>
        <v>-0.59656403833180693</v>
      </c>
      <c r="O181" s="1">
        <f t="shared" si="43"/>
        <v>2.5864038331806952E-2</v>
      </c>
      <c r="P181" s="24">
        <f t="shared" si="44"/>
        <v>0</v>
      </c>
      <c r="Q181" s="1"/>
      <c r="R181" s="27">
        <f t="shared" si="45"/>
        <v>33.179542564719192</v>
      </c>
      <c r="S181" s="27">
        <f t="shared" si="46"/>
        <v>107.49945743528082</v>
      </c>
    </row>
    <row r="182" spans="1:19" x14ac:dyDescent="0.25">
      <c r="A182" s="29">
        <v>4293</v>
      </c>
      <c r="B182" s="29">
        <v>3.4799999999999998E-2</v>
      </c>
      <c r="C182" s="29">
        <v>-0.53139999999999998</v>
      </c>
      <c r="D182" s="1"/>
      <c r="E182" s="1">
        <f t="shared" si="36"/>
        <v>-15.270114942528735</v>
      </c>
      <c r="F182" s="1">
        <f t="shared" si="37"/>
        <v>0</v>
      </c>
      <c r="G182" s="1">
        <f t="shared" si="47"/>
        <v>0</v>
      </c>
      <c r="H182" s="1"/>
      <c r="I182" s="24">
        <f t="shared" si="38"/>
        <v>0.20979743835383885</v>
      </c>
      <c r="J182" s="24">
        <f t="shared" si="39"/>
        <v>0.5804051232923223</v>
      </c>
      <c r="K182" s="1"/>
      <c r="L182" s="1">
        <f t="shared" si="40"/>
        <v>7.3009508547135912E-3</v>
      </c>
      <c r="M182" s="1">
        <f t="shared" si="41"/>
        <v>2.7499049145286409E-2</v>
      </c>
      <c r="N182" s="1">
        <f t="shared" si="42"/>
        <v>-0.55960480313441541</v>
      </c>
      <c r="O182" s="1">
        <f t="shared" si="43"/>
        <v>2.8204803134415476E-2</v>
      </c>
      <c r="P182" s="24">
        <f t="shared" si="44"/>
        <v>0</v>
      </c>
      <c r="Q182" s="1"/>
      <c r="R182" s="27">
        <f t="shared" si="45"/>
        <v>31.342982019285447</v>
      </c>
      <c r="S182" s="27">
        <f t="shared" si="46"/>
        <v>118.05341798071456</v>
      </c>
    </row>
    <row r="183" spans="1:19" x14ac:dyDescent="0.25">
      <c r="A183" s="29">
        <v>4323</v>
      </c>
      <c r="B183" s="29">
        <v>3.7100000000000001E-2</v>
      </c>
      <c r="C183" s="29">
        <v>-0.49890000000000001</v>
      </c>
      <c r="D183" s="1"/>
      <c r="E183" s="1">
        <f t="shared" si="36"/>
        <v>-13.44743935309973</v>
      </c>
      <c r="F183" s="1">
        <f t="shared" si="37"/>
        <v>0</v>
      </c>
      <c r="G183" s="1">
        <f t="shared" si="47"/>
        <v>0</v>
      </c>
      <c r="H183" s="1"/>
      <c r="I183" s="24">
        <f t="shared" si="38"/>
        <v>0.18633168963040778</v>
      </c>
      <c r="J183" s="24">
        <f t="shared" si="39"/>
        <v>0.62733662073918439</v>
      </c>
      <c r="K183" s="1"/>
      <c r="L183" s="1">
        <f t="shared" si="40"/>
        <v>6.9129056852881288E-3</v>
      </c>
      <c r="M183" s="1">
        <f t="shared" si="41"/>
        <v>3.0187094314711872E-2</v>
      </c>
      <c r="N183" s="1">
        <f t="shared" si="42"/>
        <v>-0.52986183609288262</v>
      </c>
      <c r="O183" s="1">
        <f t="shared" si="43"/>
        <v>3.0961836092882594E-2</v>
      </c>
      <c r="P183" s="24">
        <f t="shared" si="44"/>
        <v>0</v>
      </c>
      <c r="Q183" s="1"/>
      <c r="R183" s="27">
        <f t="shared" si="45"/>
        <v>29.88449127750058</v>
      </c>
      <c r="S183" s="27">
        <f t="shared" si="46"/>
        <v>130.49880872249943</v>
      </c>
    </row>
    <row r="184" spans="1:19" x14ac:dyDescent="0.25">
      <c r="A184" s="29">
        <v>4353</v>
      </c>
      <c r="B184" s="29">
        <v>4.1399999999999999E-2</v>
      </c>
      <c r="C184" s="29">
        <v>-0.4708</v>
      </c>
      <c r="D184" s="1"/>
      <c r="E184" s="1">
        <f t="shared" si="36"/>
        <v>-11.371980676328503</v>
      </c>
      <c r="F184" s="1">
        <f t="shared" si="37"/>
        <v>0</v>
      </c>
      <c r="G184" s="1">
        <f t="shared" si="47"/>
        <v>0</v>
      </c>
      <c r="H184" s="1"/>
      <c r="I184" s="24">
        <f t="shared" si="38"/>
        <v>0.15961152501228423</v>
      </c>
      <c r="J184" s="24">
        <f t="shared" si="39"/>
        <v>0.68077694997543148</v>
      </c>
      <c r="K184" s="1"/>
      <c r="L184" s="1">
        <f t="shared" si="40"/>
        <v>6.6079171355085675E-3</v>
      </c>
      <c r="M184" s="1">
        <f t="shared" si="41"/>
        <v>3.4792082864491432E-2</v>
      </c>
      <c r="N184" s="1">
        <f t="shared" si="42"/>
        <v>-0.50648501014870395</v>
      </c>
      <c r="O184" s="1">
        <f t="shared" si="43"/>
        <v>3.568501014870383E-2</v>
      </c>
      <c r="P184" s="24">
        <f t="shared" si="44"/>
        <v>-3.4920360602181501E-17</v>
      </c>
      <c r="Q184" s="1"/>
      <c r="R184" s="27">
        <f t="shared" si="45"/>
        <v>28.764263290868794</v>
      </c>
      <c r="S184" s="27">
        <f t="shared" si="46"/>
        <v>151.44993670913121</v>
      </c>
    </row>
    <row r="185" spans="1:19" x14ac:dyDescent="0.25">
      <c r="A185" s="29">
        <v>4383</v>
      </c>
      <c r="B185" s="29">
        <v>4.8800000000000003E-2</v>
      </c>
      <c r="C185" s="29">
        <v>-0.44519999999999998</v>
      </c>
      <c r="D185" s="1"/>
      <c r="E185" s="1">
        <f t="shared" si="36"/>
        <v>-9.1229508196721305</v>
      </c>
      <c r="F185" s="1">
        <f t="shared" si="37"/>
        <v>0</v>
      </c>
      <c r="G185" s="1">
        <f t="shared" si="47"/>
        <v>0</v>
      </c>
      <c r="H185" s="1"/>
      <c r="I185" s="24">
        <f t="shared" si="38"/>
        <v>0.13065674567915797</v>
      </c>
      <c r="J185" s="24">
        <f t="shared" si="39"/>
        <v>0.73868650864168406</v>
      </c>
      <c r="K185" s="1"/>
      <c r="L185" s="1">
        <f t="shared" si="40"/>
        <v>6.3760491891429096E-3</v>
      </c>
      <c r="M185" s="1">
        <f t="shared" si="41"/>
        <v>4.2423950810857092E-2</v>
      </c>
      <c r="N185" s="1">
        <f t="shared" si="42"/>
        <v>-0.48871274745837723</v>
      </c>
      <c r="O185" s="1">
        <f t="shared" si="43"/>
        <v>4.3512747458377167E-2</v>
      </c>
      <c r="P185" s="24">
        <f t="shared" si="44"/>
        <v>-1.746018030109075E-17</v>
      </c>
      <c r="Q185" s="1"/>
      <c r="R185" s="27">
        <f t="shared" si="45"/>
        <v>27.946223596013372</v>
      </c>
      <c r="S185" s="27">
        <f t="shared" si="46"/>
        <v>185.94417640398663</v>
      </c>
    </row>
    <row r="186" spans="1:19" x14ac:dyDescent="0.25">
      <c r="A186" s="29">
        <v>4413</v>
      </c>
      <c r="B186" s="29">
        <v>5.7099999999999998E-2</v>
      </c>
      <c r="C186" s="29">
        <v>-0.42330000000000001</v>
      </c>
      <c r="D186" s="1"/>
      <c r="E186" s="1">
        <f t="shared" si="36"/>
        <v>-7.413309982486866</v>
      </c>
      <c r="F186" s="1">
        <f t="shared" si="37"/>
        <v>0</v>
      </c>
      <c r="G186" s="1">
        <f t="shared" si="47"/>
        <v>0</v>
      </c>
      <c r="H186" s="1"/>
      <c r="I186" s="24">
        <f t="shared" si="38"/>
        <v>0.10864624500345973</v>
      </c>
      <c r="J186" s="24">
        <f t="shared" si="39"/>
        <v>0.78270750999308047</v>
      </c>
      <c r="K186" s="1"/>
      <c r="L186" s="1">
        <f t="shared" si="40"/>
        <v>6.2037005896975507E-3</v>
      </c>
      <c r="M186" s="1">
        <f t="shared" si="41"/>
        <v>5.0896299410302444E-2</v>
      </c>
      <c r="N186" s="1">
        <f t="shared" si="42"/>
        <v>-0.47550253607873966</v>
      </c>
      <c r="O186" s="1">
        <f t="shared" si="43"/>
        <v>5.2202536078739592E-2</v>
      </c>
      <c r="P186" s="24">
        <f t="shared" si="44"/>
        <v>-1.746018030109075E-17</v>
      </c>
      <c r="Q186" s="1"/>
      <c r="R186" s="27">
        <f t="shared" si="45"/>
        <v>27.37693070233529</v>
      </c>
      <c r="S186" s="27">
        <f t="shared" si="46"/>
        <v>224.60536929766468</v>
      </c>
    </row>
    <row r="187" spans="1:19" x14ac:dyDescent="0.25">
      <c r="A187" s="29">
        <v>4443</v>
      </c>
      <c r="B187" s="29">
        <v>6.4299999999999996E-2</v>
      </c>
      <c r="C187" s="29">
        <v>-0.40389999999999998</v>
      </c>
      <c r="D187" s="1"/>
      <c r="E187" s="1">
        <f t="shared" si="36"/>
        <v>-6.2814930015552104</v>
      </c>
      <c r="F187" s="1">
        <f t="shared" si="37"/>
        <v>0</v>
      </c>
      <c r="G187" s="1">
        <f t="shared" si="47"/>
        <v>0</v>
      </c>
      <c r="H187" s="1"/>
      <c r="I187" s="24">
        <f t="shared" si="38"/>
        <v>9.4074846215058336E-2</v>
      </c>
      <c r="J187" s="24">
        <f t="shared" si="39"/>
        <v>0.8118503075698833</v>
      </c>
      <c r="K187" s="1"/>
      <c r="L187" s="1">
        <f t="shared" si="40"/>
        <v>6.049012611628251E-3</v>
      </c>
      <c r="M187" s="1">
        <f t="shared" si="41"/>
        <v>5.8250987388371742E-2</v>
      </c>
      <c r="N187" s="1">
        <f t="shared" si="42"/>
        <v>-0.46364597968802729</v>
      </c>
      <c r="O187" s="1">
        <f t="shared" si="43"/>
        <v>5.9745979688027202E-2</v>
      </c>
      <c r="P187" s="24">
        <f t="shared" si="44"/>
        <v>-3.4920360602181501E-17</v>
      </c>
      <c r="Q187" s="1"/>
      <c r="R187" s="27">
        <f t="shared" si="45"/>
        <v>26.87576303346432</v>
      </c>
      <c r="S187" s="27">
        <f t="shared" si="46"/>
        <v>258.80913696653568</v>
      </c>
    </row>
    <row r="188" spans="1:19" x14ac:dyDescent="0.25">
      <c r="A188" s="29">
        <v>4473</v>
      </c>
      <c r="B188" s="29">
        <v>7.1400000000000005E-2</v>
      </c>
      <c r="C188" s="29">
        <v>-0.3851</v>
      </c>
      <c r="D188" s="1"/>
      <c r="E188" s="1">
        <f t="shared" si="36"/>
        <v>-5.3935574229691872</v>
      </c>
      <c r="F188" s="1">
        <f t="shared" si="37"/>
        <v>0</v>
      </c>
      <c r="G188" s="1">
        <f t="shared" si="47"/>
        <v>0</v>
      </c>
      <c r="H188" s="1"/>
      <c r="I188" s="24">
        <f t="shared" si="38"/>
        <v>8.2643259985156925E-2</v>
      </c>
      <c r="J188" s="24">
        <f t="shared" si="39"/>
        <v>0.83471348002968615</v>
      </c>
      <c r="K188" s="1"/>
      <c r="L188" s="1">
        <f t="shared" si="40"/>
        <v>5.900728762940205E-3</v>
      </c>
      <c r="M188" s="1">
        <f t="shared" si="41"/>
        <v>6.54992712370598E-2</v>
      </c>
      <c r="N188" s="1">
        <f t="shared" si="42"/>
        <v>-0.45228028834119205</v>
      </c>
      <c r="O188" s="1">
        <f t="shared" si="43"/>
        <v>6.7180288341192121E-2</v>
      </c>
      <c r="P188" s="24">
        <f t="shared" si="44"/>
        <v>1.746018030109075E-17</v>
      </c>
      <c r="Q188" s="1"/>
      <c r="R188" s="27">
        <f t="shared" si="45"/>
        <v>26.393959756631538</v>
      </c>
      <c r="S188" s="27">
        <f t="shared" si="46"/>
        <v>292.97824024336848</v>
      </c>
    </row>
    <row r="189" spans="1:19" x14ac:dyDescent="0.25">
      <c r="A189" s="29">
        <v>4503</v>
      </c>
      <c r="B189" s="29">
        <v>7.9600000000000004E-2</v>
      </c>
      <c r="C189" s="29">
        <v>-0.36599999999999999</v>
      </c>
      <c r="D189" s="1"/>
      <c r="E189" s="1">
        <f t="shared" si="36"/>
        <v>-4.5979899497487438</v>
      </c>
      <c r="F189" s="1">
        <f t="shared" si="37"/>
        <v>0</v>
      </c>
      <c r="G189" s="1">
        <f t="shared" si="47"/>
        <v>0</v>
      </c>
      <c r="H189" s="1"/>
      <c r="I189" s="24">
        <f t="shared" si="38"/>
        <v>7.2400852325012505E-2</v>
      </c>
      <c r="J189" s="24">
        <f t="shared" si="39"/>
        <v>0.85519829534997505</v>
      </c>
      <c r="K189" s="1"/>
      <c r="L189" s="1">
        <f t="shared" si="40"/>
        <v>5.7631078450709958E-3</v>
      </c>
      <c r="M189" s="1">
        <f t="shared" si="41"/>
        <v>7.3836892154929015E-2</v>
      </c>
      <c r="N189" s="1">
        <f t="shared" si="42"/>
        <v>-0.44173189153865017</v>
      </c>
      <c r="O189" s="1">
        <f t="shared" si="43"/>
        <v>7.5731891538650106E-2</v>
      </c>
      <c r="P189" s="24">
        <f t="shared" si="44"/>
        <v>-1.746018030109075E-17</v>
      </c>
      <c r="Q189" s="1"/>
      <c r="R189" s="27">
        <f t="shared" si="45"/>
        <v>25.951274626354692</v>
      </c>
      <c r="S189" s="27">
        <f t="shared" si="46"/>
        <v>332.48752537364538</v>
      </c>
    </row>
    <row r="190" spans="1:19" x14ac:dyDescent="0.25">
      <c r="A190" s="29">
        <v>4533</v>
      </c>
      <c r="B190" s="29">
        <v>8.9200000000000002E-2</v>
      </c>
      <c r="C190" s="29">
        <v>-0.34610000000000002</v>
      </c>
      <c r="D190" s="1"/>
      <c r="E190" s="1">
        <f t="shared" si="36"/>
        <v>-3.8800448430493275</v>
      </c>
      <c r="F190" s="1">
        <f t="shared" si="37"/>
        <v>0</v>
      </c>
      <c r="G190" s="1">
        <f t="shared" si="47"/>
        <v>0</v>
      </c>
      <c r="H190" s="1"/>
      <c r="I190" s="24">
        <f t="shared" si="38"/>
        <v>6.3157781551072323E-2</v>
      </c>
      <c r="J190" s="24">
        <f t="shared" si="39"/>
        <v>0.87368443689785535</v>
      </c>
      <c r="K190" s="1"/>
      <c r="L190" s="1">
        <f t="shared" si="40"/>
        <v>5.6336741143556517E-3</v>
      </c>
      <c r="M190" s="1">
        <f t="shared" si="41"/>
        <v>8.3566325885644346E-2</v>
      </c>
      <c r="N190" s="1">
        <f t="shared" si="42"/>
        <v>-0.4318110279638529</v>
      </c>
      <c r="O190" s="1">
        <f t="shared" si="43"/>
        <v>8.571102796385284E-2</v>
      </c>
      <c r="P190" s="24">
        <f t="shared" si="44"/>
        <v>-1.746018030109075E-17</v>
      </c>
      <c r="Q190" s="1"/>
      <c r="R190" s="27">
        <f t="shared" si="45"/>
        <v>25.537444760374168</v>
      </c>
      <c r="S190" s="27">
        <f t="shared" si="46"/>
        <v>378.80615523962581</v>
      </c>
    </row>
    <row r="191" spans="1:19" x14ac:dyDescent="0.25">
      <c r="A191" s="29">
        <v>4563</v>
      </c>
      <c r="B191" s="29">
        <v>9.9299999999999999E-2</v>
      </c>
      <c r="C191" s="29">
        <v>-0.32419999999999999</v>
      </c>
      <c r="D191" s="1"/>
      <c r="E191" s="1">
        <f t="shared" si="36"/>
        <v>-3.2648539778449144</v>
      </c>
      <c r="F191" s="1">
        <f t="shared" si="37"/>
        <v>0</v>
      </c>
      <c r="G191" s="1">
        <f t="shared" si="47"/>
        <v>0</v>
      </c>
      <c r="H191" s="1"/>
      <c r="I191" s="24">
        <f t="shared" si="38"/>
        <v>5.5237604014509542E-2</v>
      </c>
      <c r="J191" s="24">
        <f t="shared" si="39"/>
        <v>0.88952479197098089</v>
      </c>
      <c r="K191" s="1"/>
      <c r="L191" s="1">
        <f t="shared" si="40"/>
        <v>5.4850940786407973E-3</v>
      </c>
      <c r="M191" s="1">
        <f t="shared" si="41"/>
        <v>9.3814905921359201E-2</v>
      </c>
      <c r="N191" s="1">
        <f t="shared" si="42"/>
        <v>-0.42042263441204103</v>
      </c>
      <c r="O191" s="1">
        <f t="shared" si="43"/>
        <v>9.6222634412041083E-2</v>
      </c>
      <c r="P191" s="24">
        <f t="shared" si="44"/>
        <v>1.746018030109075E-17</v>
      </c>
      <c r="Q191" s="1"/>
      <c r="R191" s="27">
        <f t="shared" si="45"/>
        <v>25.028484280837958</v>
      </c>
      <c r="S191" s="27">
        <f t="shared" si="46"/>
        <v>428.07741571916205</v>
      </c>
    </row>
    <row r="192" spans="1:19" x14ac:dyDescent="0.25">
      <c r="A192" s="29">
        <v>4593</v>
      </c>
      <c r="B192" s="29">
        <v>0.1106</v>
      </c>
      <c r="C192" s="29">
        <v>-0.2989</v>
      </c>
      <c r="D192" s="1"/>
      <c r="E192" s="1">
        <f t="shared" si="36"/>
        <v>-2.70253164556962</v>
      </c>
      <c r="F192" s="1">
        <f t="shared" si="37"/>
        <v>0</v>
      </c>
      <c r="G192" s="1">
        <f t="shared" si="47"/>
        <v>0</v>
      </c>
      <c r="H192" s="1"/>
      <c r="I192" s="24">
        <f t="shared" si="38"/>
        <v>4.7998074046985528E-2</v>
      </c>
      <c r="J192" s="24">
        <f t="shared" si="39"/>
        <v>0.90400385190602894</v>
      </c>
      <c r="K192" s="1"/>
      <c r="L192" s="1">
        <f t="shared" si="40"/>
        <v>5.3085869895965997E-3</v>
      </c>
      <c r="M192" s="1">
        <f t="shared" si="41"/>
        <v>0.1052914130104034</v>
      </c>
      <c r="N192" s="1">
        <f t="shared" si="42"/>
        <v>-0.40689368225471528</v>
      </c>
      <c r="O192" s="1">
        <f t="shared" si="43"/>
        <v>0.10799368225471528</v>
      </c>
      <c r="P192" s="24">
        <f t="shared" si="44"/>
        <v>0</v>
      </c>
      <c r="Q192" s="1"/>
      <c r="R192" s="27">
        <f t="shared" si="45"/>
        <v>24.382340043217184</v>
      </c>
      <c r="S192" s="27">
        <f t="shared" si="46"/>
        <v>483.60345995678284</v>
      </c>
    </row>
    <row r="193" spans="1:19" x14ac:dyDescent="0.25">
      <c r="A193" s="29">
        <v>4623</v>
      </c>
      <c r="B193" s="29">
        <v>0.12379999999999999</v>
      </c>
      <c r="C193" s="29">
        <v>-0.27150000000000002</v>
      </c>
      <c r="D193" s="1"/>
      <c r="E193" s="1">
        <f t="shared" si="36"/>
        <v>-2.1930533117932152</v>
      </c>
      <c r="F193" s="1">
        <f t="shared" si="37"/>
        <v>0</v>
      </c>
      <c r="G193" s="1">
        <f t="shared" si="47"/>
        <v>0</v>
      </c>
      <c r="H193" s="1"/>
      <c r="I193" s="24">
        <f t="shared" si="38"/>
        <v>4.1438875783857014E-2</v>
      </c>
      <c r="J193" s="24">
        <f t="shared" si="39"/>
        <v>0.91712224843228596</v>
      </c>
      <c r="K193" s="1"/>
      <c r="L193" s="1">
        <f t="shared" si="40"/>
        <v>5.1301328220414982E-3</v>
      </c>
      <c r="M193" s="1">
        <f t="shared" si="41"/>
        <v>0.11866986717795851</v>
      </c>
      <c r="N193" s="1">
        <f t="shared" si="42"/>
        <v>-0.39321549001778011</v>
      </c>
      <c r="O193" s="1">
        <f t="shared" si="43"/>
        <v>0.12171549001778011</v>
      </c>
      <c r="P193" s="24">
        <f t="shared" si="44"/>
        <v>0</v>
      </c>
      <c r="Q193" s="1"/>
      <c r="R193" s="27">
        <f t="shared" si="45"/>
        <v>23.716604036297845</v>
      </c>
      <c r="S193" s="27">
        <f t="shared" si="46"/>
        <v>548.61079596370223</v>
      </c>
    </row>
    <row r="194" spans="1:19" x14ac:dyDescent="0.25">
      <c r="A194" s="29">
        <v>4653</v>
      </c>
      <c r="B194" s="29">
        <v>0.13750000000000001</v>
      </c>
      <c r="C194" s="29">
        <v>-0.24310000000000001</v>
      </c>
      <c r="D194" s="1"/>
      <c r="E194" s="1">
        <f t="shared" si="36"/>
        <v>-1.768</v>
      </c>
      <c r="F194" s="1">
        <f t="shared" si="37"/>
        <v>0</v>
      </c>
      <c r="G194" s="1">
        <f t="shared" si="47"/>
        <v>0</v>
      </c>
      <c r="H194" s="1"/>
      <c r="I194" s="24">
        <f t="shared" si="38"/>
        <v>3.5966594119226591E-2</v>
      </c>
      <c r="J194" s="24">
        <f t="shared" si="39"/>
        <v>0.92806681176154682</v>
      </c>
      <c r="K194" s="1"/>
      <c r="L194" s="1">
        <f t="shared" si="40"/>
        <v>4.945406691393657E-3</v>
      </c>
      <c r="M194" s="1">
        <f t="shared" si="41"/>
        <v>0.13255459330860633</v>
      </c>
      <c r="N194" s="1">
        <f t="shared" si="42"/>
        <v>-0.37905656304620244</v>
      </c>
      <c r="O194" s="1">
        <f t="shared" si="43"/>
        <v>0.13595656304620235</v>
      </c>
      <c r="P194" s="24">
        <f t="shared" si="44"/>
        <v>-2.6190270451636129E-17</v>
      </c>
      <c r="Q194" s="1"/>
      <c r="R194" s="27">
        <f t="shared" si="45"/>
        <v>23.010977335054687</v>
      </c>
      <c r="S194" s="27">
        <f t="shared" si="46"/>
        <v>616.77652266494522</v>
      </c>
    </row>
    <row r="195" spans="1:19" x14ac:dyDescent="0.25">
      <c r="A195" s="29">
        <v>4683</v>
      </c>
      <c r="B195" s="29">
        <v>0.1502</v>
      </c>
      <c r="C195" s="29">
        <v>-0.21079999999999999</v>
      </c>
      <c r="D195" s="1"/>
      <c r="E195" s="1">
        <f t="shared" si="36"/>
        <v>-1.403462050599201</v>
      </c>
      <c r="F195" s="1">
        <f t="shared" si="37"/>
        <v>0</v>
      </c>
      <c r="G195" s="1">
        <f t="shared" si="47"/>
        <v>0</v>
      </c>
      <c r="H195" s="1"/>
      <c r="I195" s="24">
        <f t="shared" si="38"/>
        <v>3.1273407920648179E-2</v>
      </c>
      <c r="J195" s="24">
        <f t="shared" si="39"/>
        <v>0.9374531841587036</v>
      </c>
      <c r="K195" s="1"/>
      <c r="L195" s="1">
        <f t="shared" si="40"/>
        <v>4.6972658696813564E-3</v>
      </c>
      <c r="M195" s="1">
        <f t="shared" si="41"/>
        <v>0.14550273413031864</v>
      </c>
      <c r="N195" s="1">
        <f t="shared" si="42"/>
        <v>-0.36003701361391532</v>
      </c>
      <c r="O195" s="1">
        <f t="shared" si="43"/>
        <v>0.14923701361391528</v>
      </c>
      <c r="P195" s="24">
        <f t="shared" si="44"/>
        <v>-1.746018030109075E-17</v>
      </c>
      <c r="Q195" s="1"/>
      <c r="R195" s="27">
        <f t="shared" si="45"/>
        <v>21.997296067717791</v>
      </c>
      <c r="S195" s="27">
        <f t="shared" si="46"/>
        <v>681.38930393228213</v>
      </c>
    </row>
    <row r="196" spans="1:19" x14ac:dyDescent="0.25">
      <c r="A196" s="29">
        <v>4713</v>
      </c>
      <c r="B196" s="29">
        <v>0.1593</v>
      </c>
      <c r="C196" s="29">
        <v>-0.17630000000000001</v>
      </c>
      <c r="D196" s="1"/>
      <c r="E196" s="1">
        <f t="shared" si="36"/>
        <v>-1.1067168863779033</v>
      </c>
      <c r="F196" s="1">
        <f t="shared" si="37"/>
        <v>0</v>
      </c>
      <c r="G196" s="1">
        <f t="shared" si="47"/>
        <v>0</v>
      </c>
      <c r="H196" s="1"/>
      <c r="I196" s="24">
        <f t="shared" si="38"/>
        <v>2.7453009217282817E-2</v>
      </c>
      <c r="J196" s="24">
        <f t="shared" si="39"/>
        <v>0.94509398156543434</v>
      </c>
      <c r="K196" s="1"/>
      <c r="L196" s="1">
        <f t="shared" si="40"/>
        <v>4.3732643683131525E-3</v>
      </c>
      <c r="M196" s="1">
        <f t="shared" si="41"/>
        <v>0.15492673563168685</v>
      </c>
      <c r="N196" s="1">
        <f t="shared" si="42"/>
        <v>-0.3352028789927583</v>
      </c>
      <c r="O196" s="1">
        <f t="shared" si="43"/>
        <v>0.15890287899275829</v>
      </c>
      <c r="P196" s="24">
        <f t="shared" si="44"/>
        <v>0</v>
      </c>
      <c r="Q196" s="1"/>
      <c r="R196" s="27">
        <f t="shared" si="45"/>
        <v>20.611194967859888</v>
      </c>
      <c r="S196" s="27">
        <f t="shared" si="46"/>
        <v>730.16970503214009</v>
      </c>
    </row>
    <row r="197" spans="1:19" x14ac:dyDescent="0.25">
      <c r="A197" s="29">
        <v>4743</v>
      </c>
      <c r="B197" s="29">
        <v>0.16400000000000001</v>
      </c>
      <c r="C197" s="29">
        <v>-0.14729999999999999</v>
      </c>
      <c r="D197" s="1"/>
      <c r="E197" s="1">
        <f t="shared" si="36"/>
        <v>-0.89817073170731698</v>
      </c>
      <c r="F197" s="1">
        <f t="shared" si="37"/>
        <v>0</v>
      </c>
      <c r="G197" s="1">
        <f t="shared" si="47"/>
        <v>0</v>
      </c>
      <c r="H197" s="1"/>
      <c r="I197" s="24">
        <f t="shared" si="38"/>
        <v>2.4768114718711712E-2</v>
      </c>
      <c r="J197" s="24">
        <f t="shared" si="39"/>
        <v>0.95046377056257658</v>
      </c>
      <c r="K197" s="1"/>
      <c r="L197" s="1">
        <f t="shared" si="40"/>
        <v>4.0619708138687214E-3</v>
      </c>
      <c r="M197" s="1">
        <f t="shared" si="41"/>
        <v>0.15993802918613129</v>
      </c>
      <c r="N197" s="1">
        <f t="shared" si="42"/>
        <v>-0.31134278573662827</v>
      </c>
      <c r="O197" s="1">
        <f t="shared" si="43"/>
        <v>0.16404278573662828</v>
      </c>
      <c r="P197" s="24">
        <f t="shared" si="44"/>
        <v>0</v>
      </c>
      <c r="Q197" s="1"/>
      <c r="R197" s="27">
        <f t="shared" si="45"/>
        <v>19.265927570179347</v>
      </c>
      <c r="S197" s="27">
        <f t="shared" si="46"/>
        <v>758.58607242982066</v>
      </c>
    </row>
    <row r="198" spans="1:19" x14ac:dyDescent="0.25">
      <c r="A198" s="29">
        <v>4773</v>
      </c>
      <c r="B198" s="29">
        <v>0.16639999999999999</v>
      </c>
      <c r="C198" s="29">
        <v>-0.1242</v>
      </c>
      <c r="D198" s="1"/>
      <c r="E198" s="1">
        <f t="shared" si="36"/>
        <v>-0.74639423076923084</v>
      </c>
      <c r="F198" s="1">
        <f t="shared" si="37"/>
        <v>0</v>
      </c>
      <c r="G198" s="1">
        <f t="shared" si="47"/>
        <v>0</v>
      </c>
      <c r="H198" s="1"/>
      <c r="I198" s="24">
        <f t="shared" si="38"/>
        <v>2.2814092152221719E-2</v>
      </c>
      <c r="J198" s="24">
        <f t="shared" si="39"/>
        <v>0.95437181569555651</v>
      </c>
      <c r="K198" s="1"/>
      <c r="L198" s="1">
        <f t="shared" si="40"/>
        <v>3.7962649341296939E-3</v>
      </c>
      <c r="M198" s="1">
        <f t="shared" si="41"/>
        <v>0.16260373506587028</v>
      </c>
      <c r="N198" s="1">
        <f t="shared" si="42"/>
        <v>-0.29097690607493754</v>
      </c>
      <c r="O198" s="1">
        <f t="shared" si="43"/>
        <v>0.1667769060749375</v>
      </c>
      <c r="P198" s="24">
        <f t="shared" si="44"/>
        <v>-8.7300901505453752E-18</v>
      </c>
      <c r="Q198" s="1"/>
      <c r="R198" s="27">
        <f t="shared" si="45"/>
        <v>18.11957253060103</v>
      </c>
      <c r="S198" s="27">
        <f t="shared" si="46"/>
        <v>776.10762746939884</v>
      </c>
    </row>
    <row r="199" spans="1:19" x14ac:dyDescent="0.25">
      <c r="A199" s="29">
        <v>4803</v>
      </c>
      <c r="B199" s="29">
        <v>0.16819999999999999</v>
      </c>
      <c r="C199" s="29">
        <v>-0.107</v>
      </c>
      <c r="D199" s="1"/>
      <c r="E199" s="1">
        <f t="shared" si="36"/>
        <v>-0.63614744351961949</v>
      </c>
      <c r="F199" s="1">
        <f t="shared" si="37"/>
        <v>0</v>
      </c>
      <c r="G199" s="1">
        <f t="shared" si="47"/>
        <v>0</v>
      </c>
      <c r="H199" s="1"/>
      <c r="I199" s="24">
        <f t="shared" si="38"/>
        <v>2.1394737319047379E-2</v>
      </c>
      <c r="J199" s="24">
        <f t="shared" si="39"/>
        <v>0.95721052536190521</v>
      </c>
      <c r="K199" s="1"/>
      <c r="L199" s="1">
        <f t="shared" si="40"/>
        <v>3.5985948170637687E-3</v>
      </c>
      <c r="M199" s="1">
        <f t="shared" si="41"/>
        <v>0.16460140518293623</v>
      </c>
      <c r="N199" s="1">
        <f t="shared" si="42"/>
        <v>-0.27582584573396596</v>
      </c>
      <c r="O199" s="1">
        <f t="shared" si="43"/>
        <v>0.16882584573396595</v>
      </c>
      <c r="P199" s="24">
        <f t="shared" si="44"/>
        <v>-4.3650450752726876E-18</v>
      </c>
      <c r="Q199" s="1"/>
      <c r="R199" s="27">
        <f t="shared" si="45"/>
        <v>17.28405090635728</v>
      </c>
      <c r="S199" s="27">
        <f t="shared" si="46"/>
        <v>790.58054909364273</v>
      </c>
    </row>
    <row r="200" spans="1:19" x14ac:dyDescent="0.25">
      <c r="A200" s="29">
        <v>4833</v>
      </c>
      <c r="B200" s="29">
        <v>0.16980000000000001</v>
      </c>
      <c r="C200" s="29">
        <v>-9.5000000000000001E-2</v>
      </c>
      <c r="D200" s="1"/>
      <c r="E200" s="1">
        <f t="shared" si="36"/>
        <v>-0.55948174322732624</v>
      </c>
      <c r="F200" s="1">
        <f t="shared" si="37"/>
        <v>0</v>
      </c>
      <c r="G200" s="1">
        <f t="shared" si="47"/>
        <v>0</v>
      </c>
      <c r="H200" s="1"/>
      <c r="I200" s="24">
        <f t="shared" si="38"/>
        <v>2.04077168809625E-2</v>
      </c>
      <c r="J200" s="24">
        <f t="shared" si="39"/>
        <v>0.95918456623807502</v>
      </c>
      <c r="K200" s="1"/>
      <c r="L200" s="1">
        <f t="shared" si="40"/>
        <v>3.4652303263874328E-3</v>
      </c>
      <c r="M200" s="1">
        <f t="shared" si="41"/>
        <v>0.16633476967361258</v>
      </c>
      <c r="N200" s="1">
        <f t="shared" si="42"/>
        <v>-0.26560369645023674</v>
      </c>
      <c r="O200" s="1">
        <f t="shared" si="43"/>
        <v>0.17060369645023674</v>
      </c>
      <c r="P200" s="24">
        <f t="shared" si="44"/>
        <v>0</v>
      </c>
      <c r="Q200" s="1"/>
      <c r="R200" s="27">
        <f t="shared" si="45"/>
        <v>16.747458167430462</v>
      </c>
      <c r="S200" s="27">
        <f t="shared" si="46"/>
        <v>803.89594183256963</v>
      </c>
    </row>
    <row r="201" spans="1:19" x14ac:dyDescent="0.25">
      <c r="A201" s="29">
        <v>4863</v>
      </c>
      <c r="B201" s="29">
        <v>0.1709</v>
      </c>
      <c r="C201" s="29">
        <v>-8.5400000000000004E-2</v>
      </c>
      <c r="D201" s="1"/>
      <c r="E201" s="1">
        <f t="shared" si="36"/>
        <v>-0.49970743124634293</v>
      </c>
      <c r="F201" s="1">
        <f t="shared" si="37"/>
        <v>0</v>
      </c>
      <c r="G201" s="1">
        <f t="shared" si="47"/>
        <v>0</v>
      </c>
      <c r="H201" s="1"/>
      <c r="I201" s="24">
        <f t="shared" si="38"/>
        <v>1.963816195127743E-2</v>
      </c>
      <c r="J201" s="24">
        <f t="shared" si="39"/>
        <v>0.96072367609744513</v>
      </c>
      <c r="K201" s="1"/>
      <c r="L201" s="1">
        <f t="shared" si="40"/>
        <v>3.3561618774733126E-3</v>
      </c>
      <c r="M201" s="1">
        <f t="shared" si="41"/>
        <v>0.16754383812252668</v>
      </c>
      <c r="N201" s="1">
        <f t="shared" si="42"/>
        <v>-0.25724379524047075</v>
      </c>
      <c r="O201" s="1">
        <f t="shared" si="43"/>
        <v>0.17184379524047075</v>
      </c>
      <c r="P201" s="24">
        <f t="shared" si="44"/>
        <v>0</v>
      </c>
      <c r="Q201" s="1"/>
      <c r="R201" s="27">
        <f t="shared" si="45"/>
        <v>16.321015210152719</v>
      </c>
      <c r="S201" s="27">
        <f t="shared" si="46"/>
        <v>814.76568478984723</v>
      </c>
    </row>
    <row r="202" spans="1:19" x14ac:dyDescent="0.25">
      <c r="A202" s="29">
        <v>4893</v>
      </c>
      <c r="B202" s="29">
        <v>0.1711</v>
      </c>
      <c r="C202" s="29">
        <v>-7.6200000000000004E-2</v>
      </c>
      <c r="D202" s="1"/>
      <c r="E202" s="1">
        <f t="shared" si="36"/>
        <v>-0.4453535943892461</v>
      </c>
      <c r="F202" s="1">
        <f t="shared" si="37"/>
        <v>0</v>
      </c>
      <c r="G202" s="1">
        <f t="shared" si="47"/>
        <v>0</v>
      </c>
      <c r="H202" s="1"/>
      <c r="I202" s="24">
        <f t="shared" si="38"/>
        <v>1.8938392071634412E-2</v>
      </c>
      <c r="J202" s="24">
        <f t="shared" si="39"/>
        <v>0.96212321585673122</v>
      </c>
      <c r="K202" s="1"/>
      <c r="L202" s="1">
        <f t="shared" si="40"/>
        <v>3.2403588834566477E-3</v>
      </c>
      <c r="M202" s="1">
        <f t="shared" si="41"/>
        <v>0.16785964111654336</v>
      </c>
      <c r="N202" s="1">
        <f t="shared" si="42"/>
        <v>-0.24836770321374066</v>
      </c>
      <c r="O202" s="1">
        <f t="shared" si="43"/>
        <v>0.17216770321374067</v>
      </c>
      <c r="P202" s="24">
        <f t="shared" si="44"/>
        <v>4.3650450752726876E-18</v>
      </c>
      <c r="Q202" s="1"/>
      <c r="R202" s="27">
        <f t="shared" si="45"/>
        <v>15.855076016753378</v>
      </c>
      <c r="S202" s="27">
        <f t="shared" si="46"/>
        <v>821.33722398324664</v>
      </c>
    </row>
    <row r="203" spans="1:19" x14ac:dyDescent="0.25">
      <c r="A203" s="29">
        <v>4923</v>
      </c>
      <c r="B203" s="29">
        <v>0.1701</v>
      </c>
      <c r="C203" s="29">
        <v>-6.7000000000000004E-2</v>
      </c>
      <c r="D203" s="1"/>
      <c r="E203" s="1">
        <f t="shared" si="36"/>
        <v>-0.39388594944150501</v>
      </c>
      <c r="F203" s="1">
        <f t="shared" si="37"/>
        <v>0</v>
      </c>
      <c r="G203" s="1">
        <f t="shared" si="47"/>
        <v>0</v>
      </c>
      <c r="H203" s="1"/>
      <c r="I203" s="24">
        <f t="shared" si="38"/>
        <v>1.827578001344099E-2</v>
      </c>
      <c r="J203" s="24">
        <f t="shared" si="39"/>
        <v>0.96344843997311802</v>
      </c>
      <c r="K203" s="1"/>
      <c r="L203" s="1">
        <f t="shared" si="40"/>
        <v>3.1087101802863126E-3</v>
      </c>
      <c r="M203" s="1">
        <f t="shared" si="41"/>
        <v>0.1669912898197137</v>
      </c>
      <c r="N203" s="1">
        <f t="shared" si="42"/>
        <v>-0.23827706596846002</v>
      </c>
      <c r="O203" s="1">
        <f t="shared" si="43"/>
        <v>0.17127706596846001</v>
      </c>
      <c r="P203" s="24">
        <f t="shared" si="44"/>
        <v>0</v>
      </c>
      <c r="Q203" s="1"/>
      <c r="R203" s="27">
        <f t="shared" si="45"/>
        <v>15.304180217549517</v>
      </c>
      <c r="S203" s="27">
        <f t="shared" si="46"/>
        <v>822.09811978245057</v>
      </c>
    </row>
    <row r="204" spans="1:19" x14ac:dyDescent="0.25">
      <c r="A204" s="29">
        <v>4953</v>
      </c>
      <c r="B204" s="29">
        <v>0.16830000000000001</v>
      </c>
      <c r="C204" s="29">
        <v>-5.7500000000000002E-2</v>
      </c>
      <c r="D204" s="1"/>
      <c r="E204" s="1">
        <f t="shared" si="36"/>
        <v>-0.34165181224004754</v>
      </c>
      <c r="F204" s="1">
        <f t="shared" si="37"/>
        <v>0</v>
      </c>
      <c r="G204" s="1">
        <f t="shared" si="47"/>
        <v>0</v>
      </c>
      <c r="H204" s="1"/>
      <c r="I204" s="24">
        <f t="shared" si="38"/>
        <v>1.7603299871904336E-2</v>
      </c>
      <c r="J204" s="24">
        <f t="shared" si="39"/>
        <v>0.96479340025619131</v>
      </c>
      <c r="K204" s="1"/>
      <c r="L204" s="1">
        <f t="shared" si="40"/>
        <v>2.9626353684414999E-3</v>
      </c>
      <c r="M204" s="1">
        <f t="shared" si="41"/>
        <v>0.16533736463155851</v>
      </c>
      <c r="N204" s="1">
        <f t="shared" si="42"/>
        <v>-0.22708069333810077</v>
      </c>
      <c r="O204" s="1">
        <f t="shared" si="43"/>
        <v>0.16958069333810075</v>
      </c>
      <c r="P204" s="24">
        <f t="shared" si="44"/>
        <v>-6.5475676129090322E-18</v>
      </c>
      <c r="Q204" s="1"/>
      <c r="R204" s="27">
        <f t="shared" si="45"/>
        <v>14.673932979890749</v>
      </c>
      <c r="S204" s="27">
        <f t="shared" si="46"/>
        <v>818.91596702010929</v>
      </c>
    </row>
    <row r="205" spans="1:19" x14ac:dyDescent="0.25">
      <c r="A205" s="29">
        <v>4983</v>
      </c>
      <c r="B205" s="29">
        <v>0.1661</v>
      </c>
      <c r="C205" s="29">
        <v>-4.8800000000000003E-2</v>
      </c>
      <c r="D205" s="1"/>
      <c r="E205" s="1">
        <f t="shared" si="36"/>
        <v>-0.29379891631547261</v>
      </c>
      <c r="F205" s="1">
        <f t="shared" si="37"/>
        <v>0</v>
      </c>
      <c r="G205" s="1">
        <f t="shared" si="47"/>
        <v>0</v>
      </c>
      <c r="H205" s="1"/>
      <c r="I205" s="24">
        <f t="shared" si="38"/>
        <v>1.6987225328542317E-2</v>
      </c>
      <c r="J205" s="24">
        <f t="shared" si="39"/>
        <v>0.9660255493429154</v>
      </c>
      <c r="K205" s="1"/>
      <c r="L205" s="1">
        <f t="shared" si="40"/>
        <v>2.8215781270708789E-3</v>
      </c>
      <c r="M205" s="1">
        <f t="shared" si="41"/>
        <v>0.16327842187292912</v>
      </c>
      <c r="N205" s="1">
        <f t="shared" si="42"/>
        <v>-0.21626890849545555</v>
      </c>
      <c r="O205" s="1">
        <f t="shared" si="43"/>
        <v>0.16746890849545551</v>
      </c>
      <c r="P205" s="24">
        <f t="shared" si="44"/>
        <v>-1.0912612688181721E-17</v>
      </c>
      <c r="Q205" s="1"/>
      <c r="R205" s="27">
        <f t="shared" si="45"/>
        <v>14.05992380719419</v>
      </c>
      <c r="S205" s="27">
        <f t="shared" si="46"/>
        <v>813.61637619280577</v>
      </c>
    </row>
    <row r="206" spans="1:19" x14ac:dyDescent="0.25">
      <c r="A206" s="29">
        <v>5013</v>
      </c>
      <c r="B206" s="29">
        <v>0.1633</v>
      </c>
      <c r="C206" s="29">
        <v>-4.0899999999999999E-2</v>
      </c>
      <c r="D206" s="1"/>
      <c r="E206" s="1">
        <f t="shared" si="36"/>
        <v>-0.25045927740355173</v>
      </c>
      <c r="F206" s="1">
        <f t="shared" si="37"/>
        <v>0</v>
      </c>
      <c r="G206" s="1">
        <f t="shared" si="47"/>
        <v>0</v>
      </c>
      <c r="H206" s="1"/>
      <c r="I206" s="24">
        <f t="shared" si="38"/>
        <v>1.6429255999074327E-2</v>
      </c>
      <c r="J206" s="24">
        <f t="shared" si="39"/>
        <v>0.9671414880018514</v>
      </c>
      <c r="K206" s="1"/>
      <c r="L206" s="1">
        <f t="shared" si="40"/>
        <v>2.6828975046488375E-3</v>
      </c>
      <c r="M206" s="1">
        <f t="shared" si="41"/>
        <v>0.16061710249535116</v>
      </c>
      <c r="N206" s="1">
        <f t="shared" si="42"/>
        <v>-0.20563928723743258</v>
      </c>
      <c r="O206" s="1">
        <f t="shared" si="43"/>
        <v>0.16473928723743256</v>
      </c>
      <c r="P206" s="24">
        <f t="shared" si="44"/>
        <v>-6.5475676129090322E-18</v>
      </c>
      <c r="Q206" s="1"/>
      <c r="R206" s="27">
        <f t="shared" si="45"/>
        <v>13.449365190804622</v>
      </c>
      <c r="S206" s="27">
        <f t="shared" si="46"/>
        <v>805.17353480919542</v>
      </c>
    </row>
    <row r="207" spans="1:19" x14ac:dyDescent="0.25">
      <c r="A207" s="29">
        <v>5043</v>
      </c>
      <c r="B207" s="29">
        <v>0.15970000000000001</v>
      </c>
      <c r="C207" s="29">
        <v>-3.3099999999999997E-2</v>
      </c>
      <c r="D207" s="1"/>
      <c r="E207" s="1">
        <f t="shared" si="36"/>
        <v>-0.20726361928616152</v>
      </c>
      <c r="F207" s="1">
        <f t="shared" si="37"/>
        <v>0</v>
      </c>
      <c r="G207" s="1">
        <f t="shared" si="47"/>
        <v>0</v>
      </c>
      <c r="H207" s="1"/>
      <c r="I207" s="24">
        <f t="shared" si="38"/>
        <v>1.5873140327583135E-2</v>
      </c>
      <c r="J207" s="24">
        <f t="shared" si="39"/>
        <v>0.96825371934483373</v>
      </c>
      <c r="K207" s="1"/>
      <c r="L207" s="1">
        <f t="shared" si="40"/>
        <v>2.5349405103150266E-3</v>
      </c>
      <c r="M207" s="1">
        <f t="shared" si="41"/>
        <v>0.15716505948968498</v>
      </c>
      <c r="N207" s="1">
        <f t="shared" si="42"/>
        <v>-0.19429864869127977</v>
      </c>
      <c r="O207" s="1">
        <f t="shared" si="43"/>
        <v>0.16119864869127978</v>
      </c>
      <c r="P207" s="24">
        <f t="shared" si="44"/>
        <v>2.1825225376363438E-18</v>
      </c>
      <c r="Q207" s="1"/>
      <c r="R207" s="27">
        <f t="shared" si="45"/>
        <v>12.783704993518679</v>
      </c>
      <c r="S207" s="27">
        <f t="shared" si="46"/>
        <v>792.5833950064814</v>
      </c>
    </row>
    <row r="208" spans="1:19" x14ac:dyDescent="0.25">
      <c r="A208" s="29">
        <v>5073</v>
      </c>
      <c r="B208" s="29">
        <v>0.156</v>
      </c>
      <c r="C208" s="29">
        <v>-2.6100000000000002E-2</v>
      </c>
      <c r="D208" s="1"/>
      <c r="E208" s="1">
        <f t="shared" si="36"/>
        <v>-0.16730769230769232</v>
      </c>
      <c r="F208" s="1">
        <f t="shared" si="37"/>
        <v>0</v>
      </c>
      <c r="G208" s="1">
        <f t="shared" si="47"/>
        <v>0</v>
      </c>
      <c r="H208" s="1"/>
      <c r="I208" s="24">
        <f t="shared" si="38"/>
        <v>1.5358734062460419E-2</v>
      </c>
      <c r="J208" s="24">
        <f t="shared" si="39"/>
        <v>0.96928253187507918</v>
      </c>
      <c r="K208" s="1"/>
      <c r="L208" s="1">
        <f t="shared" si="40"/>
        <v>2.3959625137438254E-3</v>
      </c>
      <c r="M208" s="1">
        <f t="shared" si="41"/>
        <v>0.15360403748625617</v>
      </c>
      <c r="N208" s="1">
        <f t="shared" si="42"/>
        <v>-0.18364623423747869</v>
      </c>
      <c r="O208" s="1">
        <f t="shared" si="43"/>
        <v>0.15754623423747868</v>
      </c>
      <c r="P208" s="24">
        <f t="shared" si="44"/>
        <v>-3.2737838064545161E-18</v>
      </c>
      <c r="Q208" s="1"/>
      <c r="R208" s="27">
        <f t="shared" si="45"/>
        <v>12.154717832222426</v>
      </c>
      <c r="S208" s="27">
        <f t="shared" si="46"/>
        <v>779.23328216777759</v>
      </c>
    </row>
    <row r="209" spans="1:19" x14ac:dyDescent="0.25">
      <c r="A209" s="29">
        <v>5103</v>
      </c>
      <c r="B209" s="29">
        <v>0.15210000000000001</v>
      </c>
      <c r="C209" s="29">
        <v>-2.0500000000000001E-2</v>
      </c>
      <c r="D209" s="1"/>
      <c r="E209" s="1">
        <f t="shared" si="36"/>
        <v>-0.13477975016436555</v>
      </c>
      <c r="F209" s="1">
        <f t="shared" si="37"/>
        <v>0</v>
      </c>
      <c r="G209" s="1">
        <f t="shared" si="47"/>
        <v>0</v>
      </c>
      <c r="H209" s="1"/>
      <c r="I209" s="24">
        <f t="shared" si="38"/>
        <v>1.4939958213783622E-2</v>
      </c>
      <c r="J209" s="24">
        <f t="shared" si="39"/>
        <v>0.97012008357243273</v>
      </c>
      <c r="K209" s="1"/>
      <c r="L209" s="1">
        <f t="shared" si="40"/>
        <v>2.272367644316489E-3</v>
      </c>
      <c r="M209" s="1">
        <f t="shared" si="41"/>
        <v>0.14982763235568353</v>
      </c>
      <c r="N209" s="1">
        <f t="shared" si="42"/>
        <v>-0.17417290891990653</v>
      </c>
      <c r="O209" s="1">
        <f t="shared" si="43"/>
        <v>0.15367290891990654</v>
      </c>
      <c r="P209" s="24">
        <f t="shared" si="44"/>
        <v>3.2737838064545161E-18</v>
      </c>
      <c r="Q209" s="1"/>
      <c r="R209" s="27">
        <f t="shared" si="45"/>
        <v>11.595892088947043</v>
      </c>
      <c r="S209" s="27">
        <f t="shared" si="46"/>
        <v>764.57040791105305</v>
      </c>
    </row>
    <row r="210" spans="1:19" x14ac:dyDescent="0.25">
      <c r="A210" s="29">
        <v>5133</v>
      </c>
      <c r="B210" s="29">
        <v>0.1479</v>
      </c>
      <c r="C210" s="29">
        <v>-1.6500000000000001E-2</v>
      </c>
      <c r="D210" s="1"/>
      <c r="E210" s="1">
        <f t="shared" si="36"/>
        <v>-0.11156186612576065</v>
      </c>
      <c r="F210" s="1">
        <f t="shared" si="37"/>
        <v>0</v>
      </c>
      <c r="G210" s="1">
        <f t="shared" si="47"/>
        <v>0</v>
      </c>
      <c r="H210" s="1"/>
      <c r="I210" s="24">
        <f t="shared" si="38"/>
        <v>1.4641043236318905E-2</v>
      </c>
      <c r="J210" s="24">
        <f t="shared" si="39"/>
        <v>0.97071791352736214</v>
      </c>
      <c r="K210" s="1"/>
      <c r="L210" s="1">
        <f t="shared" si="40"/>
        <v>2.1654102946515662E-3</v>
      </c>
      <c r="M210" s="1">
        <f t="shared" si="41"/>
        <v>0.14573458970534844</v>
      </c>
      <c r="N210" s="1">
        <f t="shared" si="42"/>
        <v>-0.16597481968549188</v>
      </c>
      <c r="O210" s="1">
        <f t="shared" si="43"/>
        <v>0.14947481968549187</v>
      </c>
      <c r="P210" s="24">
        <f t="shared" si="44"/>
        <v>-4.3650450752726876E-18</v>
      </c>
      <c r="Q210" s="1"/>
      <c r="R210" s="27">
        <f t="shared" si="45"/>
        <v>11.115051042446488</v>
      </c>
      <c r="S210" s="27">
        <f t="shared" si="46"/>
        <v>748.05564895755356</v>
      </c>
    </row>
    <row r="211" spans="1:19" x14ac:dyDescent="0.25">
      <c r="A211" s="29">
        <v>5163</v>
      </c>
      <c r="B211" s="29">
        <v>0.14369999999999999</v>
      </c>
      <c r="C211" s="29">
        <v>-1.32E-2</v>
      </c>
      <c r="D211" s="1"/>
      <c r="E211" s="1">
        <f t="shared" si="36"/>
        <v>-9.1858037578288101E-2</v>
      </c>
      <c r="F211" s="1">
        <f t="shared" si="37"/>
        <v>0</v>
      </c>
      <c r="G211" s="1">
        <f t="shared" si="47"/>
        <v>0</v>
      </c>
      <c r="H211" s="1"/>
      <c r="I211" s="24">
        <f t="shared" si="38"/>
        <v>1.4387369410726382E-2</v>
      </c>
      <c r="J211" s="24">
        <f t="shared" si="39"/>
        <v>0.97122526117854724</v>
      </c>
      <c r="K211" s="1"/>
      <c r="L211" s="1">
        <f t="shared" si="40"/>
        <v>2.0674649843213811E-3</v>
      </c>
      <c r="M211" s="1">
        <f t="shared" si="41"/>
        <v>0.1416325350156786</v>
      </c>
      <c r="N211" s="1">
        <f t="shared" si="42"/>
        <v>-0.15846748712073752</v>
      </c>
      <c r="O211" s="1">
        <f t="shared" si="43"/>
        <v>0.14526748712073753</v>
      </c>
      <c r="P211" s="24">
        <f t="shared" si="44"/>
        <v>3.2737838064545161E-18</v>
      </c>
      <c r="Q211" s="1"/>
      <c r="R211" s="27">
        <f t="shared" si="45"/>
        <v>10.67432171405129</v>
      </c>
      <c r="S211" s="27">
        <f t="shared" si="46"/>
        <v>731.24877828594867</v>
      </c>
    </row>
    <row r="212" spans="1:19" x14ac:dyDescent="0.25">
      <c r="A212" s="29">
        <v>5193</v>
      </c>
      <c r="B212" s="29">
        <v>0.1394</v>
      </c>
      <c r="C212" s="29">
        <v>-1.0200000000000001E-2</v>
      </c>
      <c r="D212" s="1"/>
      <c r="E212" s="1">
        <f t="shared" si="36"/>
        <v>-7.3170731707317083E-2</v>
      </c>
      <c r="F212" s="1">
        <f t="shared" si="37"/>
        <v>0</v>
      </c>
      <c r="G212" s="1">
        <f t="shared" si="47"/>
        <v>0</v>
      </c>
      <c r="H212" s="1"/>
      <c r="I212" s="24">
        <f t="shared" si="38"/>
        <v>1.4146782645627128E-2</v>
      </c>
      <c r="J212" s="24">
        <f t="shared" si="39"/>
        <v>0.97170643470874574</v>
      </c>
      <c r="K212" s="1"/>
      <c r="L212" s="1">
        <f t="shared" si="40"/>
        <v>1.9720615008004217E-3</v>
      </c>
      <c r="M212" s="1">
        <f t="shared" si="41"/>
        <v>0.13742793849919957</v>
      </c>
      <c r="N212" s="1">
        <f t="shared" si="42"/>
        <v>-0.15115498102714894</v>
      </c>
      <c r="O212" s="1">
        <f t="shared" si="43"/>
        <v>0.1409549810271489</v>
      </c>
      <c r="P212" s="24">
        <f t="shared" si="44"/>
        <v>-1.3095135225818064E-17</v>
      </c>
      <c r="Q212" s="1"/>
      <c r="R212" s="27">
        <f t="shared" si="45"/>
        <v>10.240915373656589</v>
      </c>
      <c r="S212" s="27">
        <f t="shared" si="46"/>
        <v>713.6632846263434</v>
      </c>
    </row>
    <row r="213" spans="1:19" x14ac:dyDescent="0.25">
      <c r="A213" s="29">
        <v>5223</v>
      </c>
      <c r="B213" s="29">
        <v>0.1348</v>
      </c>
      <c r="C213" s="29">
        <v>-7.6E-3</v>
      </c>
      <c r="D213" s="1"/>
      <c r="E213" s="1">
        <f t="shared" si="36"/>
        <v>-5.637982195845697E-2</v>
      </c>
      <c r="F213" s="1">
        <f t="shared" si="37"/>
        <v>0</v>
      </c>
      <c r="G213" s="1">
        <f t="shared" si="47"/>
        <v>0</v>
      </c>
      <c r="H213" s="1"/>
      <c r="I213" s="24">
        <f t="shared" si="38"/>
        <v>1.3930610732594599E-2</v>
      </c>
      <c r="J213" s="24">
        <f t="shared" si="39"/>
        <v>0.97213877853481079</v>
      </c>
      <c r="K213" s="1"/>
      <c r="L213" s="1">
        <f t="shared" si="40"/>
        <v>1.8778463267537519E-3</v>
      </c>
      <c r="M213" s="1">
        <f t="shared" si="41"/>
        <v>0.13292215367324625</v>
      </c>
      <c r="N213" s="1">
        <f t="shared" si="42"/>
        <v>-0.14393355672587146</v>
      </c>
      <c r="O213" s="1">
        <f t="shared" si="43"/>
        <v>0.13633355672587144</v>
      </c>
      <c r="P213" s="24">
        <f t="shared" si="44"/>
        <v>-7.3660135645226601E-18</v>
      </c>
      <c r="Q213" s="1"/>
      <c r="R213" s="27">
        <f t="shared" si="45"/>
        <v>9.8079913646348462</v>
      </c>
      <c r="S213" s="27">
        <f t="shared" si="46"/>
        <v>694.25240863536521</v>
      </c>
    </row>
    <row r="214" spans="1:19" x14ac:dyDescent="0.25">
      <c r="A214" s="29">
        <v>5253</v>
      </c>
      <c r="B214" s="29">
        <v>0.1298</v>
      </c>
      <c r="C214" s="29">
        <v>-5.5999999999999999E-3</v>
      </c>
      <c r="D214" s="1"/>
      <c r="E214" s="1">
        <f t="shared" si="36"/>
        <v>-4.3143297380585519E-2</v>
      </c>
      <c r="F214" s="1">
        <f t="shared" si="37"/>
        <v>0</v>
      </c>
      <c r="G214" s="1">
        <f t="shared" si="47"/>
        <v>0</v>
      </c>
      <c r="H214" s="1"/>
      <c r="I214" s="24">
        <f t="shared" si="38"/>
        <v>1.3760199189521725E-2</v>
      </c>
      <c r="J214" s="24">
        <f t="shared" si="39"/>
        <v>0.97247960162095659</v>
      </c>
      <c r="K214" s="1"/>
      <c r="L214" s="1">
        <f t="shared" si="40"/>
        <v>1.7860738547999199E-3</v>
      </c>
      <c r="M214" s="1">
        <f t="shared" si="41"/>
        <v>0.12801392614520007</v>
      </c>
      <c r="N214" s="1">
        <f t="shared" si="42"/>
        <v>-0.13689936116383361</v>
      </c>
      <c r="O214" s="1">
        <f t="shared" si="43"/>
        <v>0.13129936116383362</v>
      </c>
      <c r="P214" s="24">
        <f t="shared" si="44"/>
        <v>1.909707220431801E-18</v>
      </c>
      <c r="Q214" s="1"/>
      <c r="R214" s="27">
        <f t="shared" si="45"/>
        <v>9.3822459592639795</v>
      </c>
      <c r="S214" s="27">
        <f t="shared" si="46"/>
        <v>672.45715404073599</v>
      </c>
    </row>
    <row r="215" spans="1:19" x14ac:dyDescent="0.25">
      <c r="A215" s="29">
        <v>5283</v>
      </c>
      <c r="B215" s="29">
        <v>0.1246</v>
      </c>
      <c r="C215" s="29">
        <v>-4.1000000000000003E-3</v>
      </c>
      <c r="D215" s="1"/>
      <c r="E215" s="1">
        <f t="shared" si="36"/>
        <v>-3.2905296950240775E-2</v>
      </c>
      <c r="F215" s="1">
        <f t="shared" si="37"/>
        <v>0</v>
      </c>
      <c r="G215" s="1">
        <f t="shared" si="47"/>
        <v>0</v>
      </c>
      <c r="H215" s="1"/>
      <c r="I215" s="24">
        <f t="shared" si="38"/>
        <v>1.3628391671539819E-2</v>
      </c>
      <c r="J215" s="24">
        <f t="shared" si="39"/>
        <v>0.97274321665692032</v>
      </c>
      <c r="K215" s="1"/>
      <c r="L215" s="1">
        <f t="shared" si="40"/>
        <v>1.6980976022738614E-3</v>
      </c>
      <c r="M215" s="1">
        <f t="shared" si="41"/>
        <v>0.12290190239772614</v>
      </c>
      <c r="N215" s="1">
        <f t="shared" si="42"/>
        <v>-0.13015613901989001</v>
      </c>
      <c r="O215" s="1">
        <f t="shared" si="43"/>
        <v>0.12605613901989002</v>
      </c>
      <c r="P215" s="24">
        <f t="shared" si="44"/>
        <v>2.455337854840887E-18</v>
      </c>
      <c r="Q215" s="1"/>
      <c r="R215" s="27">
        <f t="shared" si="45"/>
        <v>8.9710496328128091</v>
      </c>
      <c r="S215" s="27">
        <f t="shared" si="46"/>
        <v>649.29075036718723</v>
      </c>
    </row>
    <row r="216" spans="1:19" x14ac:dyDescent="0.25">
      <c r="A216" s="29">
        <v>5313</v>
      </c>
      <c r="B216" s="29">
        <v>0.1191</v>
      </c>
      <c r="C216" s="29">
        <v>-2.8999999999999998E-3</v>
      </c>
      <c r="D216" s="1"/>
      <c r="E216" s="1">
        <f t="shared" si="36"/>
        <v>-2.4349286314021831E-2</v>
      </c>
      <c r="F216" s="1">
        <f t="shared" si="37"/>
        <v>0</v>
      </c>
      <c r="G216" s="1">
        <f t="shared" si="47"/>
        <v>0</v>
      </c>
      <c r="H216" s="1"/>
      <c r="I216" s="24">
        <f t="shared" si="38"/>
        <v>1.3518238665251182E-2</v>
      </c>
      <c r="J216" s="24">
        <f t="shared" si="39"/>
        <v>0.97296352266949759</v>
      </c>
      <c r="K216" s="1"/>
      <c r="L216" s="1">
        <f t="shared" si="40"/>
        <v>1.6100222250314158E-3</v>
      </c>
      <c r="M216" s="1">
        <f t="shared" si="41"/>
        <v>0.11748997777496858</v>
      </c>
      <c r="N216" s="1">
        <f t="shared" si="42"/>
        <v>-0.12340531914402035</v>
      </c>
      <c r="O216" s="1">
        <f t="shared" si="43"/>
        <v>0.12050531914402035</v>
      </c>
      <c r="P216" s="24">
        <f t="shared" si="44"/>
        <v>0</v>
      </c>
      <c r="Q216" s="1"/>
      <c r="R216" s="27">
        <f t="shared" si="45"/>
        <v>8.5540480815919118</v>
      </c>
      <c r="S216" s="27">
        <f t="shared" si="46"/>
        <v>624.22425191840807</v>
      </c>
    </row>
    <row r="217" spans="1:19" x14ac:dyDescent="0.25">
      <c r="A217" s="29">
        <v>5343</v>
      </c>
      <c r="B217" s="29">
        <v>0.11310000000000001</v>
      </c>
      <c r="C217" s="29">
        <v>-1.9E-3</v>
      </c>
      <c r="D217" s="1"/>
      <c r="E217" s="1">
        <f t="shared" si="36"/>
        <v>-1.6799292661361626E-2</v>
      </c>
      <c r="F217" s="1">
        <f t="shared" si="37"/>
        <v>0</v>
      </c>
      <c r="G217" s="1">
        <f t="shared" si="47"/>
        <v>0</v>
      </c>
      <c r="H217" s="1"/>
      <c r="I217" s="24">
        <f t="shared" si="38"/>
        <v>1.3421037465572896E-2</v>
      </c>
      <c r="J217" s="24">
        <f t="shared" si="39"/>
        <v>0.97315792506885423</v>
      </c>
      <c r="K217" s="1"/>
      <c r="L217" s="1">
        <f t="shared" si="40"/>
        <v>1.5179193373562948E-3</v>
      </c>
      <c r="M217" s="1">
        <f t="shared" si="41"/>
        <v>0.11158208066264372</v>
      </c>
      <c r="N217" s="1">
        <f t="shared" si="42"/>
        <v>-0.11634579780889567</v>
      </c>
      <c r="O217" s="1">
        <f t="shared" si="43"/>
        <v>0.11444579780889569</v>
      </c>
      <c r="P217" s="24">
        <f t="shared" si="44"/>
        <v>4.7060642217783664E-18</v>
      </c>
      <c r="Q217" s="1"/>
      <c r="R217" s="27">
        <f t="shared" si="45"/>
        <v>8.1102430194946837</v>
      </c>
      <c r="S217" s="27">
        <f t="shared" si="46"/>
        <v>596.1830569805054</v>
      </c>
    </row>
    <row r="218" spans="1:19" x14ac:dyDescent="0.25">
      <c r="A218" s="29">
        <v>5373</v>
      </c>
      <c r="B218" s="29">
        <v>0.1072</v>
      </c>
      <c r="C218" s="29">
        <v>-8.0000000000000004E-4</v>
      </c>
      <c r="D218" s="1"/>
      <c r="E218" s="1">
        <f t="shared" si="36"/>
        <v>-7.462686567164179E-3</v>
      </c>
      <c r="F218" s="1">
        <f t="shared" si="37"/>
        <v>0</v>
      </c>
      <c r="G218" s="1">
        <f t="shared" si="47"/>
        <v>0</v>
      </c>
      <c r="H218" s="1"/>
      <c r="I218" s="24">
        <f t="shared" si="38"/>
        <v>1.3300834806467373E-2</v>
      </c>
      <c r="J218" s="24">
        <f t="shared" si="39"/>
        <v>0.97339833038706525</v>
      </c>
      <c r="K218" s="1"/>
      <c r="L218" s="1">
        <f t="shared" si="40"/>
        <v>1.4258494912533024E-3</v>
      </c>
      <c r="M218" s="1">
        <f t="shared" si="41"/>
        <v>0.10577415050874669</v>
      </c>
      <c r="N218" s="1">
        <f t="shared" si="42"/>
        <v>-0.10928880905107968</v>
      </c>
      <c r="O218" s="1">
        <f t="shared" si="43"/>
        <v>0.10848880905107967</v>
      </c>
      <c r="P218" s="24">
        <f t="shared" si="44"/>
        <v>-2.8304589159971335E-18</v>
      </c>
      <c r="Q218" s="1"/>
      <c r="R218" s="27">
        <f t="shared" si="45"/>
        <v>7.6610893165039942</v>
      </c>
      <c r="S218" s="27">
        <f t="shared" si="46"/>
        <v>568.32451068349599</v>
      </c>
    </row>
    <row r="219" spans="1:19" x14ac:dyDescent="0.25">
      <c r="A219" s="29">
        <v>5403</v>
      </c>
      <c r="B219" s="29">
        <v>0.1013</v>
      </c>
      <c r="C219" s="29">
        <v>2.0000000000000001E-4</v>
      </c>
      <c r="D219" s="1"/>
      <c r="E219" s="1">
        <f t="shared" si="36"/>
        <v>1.9743336623889436E-3</v>
      </c>
      <c r="F219" s="1">
        <f t="shared" si="37"/>
        <v>0</v>
      </c>
      <c r="G219" s="1">
        <f t="shared" si="47"/>
        <v>0</v>
      </c>
      <c r="H219" s="1"/>
      <c r="I219" s="24">
        <f t="shared" si="38"/>
        <v>1.317933938145101E-2</v>
      </c>
      <c r="J219" s="24">
        <f t="shared" si="39"/>
        <v>0.97364132123709801</v>
      </c>
      <c r="K219" s="1"/>
      <c r="L219" s="1">
        <f t="shared" si="40"/>
        <v>1.3350670793409872E-3</v>
      </c>
      <c r="M219" s="1">
        <f t="shared" si="41"/>
        <v>9.9964932920659014E-2</v>
      </c>
      <c r="N219" s="1">
        <f t="shared" si="42"/>
        <v>-0.10233049981750088</v>
      </c>
      <c r="O219" s="1">
        <f t="shared" si="43"/>
        <v>0.10253049981750088</v>
      </c>
      <c r="P219" s="24">
        <f t="shared" si="44"/>
        <v>1.7988759978174552E-18</v>
      </c>
      <c r="Q219" s="1"/>
      <c r="R219" s="27">
        <f t="shared" si="45"/>
        <v>7.2133674296793542</v>
      </c>
      <c r="S219" s="27">
        <f t="shared" si="46"/>
        <v>540.11053257032063</v>
      </c>
    </row>
    <row r="220" spans="1:19" x14ac:dyDescent="0.25">
      <c r="A220" s="29">
        <v>5433</v>
      </c>
      <c r="B220" s="29">
        <v>9.5299999999999996E-2</v>
      </c>
      <c r="C220" s="29">
        <v>8.9999999999999998E-4</v>
      </c>
      <c r="D220" s="1"/>
      <c r="E220" s="1">
        <f t="shared" ref="E220:E229" si="48">C220/B220</f>
        <v>9.4438614900314802E-3</v>
      </c>
      <c r="F220" s="1">
        <f t="shared" ref="F220:F229" si="49">IF(AND(B220/$B$13&gt;$O$12,OR(C220/$C$13&gt;$M$12,C220/$C$14&gt;$M$12)),1,0)</f>
        <v>0</v>
      </c>
      <c r="G220" s="1">
        <f t="shared" si="47"/>
        <v>0</v>
      </c>
      <c r="H220" s="1"/>
      <c r="I220" s="24">
        <f t="shared" ref="I220:I229" si="50">MIN(1,MAX(0,(E220-$J$15)/($L$14-$J$15)))</f>
        <v>1.3083174126315815E-2</v>
      </c>
      <c r="J220" s="24">
        <f t="shared" ref="J220:J229" si="51">1-2*I220</f>
        <v>0.97383365174736836</v>
      </c>
      <c r="K220" s="1"/>
      <c r="L220" s="1">
        <f t="shared" ref="L220:L229" si="52">B220*I220</f>
        <v>1.2468264942378971E-3</v>
      </c>
      <c r="M220" s="1">
        <f t="shared" ref="M220:M229" si="53">B220*(1-I220)</f>
        <v>9.4053173505762103E-2</v>
      </c>
      <c r="N220" s="1">
        <f t="shared" ref="N220:N229" si="54">L220*$L$14</f>
        <v>-9.55670170550878E-2</v>
      </c>
      <c r="O220" s="1">
        <f t="shared" ref="O220:O229" si="55">M220*$J$15</f>
        <v>9.6467017055087798E-2</v>
      </c>
      <c r="P220" s="24">
        <f t="shared" ref="P220:P229" si="56">(N220+O220-C220)/MAX($C$13,-$C$14)</f>
        <v>-6.1383446371022174E-19</v>
      </c>
      <c r="Q220" s="1"/>
      <c r="R220" s="27">
        <f t="shared" ref="R220:R229" si="57">A220*L220</f>
        <v>6.7740083431944944</v>
      </c>
      <c r="S220" s="27">
        <f t="shared" ref="S220:S229" si="58">A220*M220</f>
        <v>510.9908916568055</v>
      </c>
    </row>
    <row r="221" spans="1:19" x14ac:dyDescent="0.25">
      <c r="A221" s="29">
        <v>5463</v>
      </c>
      <c r="B221" s="29">
        <v>8.9499999999999996E-2</v>
      </c>
      <c r="C221" s="29">
        <v>1.1999999999999999E-3</v>
      </c>
      <c r="D221" s="1"/>
      <c r="E221" s="1">
        <f t="shared" si="48"/>
        <v>1.3407821229050279E-2</v>
      </c>
      <c r="F221" s="1">
        <f t="shared" si="49"/>
        <v>0</v>
      </c>
      <c r="G221" s="1">
        <f t="shared" ref="G221:G229" si="59">E221*F221</f>
        <v>0</v>
      </c>
      <c r="H221" s="1"/>
      <c r="I221" s="24">
        <f t="shared" si="50"/>
        <v>1.3032140753331018E-2</v>
      </c>
      <c r="J221" s="24">
        <f t="shared" si="51"/>
        <v>0.97393571849333793</v>
      </c>
      <c r="K221" s="1"/>
      <c r="L221" s="1">
        <f t="shared" si="52"/>
        <v>1.1663765974231262E-3</v>
      </c>
      <c r="M221" s="1">
        <f t="shared" si="53"/>
        <v>8.8333623402576875E-2</v>
      </c>
      <c r="N221" s="1">
        <f t="shared" si="54"/>
        <v>-8.940067659271525E-2</v>
      </c>
      <c r="O221" s="1">
        <f t="shared" si="55"/>
        <v>9.0600676592715243E-2</v>
      </c>
      <c r="P221" s="24">
        <f t="shared" si="56"/>
        <v>-2.2507263669374798E-18</v>
      </c>
      <c r="Q221" s="1"/>
      <c r="R221" s="27">
        <f t="shared" si="57"/>
        <v>6.3719153517225386</v>
      </c>
      <c r="S221" s="27">
        <f t="shared" si="58"/>
        <v>482.56658464827746</v>
      </c>
    </row>
    <row r="222" spans="1:19" x14ac:dyDescent="0.25">
      <c r="A222" s="29">
        <v>5493</v>
      </c>
      <c r="B222" s="29">
        <v>8.3599999999999994E-2</v>
      </c>
      <c r="C222" s="29">
        <v>1.2999999999999999E-3</v>
      </c>
      <c r="D222" s="1"/>
      <c r="E222" s="1">
        <f t="shared" si="48"/>
        <v>1.555023923444976E-2</v>
      </c>
      <c r="F222" s="1">
        <f t="shared" si="49"/>
        <v>0</v>
      </c>
      <c r="G222" s="1">
        <f t="shared" si="59"/>
        <v>0</v>
      </c>
      <c r="H222" s="1"/>
      <c r="I222" s="24">
        <f t="shared" si="50"/>
        <v>1.3004558531422286E-2</v>
      </c>
      <c r="J222" s="24">
        <f t="shared" si="51"/>
        <v>0.97399088293715541</v>
      </c>
      <c r="K222" s="1"/>
      <c r="L222" s="1">
        <f t="shared" si="52"/>
        <v>1.087181093226903E-3</v>
      </c>
      <c r="M222" s="1">
        <f t="shared" si="53"/>
        <v>8.2512818906773089E-2</v>
      </c>
      <c r="N222" s="1">
        <f t="shared" si="54"/>
        <v>-8.3330483077271186E-2</v>
      </c>
      <c r="O222" s="1">
        <f t="shared" si="55"/>
        <v>8.4630483077271182E-2</v>
      </c>
      <c r="P222" s="24">
        <f t="shared" si="56"/>
        <v>-1.3640765860227151E-18</v>
      </c>
      <c r="Q222" s="1"/>
      <c r="R222" s="27">
        <f t="shared" si="57"/>
        <v>5.9718857450953777</v>
      </c>
      <c r="S222" s="27">
        <f t="shared" si="58"/>
        <v>453.24291425490458</v>
      </c>
    </row>
    <row r="223" spans="1:19" x14ac:dyDescent="0.25">
      <c r="A223" s="29">
        <v>5523</v>
      </c>
      <c r="B223" s="29">
        <v>7.7799999999999994E-2</v>
      </c>
      <c r="C223" s="29">
        <v>1.2999999999999999E-3</v>
      </c>
      <c r="D223" s="1"/>
      <c r="E223" s="1">
        <f t="shared" si="48"/>
        <v>1.6709511568123395E-2</v>
      </c>
      <c r="F223" s="1">
        <f t="shared" si="49"/>
        <v>0</v>
      </c>
      <c r="G223" s="1">
        <f t="shared" si="59"/>
        <v>0</v>
      </c>
      <c r="H223" s="1"/>
      <c r="I223" s="24">
        <f t="shared" si="50"/>
        <v>1.2989633663035512E-2</v>
      </c>
      <c r="J223" s="24">
        <f t="shared" si="51"/>
        <v>0.97402073267392897</v>
      </c>
      <c r="K223" s="1"/>
      <c r="L223" s="1">
        <f t="shared" si="52"/>
        <v>1.0105934989841628E-3</v>
      </c>
      <c r="M223" s="1">
        <f t="shared" si="53"/>
        <v>7.6789406501015831E-2</v>
      </c>
      <c r="N223" s="1">
        <f t="shared" si="54"/>
        <v>-7.7460181187610208E-2</v>
      </c>
      <c r="O223" s="1">
        <f t="shared" si="55"/>
        <v>7.8760181187610218E-2</v>
      </c>
      <c r="P223" s="24">
        <f t="shared" si="56"/>
        <v>3.0009684892499729E-18</v>
      </c>
      <c r="Q223" s="1"/>
      <c r="R223" s="27">
        <f t="shared" si="57"/>
        <v>5.5815078948895307</v>
      </c>
      <c r="S223" s="27">
        <f t="shared" si="58"/>
        <v>424.10789210511041</v>
      </c>
    </row>
    <row r="224" spans="1:19" x14ac:dyDescent="0.25">
      <c r="A224" s="29">
        <v>5553</v>
      </c>
      <c r="B224" s="29">
        <v>7.1999999999999995E-2</v>
      </c>
      <c r="C224" s="29">
        <v>1.2999999999999999E-3</v>
      </c>
      <c r="D224" s="1"/>
      <c r="E224" s="1">
        <f t="shared" si="48"/>
        <v>1.8055555555555557E-2</v>
      </c>
      <c r="F224" s="1">
        <f t="shared" si="49"/>
        <v>0</v>
      </c>
      <c r="G224" s="1">
        <f t="shared" si="59"/>
        <v>0</v>
      </c>
      <c r="H224" s="1"/>
      <c r="I224" s="24">
        <f t="shared" si="50"/>
        <v>1.2972304232519763E-2</v>
      </c>
      <c r="J224" s="24">
        <f t="shared" si="51"/>
        <v>0.97405539153496046</v>
      </c>
      <c r="K224" s="1"/>
      <c r="L224" s="1">
        <f t="shared" si="52"/>
        <v>9.3400590474142285E-4</v>
      </c>
      <c r="M224" s="1">
        <f t="shared" si="53"/>
        <v>7.1065994095258572E-2</v>
      </c>
      <c r="N224" s="1">
        <f t="shared" si="54"/>
        <v>-7.1589879297949258E-2</v>
      </c>
      <c r="O224" s="1">
        <f t="shared" si="55"/>
        <v>7.2889879297949239E-2</v>
      </c>
      <c r="P224" s="24">
        <f t="shared" si="56"/>
        <v>-5.7291216612954027E-18</v>
      </c>
      <c r="Q224" s="1"/>
      <c r="R224" s="27">
        <f t="shared" si="57"/>
        <v>5.1865347890291211</v>
      </c>
      <c r="S224" s="27">
        <f t="shared" si="58"/>
        <v>394.62946521097086</v>
      </c>
    </row>
    <row r="225" spans="1:19" x14ac:dyDescent="0.25">
      <c r="A225" s="29">
        <v>5583</v>
      </c>
      <c r="B225" s="29">
        <v>6.6199999999999995E-2</v>
      </c>
      <c r="C225" s="29">
        <v>1.2999999999999999E-3</v>
      </c>
      <c r="D225" s="1"/>
      <c r="E225" s="1">
        <f t="shared" si="48"/>
        <v>1.9637462235649546E-2</v>
      </c>
      <c r="F225" s="1">
        <f t="shared" si="49"/>
        <v>0</v>
      </c>
      <c r="G225" s="1">
        <f t="shared" si="59"/>
        <v>0</v>
      </c>
      <c r="H225" s="1"/>
      <c r="I225" s="24">
        <f t="shared" si="50"/>
        <v>1.295193822505563E-2</v>
      </c>
      <c r="J225" s="24">
        <f t="shared" si="51"/>
        <v>0.97409612354988873</v>
      </c>
      <c r="K225" s="1"/>
      <c r="L225" s="1">
        <f t="shared" si="52"/>
        <v>8.5741831049868263E-4</v>
      </c>
      <c r="M225" s="1">
        <f t="shared" si="53"/>
        <v>6.5342581689501314E-2</v>
      </c>
      <c r="N225" s="1">
        <f t="shared" si="54"/>
        <v>-6.5719577408288279E-2</v>
      </c>
      <c r="O225" s="1">
        <f t="shared" si="55"/>
        <v>6.7019577408288275E-2</v>
      </c>
      <c r="P225" s="24">
        <f t="shared" si="56"/>
        <v>-1.3640765860227151E-18</v>
      </c>
      <c r="Q225" s="1"/>
      <c r="R225" s="27">
        <f t="shared" si="57"/>
        <v>4.7869664275141455</v>
      </c>
      <c r="S225" s="27">
        <f t="shared" si="58"/>
        <v>364.80763357248583</v>
      </c>
    </row>
    <row r="226" spans="1:19" x14ac:dyDescent="0.25">
      <c r="A226" s="29">
        <v>5613</v>
      </c>
      <c r="B226" s="29">
        <v>6.0499999999999998E-2</v>
      </c>
      <c r="C226" s="29">
        <v>1.2999999999999999E-3</v>
      </c>
      <c r="D226" s="1"/>
      <c r="E226" s="1">
        <f t="shared" si="48"/>
        <v>2.1487603305785124E-2</v>
      </c>
      <c r="F226" s="1">
        <f t="shared" si="49"/>
        <v>0</v>
      </c>
      <c r="G226" s="1">
        <f t="shared" si="59"/>
        <v>0</v>
      </c>
      <c r="H226" s="1"/>
      <c r="I226" s="24">
        <f t="shared" si="50"/>
        <v>1.2928118876342947E-2</v>
      </c>
      <c r="J226" s="24">
        <f t="shared" si="51"/>
        <v>0.97414376224731414</v>
      </c>
      <c r="K226" s="1"/>
      <c r="L226" s="1">
        <f t="shared" si="52"/>
        <v>7.8215119201874826E-4</v>
      </c>
      <c r="M226" s="1">
        <f t="shared" si="53"/>
        <v>5.9717848807981248E-2</v>
      </c>
      <c r="N226" s="1">
        <f t="shared" si="54"/>
        <v>-5.995048762017318E-2</v>
      </c>
      <c r="O226" s="1">
        <f t="shared" si="55"/>
        <v>6.1250487620173176E-2</v>
      </c>
      <c r="P226" s="24">
        <f t="shared" si="56"/>
        <v>-1.3640765860227151E-18</v>
      </c>
      <c r="Q226" s="1"/>
      <c r="R226" s="27">
        <f t="shared" si="57"/>
        <v>4.3902146408012337</v>
      </c>
      <c r="S226" s="27">
        <f t="shared" si="58"/>
        <v>335.19628535919873</v>
      </c>
    </row>
    <row r="227" spans="1:19" x14ac:dyDescent="0.25">
      <c r="A227" s="29">
        <v>5643</v>
      </c>
      <c r="B227" s="29">
        <v>5.4899999999999997E-2</v>
      </c>
      <c r="C227" s="29">
        <v>1.2999999999999999E-3</v>
      </c>
      <c r="D227" s="1"/>
      <c r="E227" s="1">
        <f t="shared" si="48"/>
        <v>2.3679417122040074E-2</v>
      </c>
      <c r="F227" s="1">
        <f t="shared" si="49"/>
        <v>0</v>
      </c>
      <c r="G227" s="1">
        <f t="shared" si="59"/>
        <v>0</v>
      </c>
      <c r="H227" s="1"/>
      <c r="I227" s="24">
        <f t="shared" si="50"/>
        <v>1.2899900715876501E-2</v>
      </c>
      <c r="J227" s="24">
        <f t="shared" si="51"/>
        <v>0.97420019856824702</v>
      </c>
      <c r="K227" s="1"/>
      <c r="L227" s="1">
        <f t="shared" si="52"/>
        <v>7.0820454930161985E-4</v>
      </c>
      <c r="M227" s="1">
        <f t="shared" si="53"/>
        <v>5.4191795450698375E-2</v>
      </c>
      <c r="N227" s="1">
        <f t="shared" si="54"/>
        <v>-5.4282609933603967E-2</v>
      </c>
      <c r="O227" s="1">
        <f t="shared" si="55"/>
        <v>5.5582609933603963E-2</v>
      </c>
      <c r="P227" s="24">
        <f t="shared" si="56"/>
        <v>-1.3640765860227151E-18</v>
      </c>
      <c r="Q227" s="1"/>
      <c r="R227" s="27">
        <f t="shared" si="57"/>
        <v>3.9963982717090407</v>
      </c>
      <c r="S227" s="27">
        <f t="shared" si="58"/>
        <v>305.80430172829091</v>
      </c>
    </row>
    <row r="228" spans="1:19" x14ac:dyDescent="0.25">
      <c r="A228" s="29">
        <v>5673</v>
      </c>
      <c r="B228" s="29">
        <v>4.9200000000000001E-2</v>
      </c>
      <c r="C228" s="29">
        <v>1E-3</v>
      </c>
      <c r="D228" s="1"/>
      <c r="E228" s="1">
        <f t="shared" si="48"/>
        <v>2.032520325203252E-2</v>
      </c>
      <c r="F228" s="1">
        <f t="shared" si="49"/>
        <v>0</v>
      </c>
      <c r="G228" s="1">
        <f t="shared" si="59"/>
        <v>0</v>
      </c>
      <c r="H228" s="1"/>
      <c r="I228" s="24">
        <f t="shared" si="50"/>
        <v>1.2943084012067407E-2</v>
      </c>
      <c r="J228" s="24">
        <f t="shared" si="51"/>
        <v>0.97411383197586521</v>
      </c>
      <c r="K228" s="1"/>
      <c r="L228" s="1">
        <f t="shared" si="52"/>
        <v>6.3679973339371638E-4</v>
      </c>
      <c r="M228" s="1">
        <f t="shared" si="53"/>
        <v>4.856320026660628E-2</v>
      </c>
      <c r="N228" s="1">
        <f t="shared" si="54"/>
        <v>-4.880955871820046E-2</v>
      </c>
      <c r="O228" s="1">
        <f t="shared" si="55"/>
        <v>4.9809558718200447E-2</v>
      </c>
      <c r="P228" s="24">
        <f t="shared" si="56"/>
        <v>-4.0922297580681452E-18</v>
      </c>
      <c r="Q228" s="1"/>
      <c r="R228" s="27">
        <f t="shared" si="57"/>
        <v>3.6125648875425531</v>
      </c>
      <c r="S228" s="27">
        <f t="shared" si="58"/>
        <v>275.49903511245742</v>
      </c>
    </row>
    <row r="229" spans="1:19" x14ac:dyDescent="0.25">
      <c r="A229" s="29">
        <v>5703</v>
      </c>
      <c r="B229" s="29">
        <v>4.3499999999999997E-2</v>
      </c>
      <c r="C229" s="29">
        <v>4.0000000000000002E-4</v>
      </c>
      <c r="D229" s="1"/>
      <c r="E229" s="1">
        <f t="shared" si="48"/>
        <v>9.1954022988505763E-3</v>
      </c>
      <c r="F229" s="1">
        <f t="shared" si="49"/>
        <v>0</v>
      </c>
      <c r="G229" s="1">
        <f t="shared" si="59"/>
        <v>0</v>
      </c>
      <c r="H229" s="1"/>
      <c r="I229" s="24">
        <f t="shared" si="50"/>
        <v>1.3086372874892956E-2</v>
      </c>
      <c r="J229" s="24">
        <f t="shared" si="51"/>
        <v>0.9738272542502141</v>
      </c>
      <c r="K229" s="1"/>
      <c r="L229" s="1">
        <f t="shared" si="52"/>
        <v>5.6925722005784357E-4</v>
      </c>
      <c r="M229" s="1">
        <f t="shared" si="53"/>
        <v>4.2930742779942153E-2</v>
      </c>
      <c r="N229" s="1">
        <f t="shared" si="54"/>
        <v>-4.3632546075508524E-2</v>
      </c>
      <c r="O229" s="1">
        <f t="shared" si="55"/>
        <v>4.4032546075508522E-2</v>
      </c>
      <c r="P229" s="24">
        <f t="shared" si="56"/>
        <v>-7.6729307963777713E-19</v>
      </c>
      <c r="Q229" s="1"/>
      <c r="R229" s="27">
        <f t="shared" si="57"/>
        <v>3.246473925989882</v>
      </c>
      <c r="S229" s="27">
        <f t="shared" si="58"/>
        <v>244.8340260740101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2"/>
  <sheetViews>
    <sheetView topLeftCell="A5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0" t="s">
        <v>44</v>
      </c>
      <c r="K11" s="40"/>
      <c r="L11" s="40"/>
      <c r="M11" s="40"/>
      <c r="N11" s="40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SUM(B20:B222)</f>
        <v>24.879400000000015</v>
      </c>
      <c r="C12" s="2">
        <f>SUM(C20:C222)</f>
        <v>-56.977000000000004</v>
      </c>
      <c r="D12" s="3"/>
      <c r="F12" s="35" t="s">
        <v>32</v>
      </c>
      <c r="G12" s="35"/>
      <c r="H12" s="35"/>
      <c r="I12" s="35"/>
      <c r="J12" s="35"/>
      <c r="K12" s="35"/>
      <c r="L12" s="35"/>
      <c r="M12" s="28">
        <v>0.95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MAX(B20:B222)</f>
        <v>0.98919999999999997</v>
      </c>
      <c r="C13" s="2">
        <f>MAX(C20:C222)</f>
        <v>1.0269999999999999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2654.2956460205182</v>
      </c>
    </row>
    <row r="14" spans="1:21" s="3" customFormat="1" x14ac:dyDescent="0.25">
      <c r="A14" s="2" t="s">
        <v>30</v>
      </c>
      <c r="B14" s="2">
        <f>MIN(B20:B222)</f>
        <v>2.9999999999999997E-4</v>
      </c>
      <c r="C14" s="2">
        <f>MIN(C20:C222)</f>
        <v>-3.9428000000000001</v>
      </c>
      <c r="F14" s="5"/>
      <c r="G14" s="2" t="s">
        <v>7</v>
      </c>
      <c r="H14" s="2"/>
      <c r="I14" s="15"/>
      <c r="J14" s="15">
        <f>MIN(G20:G222)</f>
        <v>-50.741721854304636</v>
      </c>
      <c r="K14" s="2" t="s">
        <v>19</v>
      </c>
      <c r="L14" s="15">
        <f>J14*M13</f>
        <v>-50.741721854304636</v>
      </c>
      <c r="M14" s="2" t="s">
        <v>25</v>
      </c>
      <c r="N14" s="2">
        <f>L14*D17</f>
        <v>-4.0339668874172188E-2</v>
      </c>
      <c r="Q14" s="4" t="s">
        <v>34</v>
      </c>
      <c r="R14" s="18">
        <f>SUM(R20:R222)/SUM(L20:L222)</f>
        <v>3473.3844636627114</v>
      </c>
      <c r="S14" s="18">
        <f>SUM(S20:S222)/SUM(M20:M222)</f>
        <v>819.08881764219313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MAX(G20:G222)</f>
        <v>1.2461067143221853</v>
      </c>
      <c r="K15" s="2"/>
      <c r="L15" s="2"/>
      <c r="M15" s="2" t="s">
        <v>24</v>
      </c>
      <c r="N15" s="2">
        <f>J15*D17</f>
        <v>9.9065483788613731E-4</v>
      </c>
      <c r="P15" s="10"/>
      <c r="Q15"/>
      <c r="S15" s="17"/>
    </row>
    <row r="16" spans="1:21" x14ac:dyDescent="0.25">
      <c r="A16" s="32" t="s">
        <v>46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6.8020426840447901E-2</v>
      </c>
      <c r="K16" s="2"/>
      <c r="L16" s="19" t="s">
        <v>61</v>
      </c>
      <c r="M16" s="2"/>
      <c r="N16" s="30">
        <f>-L14/J15*J16/(1-J16)</f>
        <v>2.9719597502189825</v>
      </c>
      <c r="P16" s="10"/>
      <c r="Q16"/>
    </row>
    <row r="17" spans="1:19" x14ac:dyDescent="0.25">
      <c r="A17" s="12" t="s">
        <v>18</v>
      </c>
      <c r="B17" s="11"/>
      <c r="C17" s="11"/>
      <c r="D17" s="11">
        <v>7.9500000000000003E-4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-542</v>
      </c>
      <c r="B20" s="29">
        <v>4.7199999999999999E-2</v>
      </c>
      <c r="C20" s="29">
        <v>0.1787</v>
      </c>
      <c r="D20" s="1"/>
      <c r="E20" s="1">
        <f>C20/B20</f>
        <v>3.7860169491525424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4.7199999999999999E-2</v>
      </c>
      <c r="N20" s="1">
        <f>L20*$L$14</f>
        <v>0</v>
      </c>
      <c r="O20" s="1">
        <f>M20*$J$15</f>
        <v>5.8816236916007146E-2</v>
      </c>
      <c r="P20" s="24">
        <f>(N20+O20-C20)/MAX($C$13,-$C$14)</f>
        <v>-3.0405742894387959E-2</v>
      </c>
      <c r="Q20" s="1"/>
      <c r="R20" s="27">
        <f>A20*L20</f>
        <v>0</v>
      </c>
      <c r="S20" s="27">
        <f>A20*M20</f>
        <v>-25.5824</v>
      </c>
    </row>
    <row r="21" spans="1:19" x14ac:dyDescent="0.25">
      <c r="A21" s="29">
        <v>-512</v>
      </c>
      <c r="B21" s="29">
        <v>6.9199999999999998E-2</v>
      </c>
      <c r="C21" s="29">
        <v>0.21410000000000001</v>
      </c>
      <c r="D21" s="1"/>
      <c r="E21" s="1">
        <f t="shared" ref="E21:E27" si="0">C21/B21</f>
        <v>3.0939306358381504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0</v>
      </c>
      <c r="J21" s="24">
        <f t="shared" ref="J21:J27" si="4">1-2*I21</f>
        <v>1</v>
      </c>
      <c r="K21" s="1"/>
      <c r="L21" s="1">
        <f t="shared" ref="L21:L27" si="5">B21*I21</f>
        <v>0</v>
      </c>
      <c r="M21" s="1">
        <f t="shared" ref="M21:M27" si="6">B21*(1-I21)</f>
        <v>6.9199999999999998E-2</v>
      </c>
      <c r="N21" s="1">
        <f t="shared" ref="N21:N27" si="7">L21*$L$14</f>
        <v>0</v>
      </c>
      <c r="O21" s="1">
        <f t="shared" ref="O21:O27" si="8">M21*$J$15</f>
        <v>8.6230584631095217E-2</v>
      </c>
      <c r="P21" s="24">
        <f t="shared" ref="P21:P27" si="9">(N21+O21-C21)/MAX($C$13,-$C$14)</f>
        <v>-3.2431118841661964E-2</v>
      </c>
      <c r="Q21" s="1"/>
      <c r="R21" s="27">
        <f t="shared" ref="R21:R27" si="10">A21*L21</f>
        <v>0</v>
      </c>
      <c r="S21" s="27">
        <f t="shared" ref="S21:S27" si="11">A21*M21</f>
        <v>-35.430399999999999</v>
      </c>
    </row>
    <row r="22" spans="1:19" x14ac:dyDescent="0.25">
      <c r="A22" s="29">
        <v>-482</v>
      </c>
      <c r="B22" s="29">
        <v>0.1011</v>
      </c>
      <c r="C22" s="29">
        <v>0.26279999999999998</v>
      </c>
      <c r="D22" s="1"/>
      <c r="E22" s="1">
        <f t="shared" si="0"/>
        <v>2.599406528189911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0.1011</v>
      </c>
      <c r="N22" s="1">
        <f t="shared" si="7"/>
        <v>0</v>
      </c>
      <c r="O22" s="1">
        <f t="shared" si="8"/>
        <v>0.12598138881797294</v>
      </c>
      <c r="P22" s="24">
        <f t="shared" si="9"/>
        <v>-3.4700875312475156E-2</v>
      </c>
      <c r="Q22" s="1"/>
      <c r="R22" s="27">
        <f t="shared" si="10"/>
        <v>0</v>
      </c>
      <c r="S22" s="27">
        <f t="shared" si="11"/>
        <v>-48.730199999999996</v>
      </c>
    </row>
    <row r="23" spans="1:19" x14ac:dyDescent="0.25">
      <c r="A23" s="29">
        <v>-452</v>
      </c>
      <c r="B23" s="29">
        <v>0.1361</v>
      </c>
      <c r="C23" s="29">
        <v>0.32419999999999999</v>
      </c>
      <c r="D23" s="1"/>
      <c r="E23" s="1">
        <f t="shared" si="0"/>
        <v>2.3820720058780309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0.1361</v>
      </c>
      <c r="N23" s="1">
        <f t="shared" si="7"/>
        <v>0</v>
      </c>
      <c r="O23" s="1">
        <f t="shared" si="8"/>
        <v>0.16959512381924943</v>
      </c>
      <c r="P23" s="24">
        <f t="shared" si="9"/>
        <v>-3.9211949929174837E-2</v>
      </c>
      <c r="Q23" s="1"/>
      <c r="R23" s="27">
        <f t="shared" si="10"/>
        <v>0</v>
      </c>
      <c r="S23" s="27">
        <f t="shared" si="11"/>
        <v>-61.517200000000003</v>
      </c>
    </row>
    <row r="24" spans="1:19" x14ac:dyDescent="0.25">
      <c r="A24" s="29">
        <v>-422</v>
      </c>
      <c r="B24" s="29">
        <v>0.17330000000000001</v>
      </c>
      <c r="C24" s="29">
        <v>0.39129999999999998</v>
      </c>
      <c r="D24" s="1"/>
      <c r="E24" s="1">
        <f t="shared" si="0"/>
        <v>2.2579342181188689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0.17330000000000001</v>
      </c>
      <c r="N24" s="1">
        <f t="shared" si="7"/>
        <v>0</v>
      </c>
      <c r="O24" s="1">
        <f t="shared" si="8"/>
        <v>0.21595029359203474</v>
      </c>
      <c r="P24" s="24">
        <f t="shared" si="9"/>
        <v>-4.447339616718201E-2</v>
      </c>
      <c r="Q24" s="1"/>
      <c r="R24" s="27">
        <f t="shared" si="10"/>
        <v>0</v>
      </c>
      <c r="S24" s="27">
        <f t="shared" si="11"/>
        <v>-73.132600000000011</v>
      </c>
    </row>
    <row r="25" spans="1:19" x14ac:dyDescent="0.25">
      <c r="A25" s="29">
        <v>-392</v>
      </c>
      <c r="B25" s="29">
        <v>0.22</v>
      </c>
      <c r="C25" s="29">
        <v>0.4602</v>
      </c>
      <c r="D25" s="1"/>
      <c r="E25" s="1">
        <f t="shared" si="0"/>
        <v>2.0918181818181818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0.22</v>
      </c>
      <c r="N25" s="1">
        <f t="shared" si="7"/>
        <v>0</v>
      </c>
      <c r="O25" s="1">
        <f t="shared" si="8"/>
        <v>0.27414347715088078</v>
      </c>
      <c r="P25" s="24">
        <f t="shared" si="9"/>
        <v>-4.7188932446261343E-2</v>
      </c>
      <c r="Q25" s="1"/>
      <c r="R25" s="27">
        <f t="shared" si="10"/>
        <v>0</v>
      </c>
      <c r="S25" s="27">
        <f t="shared" si="11"/>
        <v>-86.24</v>
      </c>
    </row>
    <row r="26" spans="1:19" x14ac:dyDescent="0.25">
      <c r="A26" s="29">
        <v>-362</v>
      </c>
      <c r="B26" s="29">
        <v>0.28050000000000003</v>
      </c>
      <c r="C26" s="29">
        <v>0.53390000000000004</v>
      </c>
      <c r="D26" s="1"/>
      <c r="E26" s="1">
        <f t="shared" si="0"/>
        <v>1.9033868092691621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0.28050000000000003</v>
      </c>
      <c r="N26" s="1">
        <f t="shared" si="7"/>
        <v>0</v>
      </c>
      <c r="O26" s="1">
        <f t="shared" si="8"/>
        <v>0.34953293336737301</v>
      </c>
      <c r="P26" s="24">
        <f t="shared" si="9"/>
        <v>-4.6760440963941115E-2</v>
      </c>
      <c r="Q26" s="1"/>
      <c r="R26" s="27">
        <f t="shared" si="10"/>
        <v>0</v>
      </c>
      <c r="S26" s="27">
        <f t="shared" si="11"/>
        <v>-101.54100000000001</v>
      </c>
    </row>
    <row r="27" spans="1:19" x14ac:dyDescent="0.25">
      <c r="A27" s="29">
        <v>-332</v>
      </c>
      <c r="B27" s="29">
        <v>0.35770000000000002</v>
      </c>
      <c r="C27" s="29">
        <v>0.61280000000000001</v>
      </c>
      <c r="D27" s="1"/>
      <c r="E27" s="1">
        <f t="shared" si="0"/>
        <v>1.7131674587643275</v>
      </c>
      <c r="F27" s="1">
        <f t="shared" si="1"/>
        <v>0</v>
      </c>
      <c r="G27" s="1">
        <f t="shared" si="2"/>
        <v>0</v>
      </c>
      <c r="H27" s="1"/>
      <c r="I27" s="24">
        <f t="shared" si="3"/>
        <v>0</v>
      </c>
      <c r="J27" s="24">
        <f t="shared" si="4"/>
        <v>1</v>
      </c>
      <c r="K27" s="1"/>
      <c r="L27" s="1">
        <f t="shared" si="5"/>
        <v>0</v>
      </c>
      <c r="M27" s="1">
        <f t="shared" si="6"/>
        <v>0.35770000000000002</v>
      </c>
      <c r="N27" s="1">
        <f t="shared" si="7"/>
        <v>0</v>
      </c>
      <c r="O27" s="1">
        <f t="shared" si="8"/>
        <v>0.44573237171304569</v>
      </c>
      <c r="P27" s="24">
        <f t="shared" si="9"/>
        <v>-4.2372838664642976E-2</v>
      </c>
      <c r="Q27" s="1"/>
      <c r="R27" s="27">
        <f t="shared" si="10"/>
        <v>0</v>
      </c>
      <c r="S27" s="27">
        <f t="shared" si="11"/>
        <v>-118.7564</v>
      </c>
    </row>
    <row r="28" spans="1:19" x14ac:dyDescent="0.25">
      <c r="A28" s="29">
        <v>-302</v>
      </c>
      <c r="B28" s="29">
        <v>0.4556</v>
      </c>
      <c r="C28" s="29">
        <v>0.69010000000000005</v>
      </c>
      <c r="D28" s="1"/>
      <c r="E28" s="1">
        <f t="shared" ref="E28:E59" si="12">C28/B28</f>
        <v>1.5147058823529413</v>
      </c>
      <c r="F28" s="1">
        <f t="shared" ref="F28:F59" si="13">IF(AND(B28/$B$13&gt;$O$12,OR(C28/$C$13&gt;$M$12,C28/$C$14&gt;$M$12)),1,0)</f>
        <v>0</v>
      </c>
      <c r="G28" s="1">
        <f>E28*F28</f>
        <v>0</v>
      </c>
      <c r="H28" s="1"/>
      <c r="I28" s="24">
        <f t="shared" ref="I28:I59" si="14">MIN(1,MAX(0,(E28-$J$15)/($L$14-$J$15)))</f>
        <v>0</v>
      </c>
      <c r="J28" s="24">
        <f t="shared" ref="J28:J91" si="15">1-2*I28</f>
        <v>1</v>
      </c>
      <c r="K28" s="1"/>
      <c r="L28" s="1">
        <f t="shared" ref="L28:L59" si="16">B28*I28</f>
        <v>0</v>
      </c>
      <c r="M28" s="1">
        <f t="shared" ref="M28:M59" si="17">B28*(1-I28)</f>
        <v>0.4556</v>
      </c>
      <c r="N28" s="1">
        <f t="shared" ref="N28:N59" si="18">L28*$L$14</f>
        <v>0</v>
      </c>
      <c r="O28" s="1">
        <f t="shared" ref="O28:O59" si="19">M28*$J$15</f>
        <v>0.56772621904518761</v>
      </c>
      <c r="P28" s="24">
        <f t="shared" ref="P28:P91" si="20">(N28+O28-C28)/MAX($C$13,-$C$14)</f>
        <v>-3.1037278318659947E-2</v>
      </c>
      <c r="Q28" s="1"/>
      <c r="R28" s="27">
        <f t="shared" ref="R28:R59" si="21">A28*L28</f>
        <v>0</v>
      </c>
      <c r="S28" s="27">
        <f t="shared" ref="S28:S59" si="22">A28*M28</f>
        <v>-137.59120000000001</v>
      </c>
    </row>
    <row r="29" spans="1:19" x14ac:dyDescent="0.25">
      <c r="A29" s="29">
        <v>-272</v>
      </c>
      <c r="B29" s="29">
        <v>0.56679999999999997</v>
      </c>
      <c r="C29" s="29">
        <v>0.75449999999999995</v>
      </c>
      <c r="D29" s="1"/>
      <c r="E29" s="1">
        <f t="shared" si="12"/>
        <v>1.3311573747353564</v>
      </c>
      <c r="F29" s="1">
        <f t="shared" si="13"/>
        <v>0</v>
      </c>
      <c r="G29" s="1">
        <f t="shared" ref="G29:G92" si="23">E29*F29</f>
        <v>0</v>
      </c>
      <c r="H29" s="1"/>
      <c r="I29" s="24">
        <f t="shared" si="14"/>
        <v>0</v>
      </c>
      <c r="J29" s="24">
        <f t="shared" si="15"/>
        <v>1</v>
      </c>
      <c r="K29" s="1"/>
      <c r="L29" s="1">
        <f t="shared" si="16"/>
        <v>0</v>
      </c>
      <c r="M29" s="1">
        <f t="shared" si="17"/>
        <v>0.56679999999999997</v>
      </c>
      <c r="N29" s="1">
        <f t="shared" si="18"/>
        <v>0</v>
      </c>
      <c r="O29" s="1">
        <f t="shared" si="19"/>
        <v>0.70629328567781458</v>
      </c>
      <c r="P29" s="24">
        <f t="shared" si="20"/>
        <v>-1.2226517784869984E-2</v>
      </c>
      <c r="Q29" s="1"/>
      <c r="R29" s="27">
        <f t="shared" si="21"/>
        <v>0</v>
      </c>
      <c r="S29" s="27">
        <f t="shared" si="22"/>
        <v>-154.1696</v>
      </c>
    </row>
    <row r="30" spans="1:19" x14ac:dyDescent="0.25">
      <c r="A30" s="29">
        <v>-242</v>
      </c>
      <c r="B30" s="29">
        <v>0.67169999999999996</v>
      </c>
      <c r="C30" s="29">
        <v>0.81010000000000004</v>
      </c>
      <c r="D30" s="1"/>
      <c r="E30" s="1">
        <f t="shared" si="12"/>
        <v>1.2060443650439185</v>
      </c>
      <c r="F30" s="1">
        <f t="shared" si="13"/>
        <v>0</v>
      </c>
      <c r="G30" s="1">
        <f t="shared" si="23"/>
        <v>0</v>
      </c>
      <c r="H30" s="1"/>
      <c r="I30" s="24">
        <f t="shared" si="14"/>
        <v>7.7061016744298647E-4</v>
      </c>
      <c r="J30" s="24">
        <f t="shared" si="15"/>
        <v>0.99845877966511398</v>
      </c>
      <c r="K30" s="1"/>
      <c r="L30" s="1">
        <f t="shared" si="16"/>
        <v>5.1761884947145397E-4</v>
      </c>
      <c r="M30" s="1">
        <f t="shared" si="17"/>
        <v>0.67118238115052853</v>
      </c>
      <c r="N30" s="1">
        <f t="shared" si="18"/>
        <v>-2.6264871686425696E-2</v>
      </c>
      <c r="O30" s="1">
        <f t="shared" si="19"/>
        <v>0.83636487168642581</v>
      </c>
      <c r="P30" s="24">
        <f t="shared" si="20"/>
        <v>2.8158238425107958E-17</v>
      </c>
      <c r="Q30" s="1"/>
      <c r="R30" s="27">
        <f t="shared" si="21"/>
        <v>-0.12526376157209185</v>
      </c>
      <c r="S30" s="27">
        <f t="shared" si="22"/>
        <v>-162.42613623842792</v>
      </c>
    </row>
    <row r="31" spans="1:19" x14ac:dyDescent="0.25">
      <c r="A31" s="29">
        <v>-212</v>
      </c>
      <c r="B31" s="29">
        <v>0.75790000000000002</v>
      </c>
      <c r="C31" s="29">
        <v>0.88029999999999997</v>
      </c>
      <c r="D31" s="1"/>
      <c r="E31" s="1">
        <f t="shared" si="12"/>
        <v>1.1614988784800104</v>
      </c>
      <c r="F31" s="1">
        <f t="shared" si="13"/>
        <v>0</v>
      </c>
      <c r="G31" s="1">
        <f t="shared" si="23"/>
        <v>0</v>
      </c>
      <c r="H31" s="1"/>
      <c r="I31" s="24">
        <f t="shared" si="14"/>
        <v>1.6274546979873925E-3</v>
      </c>
      <c r="J31" s="24">
        <f t="shared" si="15"/>
        <v>0.99674509060402516</v>
      </c>
      <c r="K31" s="1"/>
      <c r="L31" s="1">
        <f t="shared" si="16"/>
        <v>1.2334479156046448E-3</v>
      </c>
      <c r="M31" s="1">
        <f t="shared" si="17"/>
        <v>0.75666655208439537</v>
      </c>
      <c r="N31" s="1">
        <f t="shared" si="18"/>
        <v>-6.2587271055382698E-2</v>
      </c>
      <c r="O31" s="1">
        <f t="shared" si="19"/>
        <v>0.94288727105538261</v>
      </c>
      <c r="P31" s="24">
        <f t="shared" si="20"/>
        <v>-2.8158238425107958E-17</v>
      </c>
      <c r="Q31" s="1"/>
      <c r="R31" s="27">
        <f t="shared" si="21"/>
        <v>-0.26149095810818468</v>
      </c>
      <c r="S31" s="27">
        <f t="shared" si="22"/>
        <v>-160.41330904189181</v>
      </c>
    </row>
    <row r="32" spans="1:19" x14ac:dyDescent="0.25">
      <c r="A32" s="29">
        <v>-182</v>
      </c>
      <c r="B32" s="29">
        <v>0.82779999999999998</v>
      </c>
      <c r="C32" s="29">
        <v>0.94130000000000003</v>
      </c>
      <c r="D32" s="1"/>
      <c r="E32" s="1">
        <f t="shared" si="12"/>
        <v>1.1371104131432714</v>
      </c>
      <c r="F32" s="1">
        <f t="shared" si="13"/>
        <v>0</v>
      </c>
      <c r="G32" s="1">
        <f t="shared" si="23"/>
        <v>0</v>
      </c>
      <c r="H32" s="1"/>
      <c r="I32" s="24">
        <f t="shared" si="14"/>
        <v>2.0965734515153429E-3</v>
      </c>
      <c r="J32" s="24">
        <f t="shared" si="15"/>
        <v>0.99580685309696937</v>
      </c>
      <c r="K32" s="1"/>
      <c r="L32" s="1">
        <f t="shared" si="16"/>
        <v>1.7355435031644008E-3</v>
      </c>
      <c r="M32" s="1">
        <f t="shared" si="17"/>
        <v>0.82606445649683558</v>
      </c>
      <c r="N32" s="1">
        <f t="shared" si="18"/>
        <v>-8.8064465703613495E-2</v>
      </c>
      <c r="O32" s="1">
        <f t="shared" si="19"/>
        <v>1.0293644657036136</v>
      </c>
      <c r="P32" s="24">
        <f t="shared" si="20"/>
        <v>2.8158238425107958E-17</v>
      </c>
      <c r="Q32" s="1"/>
      <c r="R32" s="27">
        <f t="shared" si="21"/>
        <v>-0.31586891757592095</v>
      </c>
      <c r="S32" s="27">
        <f t="shared" si="22"/>
        <v>-150.34373108242409</v>
      </c>
    </row>
    <row r="33" spans="1:19" x14ac:dyDescent="0.25">
      <c r="A33" s="29">
        <v>-152</v>
      </c>
      <c r="B33" s="29">
        <v>0.88800000000000001</v>
      </c>
      <c r="C33" s="29">
        <v>0.96989999999999998</v>
      </c>
      <c r="D33" s="1"/>
      <c r="E33" s="1">
        <f t="shared" si="12"/>
        <v>1.0922297297297296</v>
      </c>
      <c r="F33" s="1">
        <f t="shared" si="13"/>
        <v>0</v>
      </c>
      <c r="G33" s="1">
        <f t="shared" si="23"/>
        <v>0</v>
      </c>
      <c r="H33" s="1"/>
      <c r="I33" s="24">
        <f t="shared" si="14"/>
        <v>2.9598655844863672E-3</v>
      </c>
      <c r="J33" s="24">
        <f t="shared" si="15"/>
        <v>0.99408026883102729</v>
      </c>
      <c r="K33" s="1"/>
      <c r="L33" s="1">
        <f t="shared" si="16"/>
        <v>2.6283606390238943E-3</v>
      </c>
      <c r="M33" s="1">
        <f t="shared" si="17"/>
        <v>0.88537163936097618</v>
      </c>
      <c r="N33" s="1">
        <f t="shared" si="18"/>
        <v>-0.13336754447815283</v>
      </c>
      <c r="O33" s="1">
        <f t="shared" si="19"/>
        <v>1.1032675444781528</v>
      </c>
      <c r="P33" s="24">
        <f t="shared" si="20"/>
        <v>0</v>
      </c>
      <c r="Q33" s="1"/>
      <c r="R33" s="27">
        <f t="shared" si="21"/>
        <v>-0.39951081713163195</v>
      </c>
      <c r="S33" s="27">
        <f t="shared" si="22"/>
        <v>-134.57648918286839</v>
      </c>
    </row>
    <row r="34" spans="1:19" x14ac:dyDescent="0.25">
      <c r="A34" s="29">
        <v>-122</v>
      </c>
      <c r="B34" s="29">
        <v>0.93559999999999999</v>
      </c>
      <c r="C34" s="29">
        <v>0.98870000000000002</v>
      </c>
      <c r="D34" s="1"/>
      <c r="E34" s="1">
        <f t="shared" si="12"/>
        <v>1.0567550235143224</v>
      </c>
      <c r="F34" s="1">
        <f t="shared" si="13"/>
        <v>1</v>
      </c>
      <c r="G34" s="1">
        <f t="shared" si="23"/>
        <v>1.0567550235143224</v>
      </c>
      <c r="H34" s="1"/>
      <c r="I34" s="24">
        <f t="shared" si="14"/>
        <v>3.6422311918242211E-3</v>
      </c>
      <c r="J34" s="24">
        <f t="shared" si="15"/>
        <v>0.99271553761635156</v>
      </c>
      <c r="K34" s="1"/>
      <c r="L34" s="1">
        <f t="shared" si="16"/>
        <v>3.407671503070741E-3</v>
      </c>
      <c r="M34" s="1">
        <f t="shared" si="17"/>
        <v>0.93219232849692923</v>
      </c>
      <c r="N34" s="1">
        <f t="shared" si="18"/>
        <v>-0.17291111957965574</v>
      </c>
      <c r="O34" s="1">
        <f t="shared" si="19"/>
        <v>1.1616111195796557</v>
      </c>
      <c r="P34" s="24">
        <f t="shared" si="20"/>
        <v>-2.8158238425107958E-17</v>
      </c>
      <c r="Q34" s="1"/>
      <c r="R34" s="27">
        <f t="shared" si="21"/>
        <v>-0.41573592337463039</v>
      </c>
      <c r="S34" s="27">
        <f t="shared" si="22"/>
        <v>-113.72746407662537</v>
      </c>
    </row>
    <row r="35" spans="1:19" x14ac:dyDescent="0.25">
      <c r="A35" s="29">
        <v>-92</v>
      </c>
      <c r="B35" s="29">
        <v>0.96640000000000004</v>
      </c>
      <c r="C35" s="29">
        <v>1.0066999999999999</v>
      </c>
      <c r="D35" s="1"/>
      <c r="E35" s="1">
        <f t="shared" si="12"/>
        <v>1.0417011589403973</v>
      </c>
      <c r="F35" s="1">
        <f t="shared" si="13"/>
        <v>1</v>
      </c>
      <c r="G35" s="1">
        <f t="shared" si="23"/>
        <v>1.0417011589403973</v>
      </c>
      <c r="H35" s="1"/>
      <c r="I35" s="24">
        <f t="shared" si="14"/>
        <v>3.9317963648349222E-3</v>
      </c>
      <c r="J35" s="24">
        <f t="shared" si="15"/>
        <v>0.99213640727033015</v>
      </c>
      <c r="K35" s="1"/>
      <c r="L35" s="1">
        <f t="shared" si="16"/>
        <v>3.7996880069764692E-3</v>
      </c>
      <c r="M35" s="1">
        <f t="shared" si="17"/>
        <v>0.96260031199302365</v>
      </c>
      <c r="N35" s="1">
        <f t="shared" si="18"/>
        <v>-0.19280271198313714</v>
      </c>
      <c r="O35" s="1">
        <f t="shared" si="19"/>
        <v>1.1995027119831372</v>
      </c>
      <c r="P35" s="24">
        <f t="shared" si="20"/>
        <v>0</v>
      </c>
      <c r="Q35" s="1"/>
      <c r="R35" s="27">
        <f t="shared" si="21"/>
        <v>-0.34957129664183517</v>
      </c>
      <c r="S35" s="27">
        <f t="shared" si="22"/>
        <v>-88.559228703358173</v>
      </c>
    </row>
    <row r="36" spans="1:19" x14ac:dyDescent="0.25">
      <c r="A36" s="29">
        <v>-62</v>
      </c>
      <c r="B36" s="29">
        <v>0.98440000000000005</v>
      </c>
      <c r="C36" s="29">
        <v>1.0206</v>
      </c>
      <c r="D36" s="1"/>
      <c r="E36" s="1">
        <f t="shared" si="12"/>
        <v>1.0367736692401461</v>
      </c>
      <c r="F36" s="1">
        <f t="shared" si="13"/>
        <v>1</v>
      </c>
      <c r="G36" s="1">
        <f t="shared" si="23"/>
        <v>1.0367736692401461</v>
      </c>
      <c r="H36" s="1"/>
      <c r="I36" s="24">
        <f t="shared" si="14"/>
        <v>4.0265779672968632E-3</v>
      </c>
      <c r="J36" s="24">
        <f t="shared" si="15"/>
        <v>0.99194684406540623</v>
      </c>
      <c r="K36" s="1"/>
      <c r="L36" s="1">
        <f t="shared" si="16"/>
        <v>3.963763351007032E-3</v>
      </c>
      <c r="M36" s="1">
        <f t="shared" si="17"/>
        <v>0.98043623664899304</v>
      </c>
      <c r="N36" s="1">
        <f t="shared" si="18"/>
        <v>-0.20112817745308528</v>
      </c>
      <c r="O36" s="1">
        <f t="shared" si="19"/>
        <v>1.2217281774530853</v>
      </c>
      <c r="P36" s="24">
        <f t="shared" si="20"/>
        <v>0</v>
      </c>
      <c r="Q36" s="1"/>
      <c r="R36" s="27">
        <f t="shared" si="21"/>
        <v>-0.24575332776243597</v>
      </c>
      <c r="S36" s="27">
        <f t="shared" si="22"/>
        <v>-60.787046672237565</v>
      </c>
    </row>
    <row r="37" spans="1:19" x14ac:dyDescent="0.25">
      <c r="A37" s="29">
        <v>-32</v>
      </c>
      <c r="B37" s="29">
        <v>0.98919999999999997</v>
      </c>
      <c r="C37" s="29">
        <v>1.0269999999999999</v>
      </c>
      <c r="D37" s="1"/>
      <c r="E37" s="1">
        <f t="shared" si="12"/>
        <v>1.0382126971289931</v>
      </c>
      <c r="F37" s="1">
        <f t="shared" si="13"/>
        <v>1</v>
      </c>
      <c r="G37" s="1">
        <f t="shared" si="23"/>
        <v>1.0382126971289931</v>
      </c>
      <c r="H37" s="1"/>
      <c r="I37" s="24">
        <f t="shared" si="14"/>
        <v>3.998897875081675E-3</v>
      </c>
      <c r="J37" s="24">
        <f t="shared" si="15"/>
        <v>0.99200220424983665</v>
      </c>
      <c r="K37" s="1"/>
      <c r="L37" s="1">
        <f t="shared" si="16"/>
        <v>3.9557097780307925E-3</v>
      </c>
      <c r="M37" s="1">
        <f t="shared" si="17"/>
        <v>0.98524429022196913</v>
      </c>
      <c r="N37" s="1">
        <f t="shared" si="18"/>
        <v>-0.20071952529319162</v>
      </c>
      <c r="O37" s="1">
        <f t="shared" si="19"/>
        <v>1.2277195252931916</v>
      </c>
      <c r="P37" s="24">
        <f t="shared" si="20"/>
        <v>0</v>
      </c>
      <c r="Q37" s="1"/>
      <c r="R37" s="27">
        <f t="shared" si="21"/>
        <v>-0.12658271289698536</v>
      </c>
      <c r="S37" s="27">
        <f t="shared" si="22"/>
        <v>-31.527817287103012</v>
      </c>
    </row>
    <row r="38" spans="1:19" x14ac:dyDescent="0.25">
      <c r="A38" s="29">
        <v>-2</v>
      </c>
      <c r="B38" s="29">
        <v>0.97409999999999997</v>
      </c>
      <c r="C38" s="29">
        <v>1.0251999999999999</v>
      </c>
      <c r="D38" s="1"/>
      <c r="E38" s="1">
        <f t="shared" si="12"/>
        <v>1.0524586798070013</v>
      </c>
      <c r="F38" s="1">
        <f t="shared" si="13"/>
        <v>1</v>
      </c>
      <c r="G38" s="1">
        <f t="shared" si="23"/>
        <v>1.0524586798070013</v>
      </c>
      <c r="H38" s="1"/>
      <c r="I38" s="24">
        <f t="shared" si="14"/>
        <v>3.7248725297221812E-3</v>
      </c>
      <c r="J38" s="24">
        <f t="shared" si="15"/>
        <v>0.9925502549405556</v>
      </c>
      <c r="K38" s="1"/>
      <c r="L38" s="1">
        <f t="shared" si="16"/>
        <v>3.6283983312023764E-3</v>
      </c>
      <c r="M38" s="1">
        <f t="shared" si="17"/>
        <v>0.97047160166879753</v>
      </c>
      <c r="N38" s="1">
        <f t="shared" si="18"/>
        <v>-0.1841111788984941</v>
      </c>
      <c r="O38" s="1">
        <f t="shared" si="19"/>
        <v>1.209311178898494</v>
      </c>
      <c r="P38" s="24">
        <f t="shared" si="20"/>
        <v>0</v>
      </c>
      <c r="Q38" s="1"/>
      <c r="R38" s="27">
        <f t="shared" si="21"/>
        <v>-7.2567966624047528E-3</v>
      </c>
      <c r="S38" s="27">
        <f t="shared" si="22"/>
        <v>-1.9409432033375951</v>
      </c>
    </row>
    <row r="39" spans="1:19" x14ac:dyDescent="0.25">
      <c r="A39" s="29">
        <v>28</v>
      </c>
      <c r="B39" s="29">
        <v>0.93420000000000003</v>
      </c>
      <c r="C39" s="29">
        <v>1.0166999999999999</v>
      </c>
      <c r="D39" s="1"/>
      <c r="E39" s="1">
        <f t="shared" si="12"/>
        <v>1.0883108542068078</v>
      </c>
      <c r="F39" s="1">
        <f t="shared" si="13"/>
        <v>1</v>
      </c>
      <c r="G39" s="1">
        <f t="shared" si="23"/>
        <v>1.0883108542068078</v>
      </c>
      <c r="H39" s="1"/>
      <c r="I39" s="24">
        <f t="shared" si="14"/>
        <v>3.0352462193545589E-3</v>
      </c>
      <c r="J39" s="24">
        <f t="shared" si="15"/>
        <v>0.99392950756129084</v>
      </c>
      <c r="K39" s="1"/>
      <c r="L39" s="1">
        <f t="shared" si="16"/>
        <v>2.835527018121029E-3</v>
      </c>
      <c r="M39" s="1">
        <f t="shared" si="17"/>
        <v>0.93136447298187897</v>
      </c>
      <c r="N39" s="1">
        <f t="shared" si="18"/>
        <v>-0.14387952326386308</v>
      </c>
      <c r="O39" s="1">
        <f t="shared" si="19"/>
        <v>1.1605795232638629</v>
      </c>
      <c r="P39" s="24">
        <f t="shared" si="20"/>
        <v>0</v>
      </c>
      <c r="Q39" s="1"/>
      <c r="R39" s="27">
        <f t="shared" si="21"/>
        <v>7.9394756507388808E-2</v>
      </c>
      <c r="S39" s="27">
        <f t="shared" si="22"/>
        <v>26.078205243492611</v>
      </c>
    </row>
    <row r="40" spans="1:19" x14ac:dyDescent="0.25">
      <c r="A40" s="29">
        <v>58</v>
      </c>
      <c r="B40" s="29">
        <v>0.87090000000000001</v>
      </c>
      <c r="C40" s="29">
        <v>1.0004999999999999</v>
      </c>
      <c r="D40" s="1"/>
      <c r="E40" s="1">
        <f t="shared" si="12"/>
        <v>1.1488115742335514</v>
      </c>
      <c r="F40" s="1">
        <f t="shared" si="13"/>
        <v>1</v>
      </c>
      <c r="G40" s="1">
        <f t="shared" si="23"/>
        <v>1.1488115742335514</v>
      </c>
      <c r="H40" s="1"/>
      <c r="I40" s="24">
        <f t="shared" si="14"/>
        <v>1.8714984404512864E-3</v>
      </c>
      <c r="J40" s="24">
        <f t="shared" si="15"/>
        <v>0.99625700311909737</v>
      </c>
      <c r="K40" s="1"/>
      <c r="L40" s="1">
        <f t="shared" si="16"/>
        <v>1.6298879917890253E-3</v>
      </c>
      <c r="M40" s="1">
        <f t="shared" si="17"/>
        <v>0.86927011200821092</v>
      </c>
      <c r="N40" s="1">
        <f t="shared" si="18"/>
        <v>-8.2703323133029874E-2</v>
      </c>
      <c r="O40" s="1">
        <f t="shared" si="19"/>
        <v>1.0832033231330298</v>
      </c>
      <c r="P40" s="24">
        <f t="shared" si="20"/>
        <v>0</v>
      </c>
      <c r="Q40" s="1"/>
      <c r="R40" s="27">
        <f t="shared" si="21"/>
        <v>9.4533503523763468E-2</v>
      </c>
      <c r="S40" s="27">
        <f t="shared" si="22"/>
        <v>50.41766649647623</v>
      </c>
    </row>
    <row r="41" spans="1:19" x14ac:dyDescent="0.25">
      <c r="A41" s="29">
        <v>88</v>
      </c>
      <c r="B41" s="29">
        <v>0.78339999999999999</v>
      </c>
      <c r="C41" s="29">
        <v>0.97619999999999996</v>
      </c>
      <c r="D41" s="1"/>
      <c r="E41" s="1">
        <f t="shared" si="12"/>
        <v>1.2461067143221853</v>
      </c>
      <c r="F41" s="1">
        <f t="shared" si="13"/>
        <v>1</v>
      </c>
      <c r="G41" s="1">
        <f t="shared" si="23"/>
        <v>1.2461067143221853</v>
      </c>
      <c r="H41" s="1"/>
      <c r="I41" s="24">
        <f t="shared" si="14"/>
        <v>0</v>
      </c>
      <c r="J41" s="24">
        <f t="shared" si="15"/>
        <v>1</v>
      </c>
      <c r="K41" s="1"/>
      <c r="L41" s="1">
        <f t="shared" si="16"/>
        <v>0</v>
      </c>
      <c r="M41" s="1">
        <f t="shared" si="17"/>
        <v>0.78339999999999999</v>
      </c>
      <c r="N41" s="1">
        <f t="shared" si="18"/>
        <v>0</v>
      </c>
      <c r="O41" s="1">
        <f t="shared" si="19"/>
        <v>0.97619999999999996</v>
      </c>
      <c r="P41" s="24">
        <f t="shared" si="20"/>
        <v>0</v>
      </c>
      <c r="Q41" s="1"/>
      <c r="R41" s="27">
        <f t="shared" si="21"/>
        <v>0</v>
      </c>
      <c r="S41" s="27">
        <f t="shared" si="22"/>
        <v>68.9392</v>
      </c>
    </row>
    <row r="42" spans="1:19" x14ac:dyDescent="0.25">
      <c r="A42" s="29">
        <v>118</v>
      </c>
      <c r="B42" s="29">
        <v>0.67689999999999995</v>
      </c>
      <c r="C42" s="29">
        <v>0.94440000000000002</v>
      </c>
      <c r="D42" s="1"/>
      <c r="E42" s="1">
        <f t="shared" si="12"/>
        <v>1.3951839267247748</v>
      </c>
      <c r="F42" s="1">
        <f t="shared" si="13"/>
        <v>0</v>
      </c>
      <c r="G42" s="1">
        <f t="shared" si="23"/>
        <v>0</v>
      </c>
      <c r="H42" s="1"/>
      <c r="I42" s="24">
        <f t="shared" si="14"/>
        <v>0</v>
      </c>
      <c r="J42" s="24">
        <f t="shared" si="15"/>
        <v>1</v>
      </c>
      <c r="K42" s="1"/>
      <c r="L42" s="1">
        <f t="shared" si="16"/>
        <v>0</v>
      </c>
      <c r="M42" s="1">
        <f t="shared" si="17"/>
        <v>0.67689999999999995</v>
      </c>
      <c r="N42" s="1">
        <f t="shared" si="18"/>
        <v>0</v>
      </c>
      <c r="O42" s="1">
        <f t="shared" si="19"/>
        <v>0.8434896349246872</v>
      </c>
      <c r="P42" s="24">
        <f t="shared" si="20"/>
        <v>-2.5593579455035206E-2</v>
      </c>
      <c r="Q42" s="1"/>
      <c r="R42" s="27">
        <f t="shared" si="21"/>
        <v>0</v>
      </c>
      <c r="S42" s="27">
        <f t="shared" si="22"/>
        <v>79.874199999999988</v>
      </c>
    </row>
    <row r="43" spans="1:19" x14ac:dyDescent="0.25">
      <c r="A43" s="29">
        <v>148</v>
      </c>
      <c r="B43" s="29">
        <v>0.56910000000000005</v>
      </c>
      <c r="C43" s="29">
        <v>0.90480000000000005</v>
      </c>
      <c r="D43" s="1"/>
      <c r="E43" s="1">
        <f t="shared" si="12"/>
        <v>1.5898787559304164</v>
      </c>
      <c r="F43" s="1">
        <f t="shared" si="13"/>
        <v>0</v>
      </c>
      <c r="G43" s="1">
        <f t="shared" si="23"/>
        <v>0</v>
      </c>
      <c r="H43" s="1"/>
      <c r="I43" s="24">
        <f t="shared" si="14"/>
        <v>0</v>
      </c>
      <c r="J43" s="24">
        <f t="shared" si="15"/>
        <v>1</v>
      </c>
      <c r="K43" s="1"/>
      <c r="L43" s="1">
        <f t="shared" si="16"/>
        <v>0</v>
      </c>
      <c r="M43" s="1">
        <f t="shared" si="17"/>
        <v>0.56910000000000005</v>
      </c>
      <c r="N43" s="1">
        <f t="shared" si="18"/>
        <v>0</v>
      </c>
      <c r="O43" s="1">
        <f t="shared" si="19"/>
        <v>0.70915933112075569</v>
      </c>
      <c r="P43" s="24">
        <f t="shared" si="20"/>
        <v>-4.9619729349509069E-2</v>
      </c>
      <c r="Q43" s="1"/>
      <c r="R43" s="27">
        <f t="shared" si="21"/>
        <v>0</v>
      </c>
      <c r="S43" s="27">
        <f t="shared" si="22"/>
        <v>84.226800000000011</v>
      </c>
    </row>
    <row r="44" spans="1:19" x14ac:dyDescent="0.25">
      <c r="A44" s="29">
        <v>178</v>
      </c>
      <c r="B44" s="29">
        <v>0.47060000000000002</v>
      </c>
      <c r="C44" s="29">
        <v>0.86119999999999997</v>
      </c>
      <c r="D44" s="1"/>
      <c r="E44" s="1">
        <f t="shared" si="12"/>
        <v>1.8300042498937525</v>
      </c>
      <c r="F44" s="1">
        <f t="shared" si="13"/>
        <v>0</v>
      </c>
      <c r="G44" s="1">
        <f t="shared" si="23"/>
        <v>0</v>
      </c>
      <c r="H44" s="1"/>
      <c r="I44" s="24">
        <f t="shared" si="14"/>
        <v>0</v>
      </c>
      <c r="J44" s="24">
        <f t="shared" si="15"/>
        <v>1</v>
      </c>
      <c r="K44" s="1"/>
      <c r="L44" s="1">
        <f t="shared" si="16"/>
        <v>0</v>
      </c>
      <c r="M44" s="1">
        <f t="shared" si="17"/>
        <v>0.47060000000000002</v>
      </c>
      <c r="N44" s="1">
        <f t="shared" si="18"/>
        <v>0</v>
      </c>
      <c r="O44" s="1">
        <f t="shared" si="19"/>
        <v>0.5864178197600205</v>
      </c>
      <c r="P44" s="24">
        <f t="shared" si="20"/>
        <v>-6.9692142700613635E-2</v>
      </c>
      <c r="Q44" s="1"/>
      <c r="R44" s="27">
        <f t="shared" si="21"/>
        <v>0</v>
      </c>
      <c r="S44" s="27">
        <f t="shared" si="22"/>
        <v>83.766800000000003</v>
      </c>
    </row>
    <row r="45" spans="1:19" x14ac:dyDescent="0.25">
      <c r="A45" s="29">
        <v>208</v>
      </c>
      <c r="B45" s="29">
        <v>0.38369999999999999</v>
      </c>
      <c r="C45" s="29">
        <v>0.81810000000000005</v>
      </c>
      <c r="D45" s="1"/>
      <c r="E45" s="1">
        <f t="shared" si="12"/>
        <v>2.132134480062549</v>
      </c>
      <c r="F45" s="1">
        <f t="shared" si="13"/>
        <v>0</v>
      </c>
      <c r="G45" s="1">
        <f t="shared" si="23"/>
        <v>0</v>
      </c>
      <c r="H45" s="1"/>
      <c r="I45" s="24">
        <f t="shared" si="14"/>
        <v>0</v>
      </c>
      <c r="J45" s="24">
        <f t="shared" si="15"/>
        <v>1</v>
      </c>
      <c r="K45" s="1"/>
      <c r="L45" s="1">
        <f t="shared" si="16"/>
        <v>0</v>
      </c>
      <c r="M45" s="1">
        <f t="shared" si="17"/>
        <v>0.38369999999999999</v>
      </c>
      <c r="N45" s="1">
        <f t="shared" si="18"/>
        <v>0</v>
      </c>
      <c r="O45" s="1">
        <f t="shared" si="19"/>
        <v>0.47813114628542247</v>
      </c>
      <c r="P45" s="24">
        <f t="shared" si="20"/>
        <v>-8.6225234278831692E-2</v>
      </c>
      <c r="Q45" s="1"/>
      <c r="R45" s="27">
        <f t="shared" si="21"/>
        <v>0</v>
      </c>
      <c r="S45" s="27">
        <f t="shared" si="22"/>
        <v>79.809600000000003</v>
      </c>
    </row>
    <row r="46" spans="1:19" x14ac:dyDescent="0.25">
      <c r="A46" s="29">
        <v>238</v>
      </c>
      <c r="B46" s="29">
        <v>0.31369999999999998</v>
      </c>
      <c r="C46" s="29">
        <v>0.77629999999999999</v>
      </c>
      <c r="D46" s="1"/>
      <c r="E46" s="1">
        <f t="shared" si="12"/>
        <v>2.4746573159069176</v>
      </c>
      <c r="F46" s="1">
        <f t="shared" si="13"/>
        <v>0</v>
      </c>
      <c r="G46" s="1">
        <f t="shared" si="23"/>
        <v>0</v>
      </c>
      <c r="H46" s="1"/>
      <c r="I46" s="24">
        <f t="shared" si="14"/>
        <v>0</v>
      </c>
      <c r="J46" s="24">
        <f t="shared" si="15"/>
        <v>1</v>
      </c>
      <c r="K46" s="1"/>
      <c r="L46" s="1">
        <f t="shared" si="16"/>
        <v>0</v>
      </c>
      <c r="M46" s="1">
        <f t="shared" si="17"/>
        <v>0.31369999999999998</v>
      </c>
      <c r="N46" s="1">
        <f t="shared" si="18"/>
        <v>0</v>
      </c>
      <c r="O46" s="1">
        <f t="shared" si="19"/>
        <v>0.39090367628286954</v>
      </c>
      <c r="P46" s="24">
        <f t="shared" si="20"/>
        <v>-9.774686104218587E-2</v>
      </c>
      <c r="Q46" s="1"/>
      <c r="R46" s="27">
        <f t="shared" si="21"/>
        <v>0</v>
      </c>
      <c r="S46" s="27">
        <f t="shared" si="22"/>
        <v>74.660599999999988</v>
      </c>
    </row>
    <row r="47" spans="1:19" x14ac:dyDescent="0.25">
      <c r="A47" s="29">
        <v>268</v>
      </c>
      <c r="B47" s="29">
        <v>0.25990000000000002</v>
      </c>
      <c r="C47" s="29">
        <v>0.72570000000000001</v>
      </c>
      <c r="D47" s="1"/>
      <c r="E47" s="1">
        <f t="shared" si="12"/>
        <v>2.7922277799153519</v>
      </c>
      <c r="F47" s="1">
        <f t="shared" si="13"/>
        <v>0</v>
      </c>
      <c r="G47" s="1">
        <f t="shared" si="23"/>
        <v>0</v>
      </c>
      <c r="H47" s="1"/>
      <c r="I47" s="24">
        <f t="shared" si="14"/>
        <v>0</v>
      </c>
      <c r="J47" s="24">
        <f t="shared" si="15"/>
        <v>1</v>
      </c>
      <c r="K47" s="1"/>
      <c r="L47" s="1">
        <f t="shared" si="16"/>
        <v>0</v>
      </c>
      <c r="M47" s="1">
        <f t="shared" si="17"/>
        <v>0.25990000000000002</v>
      </c>
      <c r="N47" s="1">
        <f t="shared" si="18"/>
        <v>0</v>
      </c>
      <c r="O47" s="1">
        <f t="shared" si="19"/>
        <v>0.32386313505233599</v>
      </c>
      <c r="P47" s="24">
        <f t="shared" si="20"/>
        <v>-0.10191662395953739</v>
      </c>
      <c r="Q47" s="1"/>
      <c r="R47" s="27">
        <f t="shared" si="21"/>
        <v>0</v>
      </c>
      <c r="S47" s="27">
        <f t="shared" si="22"/>
        <v>69.653199999999998</v>
      </c>
    </row>
    <row r="48" spans="1:19" x14ac:dyDescent="0.25">
      <c r="A48" s="29">
        <v>298</v>
      </c>
      <c r="B48" s="29">
        <v>0.21779999999999999</v>
      </c>
      <c r="C48" s="29">
        <v>0.66469999999999996</v>
      </c>
      <c r="D48" s="1"/>
      <c r="E48" s="1">
        <f t="shared" si="12"/>
        <v>3.0518824609733701</v>
      </c>
      <c r="F48" s="1">
        <f t="shared" si="13"/>
        <v>0</v>
      </c>
      <c r="G48" s="1">
        <f t="shared" si="23"/>
        <v>0</v>
      </c>
      <c r="H48" s="1"/>
      <c r="I48" s="24">
        <f t="shared" si="14"/>
        <v>0</v>
      </c>
      <c r="J48" s="24">
        <f t="shared" si="15"/>
        <v>1</v>
      </c>
      <c r="K48" s="1"/>
      <c r="L48" s="1">
        <f t="shared" si="16"/>
        <v>0</v>
      </c>
      <c r="M48" s="1">
        <f t="shared" si="17"/>
        <v>0.21779999999999999</v>
      </c>
      <c r="N48" s="1">
        <f t="shared" si="18"/>
        <v>0</v>
      </c>
      <c r="O48" s="1">
        <f t="shared" si="19"/>
        <v>0.27140204237937193</v>
      </c>
      <c r="P48" s="24">
        <f t="shared" si="20"/>
        <v>-9.9750927670850156E-2</v>
      </c>
      <c r="Q48" s="1"/>
      <c r="R48" s="27">
        <f t="shared" si="21"/>
        <v>0</v>
      </c>
      <c r="S48" s="27">
        <f t="shared" si="22"/>
        <v>64.904399999999995</v>
      </c>
    </row>
    <row r="49" spans="1:19" x14ac:dyDescent="0.25">
      <c r="A49" s="29">
        <v>328</v>
      </c>
      <c r="B49" s="29">
        <v>0.185</v>
      </c>
      <c r="C49" s="29">
        <v>0.60870000000000002</v>
      </c>
      <c r="D49" s="1"/>
      <c r="E49" s="1">
        <f t="shared" si="12"/>
        <v>3.2902702702702702</v>
      </c>
      <c r="F49" s="1">
        <f t="shared" si="13"/>
        <v>0</v>
      </c>
      <c r="G49" s="1">
        <f t="shared" si="23"/>
        <v>0</v>
      </c>
      <c r="H49" s="1"/>
      <c r="I49" s="24">
        <f t="shared" si="14"/>
        <v>0</v>
      </c>
      <c r="J49" s="24">
        <f t="shared" si="15"/>
        <v>1</v>
      </c>
      <c r="K49" s="1"/>
      <c r="L49" s="1">
        <f t="shared" si="16"/>
        <v>0</v>
      </c>
      <c r="M49" s="1">
        <f t="shared" si="17"/>
        <v>0.185</v>
      </c>
      <c r="N49" s="1">
        <f t="shared" si="18"/>
        <v>0</v>
      </c>
      <c r="O49" s="1">
        <f t="shared" si="19"/>
        <v>0.23052974214960428</v>
      </c>
      <c r="P49" s="24">
        <f t="shared" si="20"/>
        <v>-9.5914136616210732E-2</v>
      </c>
      <c r="Q49" s="1"/>
      <c r="R49" s="27">
        <f t="shared" si="21"/>
        <v>0</v>
      </c>
      <c r="S49" s="27">
        <f t="shared" si="22"/>
        <v>60.68</v>
      </c>
    </row>
    <row r="50" spans="1:19" x14ac:dyDescent="0.25">
      <c r="A50" s="29">
        <v>358</v>
      </c>
      <c r="B50" s="29">
        <v>0.15559999999999999</v>
      </c>
      <c r="C50" s="29">
        <v>0.55830000000000002</v>
      </c>
      <c r="D50" s="1"/>
      <c r="E50" s="1">
        <f t="shared" si="12"/>
        <v>3.5880462724935738</v>
      </c>
      <c r="F50" s="1">
        <f t="shared" si="13"/>
        <v>0</v>
      </c>
      <c r="G50" s="1">
        <f t="shared" si="23"/>
        <v>0</v>
      </c>
      <c r="H50" s="1"/>
      <c r="I50" s="24">
        <f t="shared" si="14"/>
        <v>0</v>
      </c>
      <c r="J50" s="24">
        <f t="shared" si="15"/>
        <v>1</v>
      </c>
      <c r="K50" s="1"/>
      <c r="L50" s="1">
        <f t="shared" si="16"/>
        <v>0</v>
      </c>
      <c r="M50" s="1">
        <f t="shared" si="17"/>
        <v>0.15559999999999999</v>
      </c>
      <c r="N50" s="1">
        <f t="shared" si="18"/>
        <v>0</v>
      </c>
      <c r="O50" s="1">
        <f t="shared" si="19"/>
        <v>0.19389420474853203</v>
      </c>
      <c r="P50" s="24">
        <f t="shared" si="20"/>
        <v>-9.2423099130432174E-2</v>
      </c>
      <c r="Q50" s="1"/>
      <c r="R50" s="27">
        <f t="shared" si="21"/>
        <v>0</v>
      </c>
      <c r="S50" s="27">
        <f t="shared" si="22"/>
        <v>55.704799999999999</v>
      </c>
    </row>
    <row r="51" spans="1:19" x14ac:dyDescent="0.25">
      <c r="A51" s="29">
        <v>388</v>
      </c>
      <c r="B51" s="29">
        <v>0.1275</v>
      </c>
      <c r="C51" s="29">
        <v>0.50770000000000004</v>
      </c>
      <c r="D51" s="1"/>
      <c r="E51" s="1">
        <f t="shared" si="12"/>
        <v>3.9819607843137259</v>
      </c>
      <c r="F51" s="1">
        <f t="shared" si="13"/>
        <v>0</v>
      </c>
      <c r="G51" s="1">
        <f t="shared" si="23"/>
        <v>0</v>
      </c>
      <c r="H51" s="1"/>
      <c r="I51" s="24">
        <f t="shared" si="14"/>
        <v>0</v>
      </c>
      <c r="J51" s="24">
        <f t="shared" si="15"/>
        <v>1</v>
      </c>
      <c r="K51" s="1"/>
      <c r="L51" s="1">
        <f t="shared" si="16"/>
        <v>0</v>
      </c>
      <c r="M51" s="1">
        <f t="shared" si="17"/>
        <v>0.1275</v>
      </c>
      <c r="N51" s="1">
        <f t="shared" si="18"/>
        <v>0</v>
      </c>
      <c r="O51" s="1">
        <f t="shared" si="19"/>
        <v>0.15887860607607862</v>
      </c>
      <c r="P51" s="24">
        <f t="shared" si="20"/>
        <v>-8.8470476291955313E-2</v>
      </c>
      <c r="Q51" s="1"/>
      <c r="R51" s="27">
        <f t="shared" si="21"/>
        <v>0</v>
      </c>
      <c r="S51" s="27">
        <f t="shared" si="22"/>
        <v>49.47</v>
      </c>
    </row>
    <row r="52" spans="1:19" x14ac:dyDescent="0.25">
      <c r="A52" s="29">
        <v>418</v>
      </c>
      <c r="B52" s="29">
        <v>0.1084</v>
      </c>
      <c r="C52" s="29">
        <v>0.45779999999999998</v>
      </c>
      <c r="D52" s="1"/>
      <c r="E52" s="1">
        <f t="shared" si="12"/>
        <v>4.2232472324723247</v>
      </c>
      <c r="F52" s="1">
        <f t="shared" si="13"/>
        <v>0</v>
      </c>
      <c r="G52" s="1">
        <f t="shared" si="23"/>
        <v>0</v>
      </c>
      <c r="H52" s="1"/>
      <c r="I52" s="24">
        <f t="shared" si="14"/>
        <v>0</v>
      </c>
      <c r="J52" s="24">
        <f t="shared" si="15"/>
        <v>1</v>
      </c>
      <c r="K52" s="1"/>
      <c r="L52" s="1">
        <f t="shared" si="16"/>
        <v>0</v>
      </c>
      <c r="M52" s="1">
        <f t="shared" si="17"/>
        <v>0.1084</v>
      </c>
      <c r="N52" s="1">
        <f t="shared" si="18"/>
        <v>0</v>
      </c>
      <c r="O52" s="1">
        <f t="shared" si="19"/>
        <v>0.13507796783252488</v>
      </c>
      <c r="P52" s="24">
        <f t="shared" si="20"/>
        <v>-8.1850977013156911E-2</v>
      </c>
      <c r="Q52" s="1"/>
      <c r="R52" s="27">
        <f t="shared" si="21"/>
        <v>0</v>
      </c>
      <c r="S52" s="27">
        <f t="shared" si="22"/>
        <v>45.311199999999999</v>
      </c>
    </row>
    <row r="53" spans="1:19" x14ac:dyDescent="0.25">
      <c r="A53" s="29">
        <v>448</v>
      </c>
      <c r="B53" s="29">
        <v>9.7199999999999995E-2</v>
      </c>
      <c r="C53" s="29">
        <v>0.41220000000000001</v>
      </c>
      <c r="D53" s="1"/>
      <c r="E53" s="1">
        <f t="shared" si="12"/>
        <v>4.2407407407407414</v>
      </c>
      <c r="F53" s="1">
        <f t="shared" si="13"/>
        <v>0</v>
      </c>
      <c r="G53" s="1">
        <f t="shared" si="23"/>
        <v>0</v>
      </c>
      <c r="H53" s="1"/>
      <c r="I53" s="24">
        <f t="shared" si="14"/>
        <v>0</v>
      </c>
      <c r="J53" s="24">
        <f t="shared" si="15"/>
        <v>1</v>
      </c>
      <c r="K53" s="1"/>
      <c r="L53" s="1">
        <f t="shared" si="16"/>
        <v>0</v>
      </c>
      <c r="M53" s="1">
        <f t="shared" si="17"/>
        <v>9.7199999999999995E-2</v>
      </c>
      <c r="N53" s="1">
        <f t="shared" si="18"/>
        <v>0</v>
      </c>
      <c r="O53" s="1">
        <f t="shared" si="19"/>
        <v>0.12112157263211641</v>
      </c>
      <c r="P53" s="24">
        <f t="shared" si="20"/>
        <v>-7.3825308757198838E-2</v>
      </c>
      <c r="Q53" s="1"/>
      <c r="R53" s="27">
        <f t="shared" si="21"/>
        <v>0</v>
      </c>
      <c r="S53" s="27">
        <f t="shared" si="22"/>
        <v>43.5456</v>
      </c>
    </row>
    <row r="54" spans="1:19" x14ac:dyDescent="0.25">
      <c r="A54" s="29">
        <v>478</v>
      </c>
      <c r="B54" s="29">
        <v>8.7800000000000003E-2</v>
      </c>
      <c r="C54" s="29">
        <v>0.36820000000000003</v>
      </c>
      <c r="D54" s="1"/>
      <c r="E54" s="1">
        <f t="shared" si="12"/>
        <v>4.1936218678815491</v>
      </c>
      <c r="F54" s="1">
        <f t="shared" si="13"/>
        <v>0</v>
      </c>
      <c r="G54" s="1">
        <f t="shared" si="23"/>
        <v>0</v>
      </c>
      <c r="H54" s="1"/>
      <c r="I54" s="24">
        <f t="shared" si="14"/>
        <v>0</v>
      </c>
      <c r="J54" s="24">
        <f t="shared" si="15"/>
        <v>1</v>
      </c>
      <c r="K54" s="1"/>
      <c r="L54" s="1">
        <f t="shared" si="16"/>
        <v>0</v>
      </c>
      <c r="M54" s="1">
        <f t="shared" si="17"/>
        <v>8.7800000000000003E-2</v>
      </c>
      <c r="N54" s="1">
        <f t="shared" si="18"/>
        <v>0</v>
      </c>
      <c r="O54" s="1">
        <f t="shared" si="19"/>
        <v>0.10940816951748787</v>
      </c>
      <c r="P54" s="24">
        <f t="shared" si="20"/>
        <v>-6.5636560434846336E-2</v>
      </c>
      <c r="Q54" s="1"/>
      <c r="R54" s="27">
        <f t="shared" si="21"/>
        <v>0</v>
      </c>
      <c r="S54" s="27">
        <f t="shared" si="22"/>
        <v>41.968400000000003</v>
      </c>
    </row>
    <row r="55" spans="1:19" x14ac:dyDescent="0.25">
      <c r="A55" s="29">
        <v>508</v>
      </c>
      <c r="B55" s="29">
        <v>7.85E-2</v>
      </c>
      <c r="C55" s="29">
        <v>0.32369999999999999</v>
      </c>
      <c r="D55" s="1"/>
      <c r="E55" s="1">
        <f t="shared" si="12"/>
        <v>4.1235668789808919</v>
      </c>
      <c r="F55" s="1">
        <f t="shared" si="13"/>
        <v>0</v>
      </c>
      <c r="G55" s="1">
        <f t="shared" si="23"/>
        <v>0</v>
      </c>
      <c r="H55" s="1"/>
      <c r="I55" s="24">
        <f t="shared" si="14"/>
        <v>0</v>
      </c>
      <c r="J55" s="24">
        <f t="shared" si="15"/>
        <v>1</v>
      </c>
      <c r="K55" s="1"/>
      <c r="L55" s="1">
        <f t="shared" si="16"/>
        <v>0</v>
      </c>
      <c r="M55" s="1">
        <f t="shared" si="17"/>
        <v>7.85E-2</v>
      </c>
      <c r="N55" s="1">
        <f t="shared" si="18"/>
        <v>0</v>
      </c>
      <c r="O55" s="1">
        <f t="shared" si="19"/>
        <v>9.7819377074291544E-2</v>
      </c>
      <c r="P55" s="24">
        <f t="shared" si="20"/>
        <v>-5.7289394066579187E-2</v>
      </c>
      <c r="Q55" s="1"/>
      <c r="R55" s="27">
        <f t="shared" si="21"/>
        <v>0</v>
      </c>
      <c r="S55" s="27">
        <f t="shared" si="22"/>
        <v>39.878</v>
      </c>
    </row>
    <row r="56" spans="1:19" x14ac:dyDescent="0.25">
      <c r="A56" s="29">
        <v>538</v>
      </c>
      <c r="B56" s="29">
        <v>7.0000000000000007E-2</v>
      </c>
      <c r="C56" s="29">
        <v>0.27910000000000001</v>
      </c>
      <c r="D56" s="1"/>
      <c r="E56" s="1">
        <f t="shared" si="12"/>
        <v>3.9871428571428571</v>
      </c>
      <c r="F56" s="1">
        <f t="shared" si="13"/>
        <v>0</v>
      </c>
      <c r="G56" s="1">
        <f t="shared" si="23"/>
        <v>0</v>
      </c>
      <c r="H56" s="1"/>
      <c r="I56" s="24">
        <f t="shared" si="14"/>
        <v>0</v>
      </c>
      <c r="J56" s="24">
        <f t="shared" si="15"/>
        <v>1</v>
      </c>
      <c r="K56" s="1"/>
      <c r="L56" s="1">
        <f t="shared" si="16"/>
        <v>0</v>
      </c>
      <c r="M56" s="1">
        <f t="shared" si="17"/>
        <v>7.0000000000000007E-2</v>
      </c>
      <c r="N56" s="1">
        <f t="shared" si="18"/>
        <v>0</v>
      </c>
      <c r="O56" s="1">
        <f t="shared" si="19"/>
        <v>8.7227470002552987E-2</v>
      </c>
      <c r="P56" s="24">
        <f t="shared" si="20"/>
        <v>-4.8664028101209046E-2</v>
      </c>
      <c r="Q56" s="1"/>
      <c r="R56" s="27">
        <f t="shared" si="21"/>
        <v>0</v>
      </c>
      <c r="S56" s="27">
        <f t="shared" si="22"/>
        <v>37.660000000000004</v>
      </c>
    </row>
    <row r="57" spans="1:19" x14ac:dyDescent="0.25">
      <c r="A57" s="29">
        <v>568</v>
      </c>
      <c r="B57" s="29">
        <v>6.3E-2</v>
      </c>
      <c r="C57" s="29">
        <v>0.24010000000000001</v>
      </c>
      <c r="D57" s="1"/>
      <c r="E57" s="1">
        <f t="shared" si="12"/>
        <v>3.8111111111111113</v>
      </c>
      <c r="F57" s="1">
        <f t="shared" si="13"/>
        <v>0</v>
      </c>
      <c r="G57" s="1">
        <f t="shared" si="23"/>
        <v>0</v>
      </c>
      <c r="H57" s="1"/>
      <c r="I57" s="24">
        <f t="shared" si="14"/>
        <v>0</v>
      </c>
      <c r="J57" s="24">
        <f t="shared" si="15"/>
        <v>1</v>
      </c>
      <c r="K57" s="1"/>
      <c r="L57" s="1">
        <f t="shared" si="16"/>
        <v>0</v>
      </c>
      <c r="M57" s="1">
        <f t="shared" si="17"/>
        <v>6.3E-2</v>
      </c>
      <c r="N57" s="1">
        <f t="shared" si="18"/>
        <v>0</v>
      </c>
      <c r="O57" s="1">
        <f t="shared" si="19"/>
        <v>7.8504723002297674E-2</v>
      </c>
      <c r="P57" s="24">
        <f t="shared" si="20"/>
        <v>-4.0984903367582003E-2</v>
      </c>
      <c r="Q57" s="1"/>
      <c r="R57" s="27">
        <f t="shared" si="21"/>
        <v>0</v>
      </c>
      <c r="S57" s="27">
        <f t="shared" si="22"/>
        <v>35.783999999999999</v>
      </c>
    </row>
    <row r="58" spans="1:19" x14ac:dyDescent="0.25">
      <c r="A58" s="29">
        <v>598</v>
      </c>
      <c r="B58" s="29">
        <v>5.8000000000000003E-2</v>
      </c>
      <c r="C58" s="29">
        <v>0.21249999999999999</v>
      </c>
      <c r="D58" s="1"/>
      <c r="E58" s="1">
        <f t="shared" si="12"/>
        <v>3.6637931034482758</v>
      </c>
      <c r="F58" s="1">
        <f t="shared" si="13"/>
        <v>0</v>
      </c>
      <c r="G58" s="1">
        <f t="shared" si="23"/>
        <v>0</v>
      </c>
      <c r="H58" s="1"/>
      <c r="I58" s="24">
        <f t="shared" si="14"/>
        <v>0</v>
      </c>
      <c r="J58" s="24">
        <f t="shared" si="15"/>
        <v>1</v>
      </c>
      <c r="K58" s="1"/>
      <c r="L58" s="1">
        <f t="shared" si="16"/>
        <v>0</v>
      </c>
      <c r="M58" s="1">
        <f t="shared" si="17"/>
        <v>5.8000000000000003E-2</v>
      </c>
      <c r="N58" s="1">
        <f t="shared" si="18"/>
        <v>0</v>
      </c>
      <c r="O58" s="1">
        <f t="shared" si="19"/>
        <v>7.2274189430686753E-2</v>
      </c>
      <c r="P58" s="24">
        <f t="shared" si="20"/>
        <v>-3.5565032608631746E-2</v>
      </c>
      <c r="Q58" s="1"/>
      <c r="R58" s="27">
        <f t="shared" si="21"/>
        <v>0</v>
      </c>
      <c r="S58" s="27">
        <f t="shared" si="22"/>
        <v>34.684000000000005</v>
      </c>
    </row>
    <row r="59" spans="1:19" x14ac:dyDescent="0.25">
      <c r="A59" s="29">
        <v>628</v>
      </c>
      <c r="B59" s="29">
        <v>5.5E-2</v>
      </c>
      <c r="C59" s="29">
        <v>0.19550000000000001</v>
      </c>
      <c r="D59" s="1"/>
      <c r="E59" s="1">
        <f t="shared" si="12"/>
        <v>3.5545454545454547</v>
      </c>
      <c r="F59" s="1">
        <f t="shared" si="13"/>
        <v>0</v>
      </c>
      <c r="G59" s="1">
        <f t="shared" si="23"/>
        <v>0</v>
      </c>
      <c r="H59" s="1"/>
      <c r="I59" s="24">
        <f t="shared" si="14"/>
        <v>0</v>
      </c>
      <c r="J59" s="24">
        <f t="shared" si="15"/>
        <v>1</v>
      </c>
      <c r="K59" s="1"/>
      <c r="L59" s="1">
        <f t="shared" si="16"/>
        <v>0</v>
      </c>
      <c r="M59" s="1">
        <f t="shared" si="17"/>
        <v>5.5E-2</v>
      </c>
      <c r="N59" s="1">
        <f t="shared" si="18"/>
        <v>0</v>
      </c>
      <c r="O59" s="1">
        <f t="shared" si="19"/>
        <v>6.8535869287720194E-2</v>
      </c>
      <c r="P59" s="24">
        <f t="shared" si="20"/>
        <v>-3.2201514333032311E-2</v>
      </c>
      <c r="Q59" s="1"/>
      <c r="R59" s="27">
        <f t="shared" si="21"/>
        <v>0</v>
      </c>
      <c r="S59" s="27">
        <f t="shared" si="22"/>
        <v>34.54</v>
      </c>
    </row>
    <row r="60" spans="1:19" x14ac:dyDescent="0.25">
      <c r="A60" s="29">
        <v>658</v>
      </c>
      <c r="B60" s="29">
        <v>5.3100000000000001E-2</v>
      </c>
      <c r="C60" s="29">
        <v>0.1845</v>
      </c>
      <c r="D60" s="1"/>
      <c r="E60" s="1">
        <f t="shared" ref="E60:E91" si="24">C60/B60</f>
        <v>3.4745762711864407</v>
      </c>
      <c r="F60" s="1">
        <f t="shared" ref="F60:F91" si="25">IF(AND(B60/$B$13&gt;$O$12,OR(C60/$C$13&gt;$M$12,C60/$C$14&gt;$M$12)),1,0)</f>
        <v>0</v>
      </c>
      <c r="G60" s="1">
        <f t="shared" si="23"/>
        <v>0</v>
      </c>
      <c r="H60" s="1"/>
      <c r="I60" s="24">
        <f t="shared" ref="I60:I91" si="26">MIN(1,MAX(0,(E60-$J$15)/($L$14-$J$15)))</f>
        <v>0</v>
      </c>
      <c r="J60" s="24">
        <f t="shared" si="15"/>
        <v>1</v>
      </c>
      <c r="K60" s="1"/>
      <c r="L60" s="1">
        <f t="shared" ref="L60:L91" si="27">B60*I60</f>
        <v>0</v>
      </c>
      <c r="M60" s="1">
        <f t="shared" ref="M60:M91" si="28">B60*(1-I60)</f>
        <v>5.3100000000000001E-2</v>
      </c>
      <c r="N60" s="1">
        <f t="shared" ref="N60:N91" si="29">L60*$L$14</f>
        <v>0</v>
      </c>
      <c r="O60" s="1">
        <f t="shared" ref="O60:O91" si="30">M60*$J$15</f>
        <v>6.6168266530508044E-2</v>
      </c>
      <c r="P60" s="24">
        <f t="shared" si="20"/>
        <v>-3.00121064901826E-2</v>
      </c>
      <c r="Q60" s="1"/>
      <c r="R60" s="27">
        <f t="shared" ref="R60:R91" si="31">A60*L60</f>
        <v>0</v>
      </c>
      <c r="S60" s="27">
        <f t="shared" ref="S60:S91" si="32">A60*M60</f>
        <v>34.939799999999998</v>
      </c>
    </row>
    <row r="61" spans="1:19" x14ac:dyDescent="0.25">
      <c r="A61" s="29">
        <v>688</v>
      </c>
      <c r="B61" s="29">
        <v>5.1400000000000001E-2</v>
      </c>
      <c r="C61" s="29">
        <v>0.17610000000000001</v>
      </c>
      <c r="D61" s="1"/>
      <c r="E61" s="1">
        <f t="shared" si="24"/>
        <v>3.4260700389105061</v>
      </c>
      <c r="F61" s="1">
        <f t="shared" si="25"/>
        <v>0</v>
      </c>
      <c r="G61" s="1">
        <f t="shared" si="23"/>
        <v>0</v>
      </c>
      <c r="H61" s="1"/>
      <c r="I61" s="24">
        <f t="shared" si="26"/>
        <v>0</v>
      </c>
      <c r="J61" s="24">
        <f t="shared" si="15"/>
        <v>1</v>
      </c>
      <c r="K61" s="1"/>
      <c r="L61" s="1">
        <f t="shared" si="27"/>
        <v>0</v>
      </c>
      <c r="M61" s="1">
        <f t="shared" si="28"/>
        <v>5.1400000000000001E-2</v>
      </c>
      <c r="N61" s="1">
        <f t="shared" si="29"/>
        <v>0</v>
      </c>
      <c r="O61" s="1">
        <f t="shared" si="30"/>
        <v>6.4049885116160332E-2</v>
      </c>
      <c r="P61" s="24">
        <f t="shared" si="20"/>
        <v>-2.8418919266470444E-2</v>
      </c>
      <c r="Q61" s="1"/>
      <c r="R61" s="27">
        <f t="shared" si="31"/>
        <v>0</v>
      </c>
      <c r="S61" s="27">
        <f t="shared" si="32"/>
        <v>35.363199999999999</v>
      </c>
    </row>
    <row r="62" spans="1:19" x14ac:dyDescent="0.25">
      <c r="A62" s="29">
        <v>718</v>
      </c>
      <c r="B62" s="29">
        <v>4.9799999999999997E-2</v>
      </c>
      <c r="C62" s="29">
        <v>0.16950000000000001</v>
      </c>
      <c r="D62" s="1"/>
      <c r="E62" s="1">
        <f t="shared" si="24"/>
        <v>3.4036144578313259</v>
      </c>
      <c r="F62" s="1">
        <f t="shared" si="25"/>
        <v>0</v>
      </c>
      <c r="G62" s="1">
        <f t="shared" si="23"/>
        <v>0</v>
      </c>
      <c r="H62" s="1"/>
      <c r="I62" s="24">
        <f t="shared" si="26"/>
        <v>0</v>
      </c>
      <c r="J62" s="24">
        <f t="shared" si="15"/>
        <v>1</v>
      </c>
      <c r="K62" s="1"/>
      <c r="L62" s="1">
        <f t="shared" si="27"/>
        <v>0</v>
      </c>
      <c r="M62" s="1">
        <f t="shared" si="28"/>
        <v>4.9799999999999997E-2</v>
      </c>
      <c r="N62" s="1">
        <f t="shared" si="29"/>
        <v>0</v>
      </c>
      <c r="O62" s="1">
        <f t="shared" si="30"/>
        <v>6.2056114373244826E-2</v>
      </c>
      <c r="P62" s="24">
        <f t="shared" si="20"/>
        <v>-2.7250655784405799E-2</v>
      </c>
      <c r="Q62" s="1"/>
      <c r="R62" s="27">
        <f t="shared" si="31"/>
        <v>0</v>
      </c>
      <c r="S62" s="27">
        <f t="shared" si="32"/>
        <v>35.756399999999999</v>
      </c>
    </row>
    <row r="63" spans="1:19" x14ac:dyDescent="0.25">
      <c r="A63" s="29">
        <v>748</v>
      </c>
      <c r="B63" s="29">
        <v>4.8500000000000001E-2</v>
      </c>
      <c r="C63" s="29">
        <v>0.16500000000000001</v>
      </c>
      <c r="D63" s="1"/>
      <c r="E63" s="1">
        <f t="shared" si="24"/>
        <v>3.402061855670103</v>
      </c>
      <c r="F63" s="1">
        <f t="shared" si="25"/>
        <v>0</v>
      </c>
      <c r="G63" s="1">
        <f t="shared" si="23"/>
        <v>0</v>
      </c>
      <c r="H63" s="1"/>
      <c r="I63" s="24">
        <f t="shared" si="26"/>
        <v>0</v>
      </c>
      <c r="J63" s="24">
        <f t="shared" si="15"/>
        <v>1</v>
      </c>
      <c r="K63" s="1"/>
      <c r="L63" s="1">
        <f t="shared" si="27"/>
        <v>0</v>
      </c>
      <c r="M63" s="1">
        <f t="shared" si="28"/>
        <v>4.8500000000000001E-2</v>
      </c>
      <c r="N63" s="1">
        <f t="shared" si="29"/>
        <v>0</v>
      </c>
      <c r="O63" s="1">
        <f t="shared" si="30"/>
        <v>6.0436175644625993E-2</v>
      </c>
      <c r="P63" s="24">
        <f t="shared" si="20"/>
        <v>-2.6520194875564066E-2</v>
      </c>
      <c r="Q63" s="1"/>
      <c r="R63" s="27">
        <f t="shared" si="31"/>
        <v>0</v>
      </c>
      <c r="S63" s="27">
        <f t="shared" si="32"/>
        <v>36.277999999999999</v>
      </c>
    </row>
    <row r="64" spans="1:19" x14ac:dyDescent="0.25">
      <c r="A64" s="29">
        <v>778</v>
      </c>
      <c r="B64" s="29">
        <v>4.7699999999999999E-2</v>
      </c>
      <c r="C64" s="29">
        <v>0.16159999999999999</v>
      </c>
      <c r="D64" s="1"/>
      <c r="E64" s="1">
        <f t="shared" si="24"/>
        <v>3.3878406708595388</v>
      </c>
      <c r="F64" s="1">
        <f t="shared" si="25"/>
        <v>0</v>
      </c>
      <c r="G64" s="1">
        <f t="shared" si="23"/>
        <v>0</v>
      </c>
      <c r="H64" s="1"/>
      <c r="I64" s="24">
        <f t="shared" si="26"/>
        <v>0</v>
      </c>
      <c r="J64" s="24">
        <f t="shared" si="15"/>
        <v>1</v>
      </c>
      <c r="K64" s="1"/>
      <c r="L64" s="1">
        <f t="shared" si="27"/>
        <v>0</v>
      </c>
      <c r="M64" s="1">
        <f t="shared" si="28"/>
        <v>4.7699999999999999E-2</v>
      </c>
      <c r="N64" s="1">
        <f t="shared" si="29"/>
        <v>0</v>
      </c>
      <c r="O64" s="1">
        <f t="shared" si="30"/>
        <v>5.9439290273168237E-2</v>
      </c>
      <c r="P64" s="24">
        <f t="shared" si="20"/>
        <v>-2.5910700448115994E-2</v>
      </c>
      <c r="Q64" s="1"/>
      <c r="R64" s="27">
        <f t="shared" si="31"/>
        <v>0</v>
      </c>
      <c r="S64" s="27">
        <f t="shared" si="32"/>
        <v>37.110599999999998</v>
      </c>
    </row>
    <row r="65" spans="1:19" x14ac:dyDescent="0.25">
      <c r="A65" s="29">
        <v>808</v>
      </c>
      <c r="B65" s="29">
        <v>4.7300000000000002E-2</v>
      </c>
      <c r="C65" s="29">
        <v>0.15679999999999999</v>
      </c>
      <c r="D65" s="1"/>
      <c r="E65" s="1">
        <f t="shared" si="24"/>
        <v>3.3150105708245241</v>
      </c>
      <c r="F65" s="1">
        <f t="shared" si="25"/>
        <v>0</v>
      </c>
      <c r="G65" s="1">
        <f t="shared" si="23"/>
        <v>0</v>
      </c>
      <c r="H65" s="1"/>
      <c r="I65" s="24">
        <f t="shared" si="26"/>
        <v>0</v>
      </c>
      <c r="J65" s="24">
        <f t="shared" si="15"/>
        <v>1</v>
      </c>
      <c r="K65" s="1"/>
      <c r="L65" s="1">
        <f t="shared" si="27"/>
        <v>0</v>
      </c>
      <c r="M65" s="1">
        <f t="shared" si="28"/>
        <v>4.7300000000000002E-2</v>
      </c>
      <c r="N65" s="1">
        <f t="shared" si="29"/>
        <v>0</v>
      </c>
      <c r="O65" s="1">
        <f t="shared" si="30"/>
        <v>5.8940847587439366E-2</v>
      </c>
      <c r="P65" s="24">
        <f t="shared" si="20"/>
        <v>-2.4819709955503862E-2</v>
      </c>
      <c r="Q65" s="1"/>
      <c r="R65" s="27">
        <f t="shared" si="31"/>
        <v>0</v>
      </c>
      <c r="S65" s="27">
        <f t="shared" si="32"/>
        <v>38.218400000000003</v>
      </c>
    </row>
    <row r="66" spans="1:19" x14ac:dyDescent="0.25">
      <c r="A66" s="29">
        <v>838</v>
      </c>
      <c r="B66" s="29">
        <v>4.7E-2</v>
      </c>
      <c r="C66" s="29">
        <v>0.14499999999999999</v>
      </c>
      <c r="D66" s="1"/>
      <c r="E66" s="1">
        <f t="shared" si="24"/>
        <v>3.0851063829787231</v>
      </c>
      <c r="F66" s="1">
        <f t="shared" si="25"/>
        <v>0</v>
      </c>
      <c r="G66" s="1">
        <f t="shared" si="23"/>
        <v>0</v>
      </c>
      <c r="H66" s="1"/>
      <c r="I66" s="24">
        <f t="shared" si="26"/>
        <v>0</v>
      </c>
      <c r="J66" s="24">
        <f t="shared" si="15"/>
        <v>1</v>
      </c>
      <c r="K66" s="1"/>
      <c r="L66" s="1">
        <f t="shared" si="27"/>
        <v>0</v>
      </c>
      <c r="M66" s="1">
        <f t="shared" si="28"/>
        <v>4.7E-2</v>
      </c>
      <c r="N66" s="1">
        <f t="shared" si="29"/>
        <v>0</v>
      </c>
      <c r="O66" s="1">
        <f t="shared" si="30"/>
        <v>5.8567015573142714E-2</v>
      </c>
      <c r="P66" s="24">
        <f t="shared" si="20"/>
        <v>-2.1921726799953654E-2</v>
      </c>
      <c r="Q66" s="1"/>
      <c r="R66" s="27">
        <f t="shared" si="31"/>
        <v>0</v>
      </c>
      <c r="S66" s="27">
        <f t="shared" si="32"/>
        <v>39.386000000000003</v>
      </c>
    </row>
    <row r="67" spans="1:19" x14ac:dyDescent="0.25">
      <c r="A67" s="29">
        <v>868</v>
      </c>
      <c r="B67" s="29">
        <v>4.6800000000000001E-2</v>
      </c>
      <c r="C67" s="29">
        <v>0.12039999999999999</v>
      </c>
      <c r="D67" s="1"/>
      <c r="E67" s="1">
        <f t="shared" si="24"/>
        <v>2.5726495726495724</v>
      </c>
      <c r="F67" s="1">
        <f t="shared" si="25"/>
        <v>0</v>
      </c>
      <c r="G67" s="1">
        <f t="shared" si="23"/>
        <v>0</v>
      </c>
      <c r="H67" s="1"/>
      <c r="I67" s="24">
        <f t="shared" si="26"/>
        <v>0</v>
      </c>
      <c r="J67" s="24">
        <f t="shared" si="15"/>
        <v>1</v>
      </c>
      <c r="K67" s="1"/>
      <c r="L67" s="1">
        <f t="shared" si="27"/>
        <v>0</v>
      </c>
      <c r="M67" s="1">
        <f t="shared" si="28"/>
        <v>4.6800000000000001E-2</v>
      </c>
      <c r="N67" s="1">
        <f t="shared" si="29"/>
        <v>0</v>
      </c>
      <c r="O67" s="1">
        <f t="shared" si="30"/>
        <v>5.8317794230278275E-2</v>
      </c>
      <c r="P67" s="24">
        <f t="shared" si="20"/>
        <v>-1.5745715169352165E-2</v>
      </c>
      <c r="Q67" s="1"/>
      <c r="R67" s="27">
        <f t="shared" si="31"/>
        <v>0</v>
      </c>
      <c r="S67" s="27">
        <f t="shared" si="32"/>
        <v>40.622399999999999</v>
      </c>
    </row>
    <row r="68" spans="1:19" x14ac:dyDescent="0.25">
      <c r="A68" s="29">
        <v>898</v>
      </c>
      <c r="B68" s="29">
        <v>4.6600000000000003E-2</v>
      </c>
      <c r="C68" s="29">
        <v>8.4099999999999994E-2</v>
      </c>
      <c r="D68" s="1"/>
      <c r="E68" s="1">
        <f t="shared" si="24"/>
        <v>1.8047210300429182</v>
      </c>
      <c r="F68" s="1">
        <f t="shared" si="25"/>
        <v>0</v>
      </c>
      <c r="G68" s="1">
        <f t="shared" si="23"/>
        <v>0</v>
      </c>
      <c r="H68" s="1"/>
      <c r="I68" s="24">
        <f t="shared" si="26"/>
        <v>0</v>
      </c>
      <c r="J68" s="24">
        <f t="shared" si="15"/>
        <v>1</v>
      </c>
      <c r="K68" s="1"/>
      <c r="L68" s="1">
        <f t="shared" si="27"/>
        <v>0</v>
      </c>
      <c r="M68" s="1">
        <f t="shared" si="28"/>
        <v>4.6600000000000003E-2</v>
      </c>
      <c r="N68" s="1">
        <f t="shared" si="29"/>
        <v>0</v>
      </c>
      <c r="O68" s="1">
        <f t="shared" si="30"/>
        <v>5.8068572887413843E-2</v>
      </c>
      <c r="P68" s="24">
        <f t="shared" si="20"/>
        <v>-6.6022692281084887E-3</v>
      </c>
      <c r="Q68" s="1"/>
      <c r="R68" s="27">
        <f t="shared" si="31"/>
        <v>0</v>
      </c>
      <c r="S68" s="27">
        <f t="shared" si="32"/>
        <v>41.846800000000002</v>
      </c>
    </row>
    <row r="69" spans="1:19" x14ac:dyDescent="0.25">
      <c r="A69" s="29">
        <v>928</v>
      </c>
      <c r="B69" s="29">
        <v>4.6899999999999997E-2</v>
      </c>
      <c r="C69" s="29">
        <v>3.9800000000000002E-2</v>
      </c>
      <c r="D69" s="1"/>
      <c r="E69" s="1">
        <f t="shared" si="24"/>
        <v>0.84861407249466958</v>
      </c>
      <c r="F69" s="1">
        <f t="shared" si="25"/>
        <v>0</v>
      </c>
      <c r="G69" s="1">
        <f t="shared" si="23"/>
        <v>0</v>
      </c>
      <c r="H69" s="1"/>
      <c r="I69" s="24">
        <f t="shared" si="26"/>
        <v>7.6458789061136373E-3</v>
      </c>
      <c r="J69" s="24">
        <f t="shared" si="15"/>
        <v>0.98470824218777275</v>
      </c>
      <c r="K69" s="1"/>
      <c r="L69" s="1">
        <f t="shared" si="27"/>
        <v>3.5859172069672957E-4</v>
      </c>
      <c r="M69" s="1">
        <f t="shared" si="28"/>
        <v>4.6541408279303267E-2</v>
      </c>
      <c r="N69" s="1">
        <f t="shared" si="29"/>
        <v>-1.8195561350849945E-2</v>
      </c>
      <c r="O69" s="1">
        <f t="shared" si="30"/>
        <v>5.7995561350849947E-2</v>
      </c>
      <c r="P69" s="24">
        <f t="shared" si="20"/>
        <v>0</v>
      </c>
      <c r="Q69" s="1"/>
      <c r="R69" s="27">
        <f t="shared" si="31"/>
        <v>0.33277311680656502</v>
      </c>
      <c r="S69" s="27">
        <f t="shared" si="32"/>
        <v>43.190426883193432</v>
      </c>
    </row>
    <row r="70" spans="1:19" x14ac:dyDescent="0.25">
      <c r="A70" s="29">
        <v>958</v>
      </c>
      <c r="B70" s="29">
        <v>4.8099999999999997E-2</v>
      </c>
      <c r="C70" s="29">
        <v>-6.0000000000000001E-3</v>
      </c>
      <c r="D70" s="1"/>
      <c r="E70" s="1">
        <f t="shared" si="24"/>
        <v>-0.12474012474012475</v>
      </c>
      <c r="F70" s="1">
        <f t="shared" si="25"/>
        <v>0</v>
      </c>
      <c r="G70" s="1">
        <f t="shared" si="23"/>
        <v>0</v>
      </c>
      <c r="H70" s="1"/>
      <c r="I70" s="24">
        <f t="shared" si="26"/>
        <v>2.6368611207769836E-2</v>
      </c>
      <c r="J70" s="24">
        <f t="shared" si="15"/>
        <v>0.94726277758446031</v>
      </c>
      <c r="K70" s="1"/>
      <c r="L70" s="1">
        <f t="shared" si="27"/>
        <v>1.2683301990937289E-3</v>
      </c>
      <c r="M70" s="1">
        <f t="shared" si="28"/>
        <v>4.6831669800906271E-2</v>
      </c>
      <c r="N70" s="1">
        <f t="shared" si="29"/>
        <v>-6.4357258181828816E-2</v>
      </c>
      <c r="O70" s="1">
        <f t="shared" si="30"/>
        <v>5.8357258181828825E-2</v>
      </c>
      <c r="P70" s="24">
        <f t="shared" si="20"/>
        <v>2.1998623769615591E-18</v>
      </c>
      <c r="Q70" s="1"/>
      <c r="R70" s="27">
        <f t="shared" si="31"/>
        <v>1.2150603307317924</v>
      </c>
      <c r="S70" s="27">
        <f t="shared" si="32"/>
        <v>44.864739669268211</v>
      </c>
    </row>
    <row r="71" spans="1:19" x14ac:dyDescent="0.25">
      <c r="A71" s="29">
        <v>988</v>
      </c>
      <c r="B71" s="29">
        <v>5.0999999999999997E-2</v>
      </c>
      <c r="C71" s="29">
        <v>-4.0399999999999998E-2</v>
      </c>
      <c r="D71" s="1"/>
      <c r="E71" s="1">
        <f t="shared" si="24"/>
        <v>-0.79215686274509811</v>
      </c>
      <c r="F71" s="1">
        <f t="shared" si="25"/>
        <v>0</v>
      </c>
      <c r="G71" s="1">
        <f t="shared" si="23"/>
        <v>0</v>
      </c>
      <c r="H71" s="1"/>
      <c r="I71" s="24">
        <f t="shared" si="26"/>
        <v>3.9206553402719294E-2</v>
      </c>
      <c r="J71" s="24">
        <f t="shared" si="15"/>
        <v>0.92158689319456144</v>
      </c>
      <c r="K71" s="1"/>
      <c r="L71" s="1">
        <f t="shared" si="27"/>
        <v>1.999534223538684E-3</v>
      </c>
      <c r="M71" s="1">
        <f t="shared" si="28"/>
        <v>4.9000465776461312E-2</v>
      </c>
      <c r="N71" s="1">
        <f t="shared" si="29"/>
        <v>-0.10145980940896289</v>
      </c>
      <c r="O71" s="1">
        <f t="shared" si="30"/>
        <v>6.1059809408962898E-2</v>
      </c>
      <c r="P71" s="24">
        <f t="shared" si="20"/>
        <v>1.7598899015692473E-18</v>
      </c>
      <c r="Q71" s="1"/>
      <c r="R71" s="27">
        <f t="shared" si="31"/>
        <v>1.9755398128562198</v>
      </c>
      <c r="S71" s="27">
        <f t="shared" si="32"/>
        <v>48.412460187143779</v>
      </c>
    </row>
    <row r="72" spans="1:19" x14ac:dyDescent="0.25">
      <c r="A72" s="29">
        <v>1018</v>
      </c>
      <c r="B72" s="29">
        <v>5.4699999999999999E-2</v>
      </c>
      <c r="C72" s="29">
        <v>-6.8099999999999994E-2</v>
      </c>
      <c r="D72" s="1"/>
      <c r="E72" s="1">
        <f t="shared" si="24"/>
        <v>-1.2449725776965264</v>
      </c>
      <c r="F72" s="1">
        <f t="shared" si="25"/>
        <v>0</v>
      </c>
      <c r="G72" s="1">
        <f t="shared" si="23"/>
        <v>0</v>
      </c>
      <c r="H72" s="1"/>
      <c r="I72" s="24">
        <f t="shared" si="26"/>
        <v>4.7916586643551543E-2</v>
      </c>
      <c r="J72" s="24">
        <f t="shared" si="15"/>
        <v>0.90416682671289694</v>
      </c>
      <c r="K72" s="1"/>
      <c r="L72" s="1">
        <f t="shared" si="27"/>
        <v>2.6210372894022692E-3</v>
      </c>
      <c r="M72" s="1">
        <f t="shared" si="28"/>
        <v>5.2078962710597726E-2</v>
      </c>
      <c r="N72" s="1">
        <f t="shared" si="29"/>
        <v>-0.13299594510861051</v>
      </c>
      <c r="O72" s="1">
        <f t="shared" si="30"/>
        <v>6.4895945108610548E-2</v>
      </c>
      <c r="P72" s="24">
        <f t="shared" si="20"/>
        <v>7.0395596062769894E-18</v>
      </c>
      <c r="Q72" s="1"/>
      <c r="R72" s="27">
        <f t="shared" si="31"/>
        <v>2.6682159606115099</v>
      </c>
      <c r="S72" s="27">
        <f t="shared" si="32"/>
        <v>53.016384039388484</v>
      </c>
    </row>
    <row r="73" spans="1:19" x14ac:dyDescent="0.25">
      <c r="A73" s="29">
        <v>1048</v>
      </c>
      <c r="B73" s="29">
        <v>5.8700000000000002E-2</v>
      </c>
      <c r="C73" s="29">
        <v>-9.9000000000000005E-2</v>
      </c>
      <c r="D73" s="1"/>
      <c r="E73" s="1">
        <f t="shared" si="24"/>
        <v>-1.686541737649063</v>
      </c>
      <c r="F73" s="1">
        <f t="shared" si="25"/>
        <v>0</v>
      </c>
      <c r="G73" s="1">
        <f t="shared" si="23"/>
        <v>0</v>
      </c>
      <c r="H73" s="1"/>
      <c r="I73" s="24">
        <f t="shared" si="26"/>
        <v>5.6410289344937525E-2</v>
      </c>
      <c r="J73" s="24">
        <f t="shared" si="15"/>
        <v>0.88717942131012495</v>
      </c>
      <c r="K73" s="1"/>
      <c r="L73" s="1">
        <f t="shared" si="27"/>
        <v>3.311283984547833E-3</v>
      </c>
      <c r="M73" s="1">
        <f t="shared" si="28"/>
        <v>5.5388716015452172E-2</v>
      </c>
      <c r="N73" s="1">
        <f t="shared" si="29"/>
        <v>-0.1680202509245397</v>
      </c>
      <c r="O73" s="1">
        <f t="shared" si="30"/>
        <v>6.9020250924539714E-2</v>
      </c>
      <c r="P73" s="24">
        <f t="shared" si="20"/>
        <v>3.5197798031384947E-18</v>
      </c>
      <c r="Q73" s="1"/>
      <c r="R73" s="27">
        <f t="shared" si="31"/>
        <v>3.4702256158061289</v>
      </c>
      <c r="S73" s="27">
        <f t="shared" si="32"/>
        <v>58.047374384193873</v>
      </c>
    </row>
    <row r="74" spans="1:19" x14ac:dyDescent="0.25">
      <c r="A74" s="29">
        <v>1078</v>
      </c>
      <c r="B74" s="29">
        <v>6.3500000000000001E-2</v>
      </c>
      <c r="C74" s="29">
        <v>-0.1236</v>
      </c>
      <c r="D74" s="1"/>
      <c r="E74" s="1">
        <f t="shared" si="24"/>
        <v>-1.9464566929133857</v>
      </c>
      <c r="F74" s="1">
        <f t="shared" si="25"/>
        <v>0</v>
      </c>
      <c r="G74" s="1">
        <f t="shared" si="23"/>
        <v>0</v>
      </c>
      <c r="H74" s="1"/>
      <c r="I74" s="24">
        <f t="shared" si="26"/>
        <v>6.1409824090290867E-2</v>
      </c>
      <c r="J74" s="24">
        <f t="shared" si="15"/>
        <v>0.87718035181941822</v>
      </c>
      <c r="K74" s="1"/>
      <c r="L74" s="1">
        <f t="shared" si="27"/>
        <v>3.8995238297334701E-3</v>
      </c>
      <c r="M74" s="1">
        <f t="shared" si="28"/>
        <v>5.9600476170266536E-2</v>
      </c>
      <c r="N74" s="1">
        <f t="shared" si="29"/>
        <v>-0.19786855353256852</v>
      </c>
      <c r="O74" s="1">
        <f t="shared" si="30"/>
        <v>7.4268553532568532E-2</v>
      </c>
      <c r="P74" s="24">
        <f t="shared" si="20"/>
        <v>3.5197798031384947E-18</v>
      </c>
      <c r="Q74" s="1"/>
      <c r="R74" s="27">
        <f t="shared" si="31"/>
        <v>4.2036866884526809</v>
      </c>
      <c r="S74" s="27">
        <f t="shared" si="32"/>
        <v>64.249313311547326</v>
      </c>
    </row>
    <row r="75" spans="1:19" x14ac:dyDescent="0.25">
      <c r="A75" s="29">
        <v>1108</v>
      </c>
      <c r="B75" s="29">
        <v>7.0599999999999996E-2</v>
      </c>
      <c r="C75" s="29">
        <v>-0.13769999999999999</v>
      </c>
      <c r="D75" s="1"/>
      <c r="E75" s="1">
        <f t="shared" si="24"/>
        <v>-1.9504249291784701</v>
      </c>
      <c r="F75" s="1">
        <f t="shared" si="25"/>
        <v>0</v>
      </c>
      <c r="G75" s="1">
        <f t="shared" si="23"/>
        <v>0</v>
      </c>
      <c r="H75" s="1"/>
      <c r="I75" s="24">
        <f t="shared" si="26"/>
        <v>6.1486154192438643E-2</v>
      </c>
      <c r="J75" s="24">
        <f t="shared" si="15"/>
        <v>0.87702769161512273</v>
      </c>
      <c r="K75" s="1"/>
      <c r="L75" s="1">
        <f t="shared" si="27"/>
        <v>4.3409224859861676E-3</v>
      </c>
      <c r="M75" s="1">
        <f t="shared" si="28"/>
        <v>6.6259077514013831E-2</v>
      </c>
      <c r="N75" s="1">
        <f t="shared" si="29"/>
        <v>-0.22026588137500674</v>
      </c>
      <c r="O75" s="1">
        <f t="shared" si="30"/>
        <v>8.2565881375006769E-2</v>
      </c>
      <c r="P75" s="24">
        <f t="shared" si="20"/>
        <v>0</v>
      </c>
      <c r="Q75" s="1"/>
      <c r="R75" s="27">
        <f t="shared" si="31"/>
        <v>4.809742114472674</v>
      </c>
      <c r="S75" s="27">
        <f t="shared" si="32"/>
        <v>73.415057885527318</v>
      </c>
    </row>
    <row r="76" spans="1:19" x14ac:dyDescent="0.25">
      <c r="A76" s="29">
        <v>1138</v>
      </c>
      <c r="B76" s="29">
        <v>7.7899999999999997E-2</v>
      </c>
      <c r="C76" s="29">
        <v>-0.14879999999999999</v>
      </c>
      <c r="D76" s="1"/>
      <c r="E76" s="1">
        <f t="shared" si="24"/>
        <v>-1.9101412066752246</v>
      </c>
      <c r="F76" s="1">
        <f t="shared" si="25"/>
        <v>0</v>
      </c>
      <c r="G76" s="1">
        <f t="shared" si="23"/>
        <v>0</v>
      </c>
      <c r="H76" s="1"/>
      <c r="I76" s="24">
        <f t="shared" si="26"/>
        <v>6.0711285850898487E-2</v>
      </c>
      <c r="J76" s="24">
        <f t="shared" si="15"/>
        <v>0.87857742829820307</v>
      </c>
      <c r="K76" s="1"/>
      <c r="L76" s="1">
        <f t="shared" si="27"/>
        <v>4.729409167784992E-3</v>
      </c>
      <c r="M76" s="1">
        <f t="shared" si="28"/>
        <v>7.3170590832215013E-2</v>
      </c>
      <c r="N76" s="1">
        <f t="shared" si="29"/>
        <v>-0.23997836452694443</v>
      </c>
      <c r="O76" s="1">
        <f t="shared" si="30"/>
        <v>9.1178364526944472E-2</v>
      </c>
      <c r="P76" s="24">
        <f t="shared" si="20"/>
        <v>7.0395596062769894E-18</v>
      </c>
      <c r="Q76" s="1"/>
      <c r="R76" s="27">
        <f t="shared" si="31"/>
        <v>5.3820676329393207</v>
      </c>
      <c r="S76" s="27">
        <f t="shared" si="32"/>
        <v>83.268132367060687</v>
      </c>
    </row>
    <row r="77" spans="1:19" x14ac:dyDescent="0.25">
      <c r="A77" s="29">
        <v>1168</v>
      </c>
      <c r="B77" s="29">
        <v>8.4199999999999997E-2</v>
      </c>
      <c r="C77" s="29">
        <v>-0.1578</v>
      </c>
      <c r="D77" s="1"/>
      <c r="E77" s="1">
        <f t="shared" si="24"/>
        <v>-1.8741092636579573</v>
      </c>
      <c r="F77" s="1">
        <f t="shared" si="25"/>
        <v>0</v>
      </c>
      <c r="G77" s="1">
        <f t="shared" si="23"/>
        <v>0</v>
      </c>
      <c r="H77" s="1"/>
      <c r="I77" s="24">
        <f t="shared" si="26"/>
        <v>6.0018201642357195E-2</v>
      </c>
      <c r="J77" s="24">
        <f t="shared" si="15"/>
        <v>0.87996359671528557</v>
      </c>
      <c r="K77" s="1"/>
      <c r="L77" s="1">
        <f t="shared" si="27"/>
        <v>5.0535325782864755E-3</v>
      </c>
      <c r="M77" s="1">
        <f t="shared" si="28"/>
        <v>7.9146467421713523E-2</v>
      </c>
      <c r="N77" s="1">
        <f t="shared" si="29"/>
        <v>-0.25642494446907932</v>
      </c>
      <c r="O77" s="1">
        <f t="shared" si="30"/>
        <v>9.8624944469079323E-2</v>
      </c>
      <c r="P77" s="24">
        <f t="shared" si="20"/>
        <v>0</v>
      </c>
      <c r="Q77" s="1"/>
      <c r="R77" s="27">
        <f t="shared" si="31"/>
        <v>5.9025260514386035</v>
      </c>
      <c r="S77" s="27">
        <f t="shared" si="32"/>
        <v>92.443073948561391</v>
      </c>
    </row>
    <row r="78" spans="1:19" x14ac:dyDescent="0.25">
      <c r="A78" s="29">
        <v>1198</v>
      </c>
      <c r="B78" s="29">
        <v>9.0800000000000006E-2</v>
      </c>
      <c r="C78" s="29">
        <v>-0.16239999999999999</v>
      </c>
      <c r="D78" s="1"/>
      <c r="E78" s="1">
        <f t="shared" si="24"/>
        <v>-1.7885462555066076</v>
      </c>
      <c r="F78" s="1">
        <f t="shared" si="25"/>
        <v>0</v>
      </c>
      <c r="G78" s="1">
        <f t="shared" si="23"/>
        <v>0</v>
      </c>
      <c r="H78" s="1"/>
      <c r="I78" s="24">
        <f t="shared" si="26"/>
        <v>5.8372373945622329E-2</v>
      </c>
      <c r="J78" s="24">
        <f t="shared" si="15"/>
        <v>0.88325525210875533</v>
      </c>
      <c r="K78" s="1"/>
      <c r="L78" s="1">
        <f t="shared" si="27"/>
        <v>5.3002115542625074E-3</v>
      </c>
      <c r="M78" s="1">
        <f t="shared" si="28"/>
        <v>8.5499788445737496E-2</v>
      </c>
      <c r="N78" s="1">
        <f t="shared" si="29"/>
        <v>-0.26894186045535984</v>
      </c>
      <c r="O78" s="1">
        <f t="shared" si="30"/>
        <v>0.10654186045535989</v>
      </c>
      <c r="P78" s="24">
        <f t="shared" si="20"/>
        <v>1.4079119212553979E-17</v>
      </c>
      <c r="Q78" s="1"/>
      <c r="R78" s="27">
        <f t="shared" si="31"/>
        <v>6.3496534420064838</v>
      </c>
      <c r="S78" s="27">
        <f t="shared" si="32"/>
        <v>102.42874655799352</v>
      </c>
    </row>
    <row r="79" spans="1:19" x14ac:dyDescent="0.25">
      <c r="A79" s="29">
        <v>1228</v>
      </c>
      <c r="B79" s="29">
        <v>9.69E-2</v>
      </c>
      <c r="C79" s="29">
        <v>-0.16320000000000001</v>
      </c>
      <c r="D79" s="1"/>
      <c r="E79" s="1">
        <f t="shared" si="24"/>
        <v>-1.6842105263157896</v>
      </c>
      <c r="F79" s="1">
        <f t="shared" si="25"/>
        <v>0</v>
      </c>
      <c r="G79" s="1">
        <f t="shared" si="23"/>
        <v>0</v>
      </c>
      <c r="H79" s="1"/>
      <c r="I79" s="24">
        <f t="shared" si="26"/>
        <v>5.636544786189316E-2</v>
      </c>
      <c r="J79" s="24">
        <f t="shared" si="15"/>
        <v>0.88726910427621364</v>
      </c>
      <c r="K79" s="1"/>
      <c r="L79" s="1">
        <f t="shared" si="27"/>
        <v>5.4618118978174476E-3</v>
      </c>
      <c r="M79" s="1">
        <f t="shared" si="28"/>
        <v>9.1438188102182558E-2</v>
      </c>
      <c r="N79" s="1">
        <f t="shared" si="29"/>
        <v>-0.27714174013958465</v>
      </c>
      <c r="O79" s="1">
        <f t="shared" si="30"/>
        <v>0.11394174013958465</v>
      </c>
      <c r="P79" s="24">
        <f t="shared" si="20"/>
        <v>0</v>
      </c>
      <c r="Q79" s="1"/>
      <c r="R79" s="27">
        <f t="shared" si="31"/>
        <v>6.7071050105198253</v>
      </c>
      <c r="S79" s="27">
        <f t="shared" si="32"/>
        <v>112.28609498948018</v>
      </c>
    </row>
    <row r="80" spans="1:19" x14ac:dyDescent="0.25">
      <c r="A80" s="29">
        <v>1258</v>
      </c>
      <c r="B80" s="29">
        <v>0.10150000000000001</v>
      </c>
      <c r="C80" s="29">
        <v>-0.16109999999999999</v>
      </c>
      <c r="D80" s="1"/>
      <c r="E80" s="1">
        <f t="shared" si="24"/>
        <v>-1.5871921182266009</v>
      </c>
      <c r="F80" s="1">
        <f t="shared" si="25"/>
        <v>0</v>
      </c>
      <c r="G80" s="1">
        <f t="shared" si="23"/>
        <v>0</v>
      </c>
      <c r="H80" s="1"/>
      <c r="I80" s="24">
        <f t="shared" si="26"/>
        <v>5.4499272436598779E-2</v>
      </c>
      <c r="J80" s="24">
        <f t="shared" si="15"/>
        <v>0.8910014551268024</v>
      </c>
      <c r="K80" s="1"/>
      <c r="L80" s="1">
        <f t="shared" si="27"/>
        <v>5.5316761523147764E-3</v>
      </c>
      <c r="M80" s="1">
        <f t="shared" si="28"/>
        <v>9.5968323847685222E-2</v>
      </c>
      <c r="N80" s="1">
        <f t="shared" si="29"/>
        <v>-0.28068677270884645</v>
      </c>
      <c r="O80" s="1">
        <f t="shared" si="30"/>
        <v>0.11958677270884646</v>
      </c>
      <c r="P80" s="24">
        <f t="shared" si="20"/>
        <v>0</v>
      </c>
      <c r="Q80" s="1"/>
      <c r="R80" s="27">
        <f t="shared" si="31"/>
        <v>6.9588485996119891</v>
      </c>
      <c r="S80" s="27">
        <f t="shared" si="32"/>
        <v>120.72815140038801</v>
      </c>
    </row>
    <row r="81" spans="1:19" x14ac:dyDescent="0.25">
      <c r="A81" s="29">
        <v>1288</v>
      </c>
      <c r="B81" s="29">
        <v>0.1051</v>
      </c>
      <c r="C81" s="29">
        <v>-0.15409999999999999</v>
      </c>
      <c r="D81" s="1"/>
      <c r="E81" s="1">
        <f t="shared" si="24"/>
        <v>-1.4662226450999047</v>
      </c>
      <c r="F81" s="1">
        <f t="shared" si="25"/>
        <v>0</v>
      </c>
      <c r="G81" s="1">
        <f t="shared" si="23"/>
        <v>0</v>
      </c>
      <c r="H81" s="1"/>
      <c r="I81" s="24">
        <f t="shared" si="26"/>
        <v>5.2172391771309785E-2</v>
      </c>
      <c r="J81" s="24">
        <f t="shared" si="15"/>
        <v>0.89565521645738044</v>
      </c>
      <c r="K81" s="1"/>
      <c r="L81" s="1">
        <f t="shared" si="27"/>
        <v>5.4833183751646581E-3</v>
      </c>
      <c r="M81" s="1">
        <f t="shared" si="28"/>
        <v>9.9616681624835335E-2</v>
      </c>
      <c r="N81" s="1">
        <f t="shared" si="29"/>
        <v>-0.27823301583120269</v>
      </c>
      <c r="O81" s="1">
        <f t="shared" si="30"/>
        <v>0.12413301583120277</v>
      </c>
      <c r="P81" s="24">
        <f t="shared" si="20"/>
        <v>2.1118678818830967E-17</v>
      </c>
      <c r="Q81" s="1"/>
      <c r="R81" s="27">
        <f t="shared" si="31"/>
        <v>7.0625140672120796</v>
      </c>
      <c r="S81" s="27">
        <f t="shared" si="32"/>
        <v>128.30628593278792</v>
      </c>
    </row>
    <row r="82" spans="1:19" x14ac:dyDescent="0.25">
      <c r="A82" s="29">
        <v>1318</v>
      </c>
      <c r="B82" s="29">
        <v>0.1082</v>
      </c>
      <c r="C82" s="29">
        <v>-0.14169999999999999</v>
      </c>
      <c r="D82" s="1"/>
      <c r="E82" s="1">
        <f t="shared" si="24"/>
        <v>-1.3096118299445469</v>
      </c>
      <c r="F82" s="1">
        <f t="shared" si="25"/>
        <v>0</v>
      </c>
      <c r="G82" s="1">
        <f t="shared" si="23"/>
        <v>0</v>
      </c>
      <c r="H82" s="1"/>
      <c r="I82" s="24">
        <f t="shared" si="26"/>
        <v>4.9159940213564443E-2</v>
      </c>
      <c r="J82" s="24">
        <f t="shared" si="15"/>
        <v>0.90168011957287109</v>
      </c>
      <c r="K82" s="1"/>
      <c r="L82" s="1">
        <f t="shared" si="27"/>
        <v>5.3191055311076728E-3</v>
      </c>
      <c r="M82" s="1">
        <f t="shared" si="28"/>
        <v>0.10288089446889234</v>
      </c>
      <c r="N82" s="1">
        <f t="shared" si="29"/>
        <v>-0.26990057337315887</v>
      </c>
      <c r="O82" s="1">
        <f t="shared" si="30"/>
        <v>0.12820057337315893</v>
      </c>
      <c r="P82" s="24">
        <f t="shared" si="20"/>
        <v>1.4079119212553979E-17</v>
      </c>
      <c r="Q82" s="1"/>
      <c r="R82" s="27">
        <f t="shared" si="31"/>
        <v>7.0105810899999126</v>
      </c>
      <c r="S82" s="27">
        <f t="shared" si="32"/>
        <v>135.59701891000012</v>
      </c>
    </row>
    <row r="83" spans="1:19" x14ac:dyDescent="0.25">
      <c r="A83" s="29">
        <v>1348</v>
      </c>
      <c r="B83" s="29">
        <v>0.11</v>
      </c>
      <c r="C83" s="29">
        <v>-0.1273</v>
      </c>
      <c r="D83" s="1"/>
      <c r="E83" s="1">
        <f t="shared" si="24"/>
        <v>-1.1572727272727272</v>
      </c>
      <c r="F83" s="1">
        <f t="shared" si="25"/>
        <v>0</v>
      </c>
      <c r="G83" s="1">
        <f t="shared" si="23"/>
        <v>0</v>
      </c>
      <c r="H83" s="1"/>
      <c r="I83" s="24">
        <f t="shared" si="26"/>
        <v>4.6229656205438903E-2</v>
      </c>
      <c r="J83" s="24">
        <f t="shared" si="15"/>
        <v>0.90754068758912221</v>
      </c>
      <c r="K83" s="1"/>
      <c r="L83" s="1">
        <f t="shared" si="27"/>
        <v>5.0852621825982795E-3</v>
      </c>
      <c r="M83" s="1">
        <f t="shared" si="28"/>
        <v>0.10491473781740171</v>
      </c>
      <c r="N83" s="1">
        <f t="shared" si="29"/>
        <v>-0.25803495922561603</v>
      </c>
      <c r="O83" s="1">
        <f t="shared" si="30"/>
        <v>0.13073495922561595</v>
      </c>
      <c r="P83" s="24">
        <f t="shared" si="20"/>
        <v>-2.1118678818830967E-17</v>
      </c>
      <c r="Q83" s="1"/>
      <c r="R83" s="27">
        <f t="shared" si="31"/>
        <v>6.8549334221424809</v>
      </c>
      <c r="S83" s="27">
        <f t="shared" si="32"/>
        <v>141.42506657785751</v>
      </c>
    </row>
    <row r="84" spans="1:19" x14ac:dyDescent="0.25">
      <c r="A84" s="29">
        <v>1378</v>
      </c>
      <c r="B84" s="29">
        <v>0.109</v>
      </c>
      <c r="C84" s="29">
        <v>-0.1094</v>
      </c>
      <c r="D84" s="1"/>
      <c r="E84" s="1">
        <f t="shared" si="24"/>
        <v>-1.0036697247706421</v>
      </c>
      <c r="F84" s="1">
        <f t="shared" si="25"/>
        <v>0</v>
      </c>
      <c r="G84" s="1">
        <f t="shared" si="23"/>
        <v>0</v>
      </c>
      <c r="H84" s="1"/>
      <c r="I84" s="24">
        <f t="shared" si="26"/>
        <v>4.3275060740861633E-2</v>
      </c>
      <c r="J84" s="24">
        <f t="shared" si="15"/>
        <v>0.91344987851827675</v>
      </c>
      <c r="K84" s="1"/>
      <c r="L84" s="1">
        <f t="shared" si="27"/>
        <v>4.7169816207539182E-3</v>
      </c>
      <c r="M84" s="1">
        <f t="shared" si="28"/>
        <v>0.10428301837924608</v>
      </c>
      <c r="N84" s="1">
        <f t="shared" si="29"/>
        <v>-0.2393477693921624</v>
      </c>
      <c r="O84" s="1">
        <f t="shared" si="30"/>
        <v>0.1299477693921624</v>
      </c>
      <c r="P84" s="24">
        <f t="shared" si="20"/>
        <v>0</v>
      </c>
      <c r="Q84" s="1"/>
      <c r="R84" s="27">
        <f t="shared" si="31"/>
        <v>6.5000006733988993</v>
      </c>
      <c r="S84" s="27">
        <f t="shared" si="32"/>
        <v>143.70199932660111</v>
      </c>
    </row>
    <row r="85" spans="1:19" x14ac:dyDescent="0.25">
      <c r="A85" s="29">
        <v>1408</v>
      </c>
      <c r="B85" s="29">
        <v>0.104</v>
      </c>
      <c r="C85" s="29">
        <v>-8.6900000000000005E-2</v>
      </c>
      <c r="D85" s="1"/>
      <c r="E85" s="1">
        <f t="shared" si="24"/>
        <v>-0.83557692307692322</v>
      </c>
      <c r="F85" s="1">
        <f t="shared" si="25"/>
        <v>0</v>
      </c>
      <c r="G85" s="1">
        <f t="shared" si="23"/>
        <v>0</v>
      </c>
      <c r="H85" s="1"/>
      <c r="I85" s="24">
        <f t="shared" si="26"/>
        <v>4.0041750054076029E-2</v>
      </c>
      <c r="J85" s="24">
        <f t="shared" si="15"/>
        <v>0.91991649989184798</v>
      </c>
      <c r="K85" s="1"/>
      <c r="L85" s="1">
        <f t="shared" si="27"/>
        <v>4.1643420056239073E-3</v>
      </c>
      <c r="M85" s="1">
        <f t="shared" si="28"/>
        <v>9.983565799437609E-2</v>
      </c>
      <c r="N85" s="1">
        <f t="shared" si="29"/>
        <v>-0.21130588375556542</v>
      </c>
      <c r="O85" s="1">
        <f t="shared" si="30"/>
        <v>0.12440588375556541</v>
      </c>
      <c r="P85" s="24">
        <f t="shared" si="20"/>
        <v>0</v>
      </c>
      <c r="Q85" s="1"/>
      <c r="R85" s="27">
        <f t="shared" si="31"/>
        <v>5.8633935439184617</v>
      </c>
      <c r="S85" s="27">
        <f t="shared" si="32"/>
        <v>140.56860645608154</v>
      </c>
    </row>
    <row r="86" spans="1:19" x14ac:dyDescent="0.25">
      <c r="A86" s="29">
        <v>1438</v>
      </c>
      <c r="B86" s="29">
        <v>9.8500000000000004E-2</v>
      </c>
      <c r="C86" s="29">
        <v>-6.3200000000000006E-2</v>
      </c>
      <c r="D86" s="1"/>
      <c r="E86" s="1">
        <f t="shared" si="24"/>
        <v>-0.64162436548223356</v>
      </c>
      <c r="F86" s="1">
        <f t="shared" si="25"/>
        <v>0</v>
      </c>
      <c r="G86" s="1">
        <f t="shared" si="23"/>
        <v>0</v>
      </c>
      <c r="H86" s="1"/>
      <c r="I86" s="24">
        <f t="shared" si="26"/>
        <v>3.6311019940225217E-2</v>
      </c>
      <c r="J86" s="24">
        <f t="shared" si="15"/>
        <v>0.92737796011954954</v>
      </c>
      <c r="K86" s="1"/>
      <c r="L86" s="1">
        <f t="shared" si="27"/>
        <v>3.5766354641121839E-3</v>
      </c>
      <c r="M86" s="1">
        <f t="shared" si="28"/>
        <v>9.4923364535887816E-2</v>
      </c>
      <c r="N86" s="1">
        <f t="shared" si="29"/>
        <v>-0.1814846418942222</v>
      </c>
      <c r="O86" s="1">
        <f t="shared" si="30"/>
        <v>0.11828464189422222</v>
      </c>
      <c r="P86" s="24">
        <f t="shared" si="20"/>
        <v>7.0395596062769894E-18</v>
      </c>
      <c r="Q86" s="1"/>
      <c r="R86" s="27">
        <f t="shared" si="31"/>
        <v>5.1432017973933206</v>
      </c>
      <c r="S86" s="27">
        <f t="shared" si="32"/>
        <v>136.49979820260668</v>
      </c>
    </row>
    <row r="87" spans="1:19" x14ac:dyDescent="0.25">
      <c r="A87" s="29">
        <v>1468</v>
      </c>
      <c r="B87" s="29">
        <v>9.4100000000000003E-2</v>
      </c>
      <c r="C87" s="29">
        <v>-4.0599999999999997E-2</v>
      </c>
      <c r="D87" s="1"/>
      <c r="E87" s="1">
        <f t="shared" si="24"/>
        <v>-0.43145589798087136</v>
      </c>
      <c r="F87" s="1">
        <f t="shared" si="25"/>
        <v>0</v>
      </c>
      <c r="G87" s="1">
        <f t="shared" si="23"/>
        <v>0</v>
      </c>
      <c r="H87" s="1"/>
      <c r="I87" s="24">
        <f t="shared" si="26"/>
        <v>3.2268372395830705E-2</v>
      </c>
      <c r="J87" s="24">
        <f t="shared" si="15"/>
        <v>0.93546325520833862</v>
      </c>
      <c r="K87" s="1"/>
      <c r="L87" s="1">
        <f t="shared" si="27"/>
        <v>3.0364538424476695E-3</v>
      </c>
      <c r="M87" s="1">
        <f t="shared" si="28"/>
        <v>9.1063546157552341E-2</v>
      </c>
      <c r="N87" s="1">
        <f t="shared" si="29"/>
        <v>-0.1540748962969142</v>
      </c>
      <c r="O87" s="1">
        <f t="shared" si="30"/>
        <v>0.11347489629691421</v>
      </c>
      <c r="P87" s="24">
        <f t="shared" si="20"/>
        <v>0</v>
      </c>
      <c r="Q87" s="1"/>
      <c r="R87" s="27">
        <f t="shared" si="31"/>
        <v>4.4575142407131789</v>
      </c>
      <c r="S87" s="27">
        <f t="shared" si="32"/>
        <v>133.68128575928685</v>
      </c>
    </row>
    <row r="88" spans="1:19" x14ac:dyDescent="0.25">
      <c r="A88" s="29">
        <v>1498</v>
      </c>
      <c r="B88" s="29">
        <v>8.9099999999999999E-2</v>
      </c>
      <c r="C88" s="29">
        <v>-1.9900000000000001E-2</v>
      </c>
      <c r="D88" s="1"/>
      <c r="E88" s="1">
        <f t="shared" si="24"/>
        <v>-0.22334455667789002</v>
      </c>
      <c r="F88" s="1">
        <f t="shared" si="25"/>
        <v>0</v>
      </c>
      <c r="G88" s="1">
        <f t="shared" si="23"/>
        <v>0</v>
      </c>
      <c r="H88" s="1"/>
      <c r="I88" s="24">
        <f t="shared" si="26"/>
        <v>2.8265294232482089E-2</v>
      </c>
      <c r="J88" s="24">
        <f t="shared" si="15"/>
        <v>0.94346941153503583</v>
      </c>
      <c r="K88" s="1"/>
      <c r="L88" s="1">
        <f t="shared" si="27"/>
        <v>2.5184377161141542E-3</v>
      </c>
      <c r="M88" s="1">
        <f t="shared" si="28"/>
        <v>8.6581562283885846E-2</v>
      </c>
      <c r="N88" s="1">
        <f t="shared" si="29"/>
        <v>-0.12778986609845464</v>
      </c>
      <c r="O88" s="1">
        <f t="shared" si="30"/>
        <v>0.10788986609845463</v>
      </c>
      <c r="P88" s="24">
        <f t="shared" si="20"/>
        <v>0</v>
      </c>
      <c r="Q88" s="1"/>
      <c r="R88" s="27">
        <f t="shared" si="31"/>
        <v>3.7726196987390028</v>
      </c>
      <c r="S88" s="27">
        <f t="shared" si="32"/>
        <v>129.69918030126101</v>
      </c>
    </row>
    <row r="89" spans="1:19" x14ac:dyDescent="0.25">
      <c r="A89" s="29">
        <v>1528</v>
      </c>
      <c r="B89" s="29">
        <v>8.3799999999999999E-2</v>
      </c>
      <c r="C89" s="29">
        <v>-4.0000000000000001E-3</v>
      </c>
      <c r="D89" s="1"/>
      <c r="E89" s="1">
        <f t="shared" si="24"/>
        <v>-4.77326968973747E-2</v>
      </c>
      <c r="F89" s="1">
        <f t="shared" si="25"/>
        <v>0</v>
      </c>
      <c r="G89" s="1">
        <f t="shared" si="23"/>
        <v>0</v>
      </c>
      <c r="H89" s="1"/>
      <c r="I89" s="24">
        <f t="shared" si="26"/>
        <v>2.4887352421569604E-2</v>
      </c>
      <c r="J89" s="24">
        <f t="shared" si="15"/>
        <v>0.95022529515686083</v>
      </c>
      <c r="K89" s="1"/>
      <c r="L89" s="1">
        <f t="shared" si="27"/>
        <v>2.0855601329275329E-3</v>
      </c>
      <c r="M89" s="1">
        <f t="shared" si="28"/>
        <v>8.1714439867072469E-2</v>
      </c>
      <c r="N89" s="1">
        <f t="shared" si="29"/>
        <v>-0.10582491217543548</v>
      </c>
      <c r="O89" s="1">
        <f t="shared" si="30"/>
        <v>0.10182491217543546</v>
      </c>
      <c r="P89" s="24">
        <f t="shared" si="20"/>
        <v>-4.3997247539231182E-18</v>
      </c>
      <c r="Q89" s="1"/>
      <c r="R89" s="27">
        <f t="shared" si="31"/>
        <v>3.1867358831132702</v>
      </c>
      <c r="S89" s="27">
        <f t="shared" si="32"/>
        <v>124.85966411688673</v>
      </c>
    </row>
    <row r="90" spans="1:19" x14ac:dyDescent="0.25">
      <c r="A90" s="29">
        <v>1558</v>
      </c>
      <c r="B90" s="29">
        <v>7.7700000000000005E-2</v>
      </c>
      <c r="C90" s="29">
        <v>5.1000000000000004E-3</v>
      </c>
      <c r="D90" s="1"/>
      <c r="E90" s="1">
        <f t="shared" si="24"/>
        <v>6.5637065637065631E-2</v>
      </c>
      <c r="F90" s="1">
        <f t="shared" si="25"/>
        <v>0</v>
      </c>
      <c r="G90" s="1">
        <f t="shared" si="23"/>
        <v>0</v>
      </c>
      <c r="H90" s="1"/>
      <c r="I90" s="24">
        <f t="shared" si="26"/>
        <v>2.2706654253251489E-2</v>
      </c>
      <c r="J90" s="24">
        <f t="shared" si="15"/>
        <v>0.95458669149349706</v>
      </c>
      <c r="K90" s="1"/>
      <c r="L90" s="1">
        <f t="shared" si="27"/>
        <v>1.7643070354776409E-3</v>
      </c>
      <c r="M90" s="1">
        <f t="shared" si="28"/>
        <v>7.5935692964522364E-2</v>
      </c>
      <c r="N90" s="1">
        <f t="shared" si="29"/>
        <v>-8.9523976859799237E-2</v>
      </c>
      <c r="O90" s="1">
        <f t="shared" si="30"/>
        <v>9.4623976859799244E-2</v>
      </c>
      <c r="P90" s="24">
        <f t="shared" si="20"/>
        <v>1.7598899015692473E-18</v>
      </c>
      <c r="Q90" s="1"/>
      <c r="R90" s="27">
        <f t="shared" si="31"/>
        <v>2.7487903612741644</v>
      </c>
      <c r="S90" s="27">
        <f t="shared" si="32"/>
        <v>118.30780963872584</v>
      </c>
    </row>
    <row r="91" spans="1:19" x14ac:dyDescent="0.25">
      <c r="A91" s="29">
        <v>1588</v>
      </c>
      <c r="B91" s="29">
        <v>7.0599999999999996E-2</v>
      </c>
      <c r="C91" s="29">
        <v>9.4000000000000004E-3</v>
      </c>
      <c r="D91" s="1"/>
      <c r="E91" s="1">
        <f t="shared" si="24"/>
        <v>0.13314447592067991</v>
      </c>
      <c r="F91" s="1">
        <f t="shared" si="25"/>
        <v>0</v>
      </c>
      <c r="G91" s="1">
        <f t="shared" si="23"/>
        <v>0</v>
      </c>
      <c r="H91" s="1"/>
      <c r="I91" s="24">
        <f t="shared" si="26"/>
        <v>2.1408130884565287E-2</v>
      </c>
      <c r="J91" s="24">
        <f t="shared" si="15"/>
        <v>0.95718373823086944</v>
      </c>
      <c r="K91" s="1"/>
      <c r="L91" s="1">
        <f t="shared" si="27"/>
        <v>1.5114140404503091E-3</v>
      </c>
      <c r="M91" s="1">
        <f t="shared" si="28"/>
        <v>6.9088585959549684E-2</v>
      </c>
      <c r="N91" s="1">
        <f t="shared" si="29"/>
        <v>-7.6691750847220325E-2</v>
      </c>
      <c r="O91" s="1">
        <f t="shared" si="30"/>
        <v>8.6091750847220316E-2</v>
      </c>
      <c r="P91" s="24">
        <f t="shared" si="20"/>
        <v>-2.1998623769615591E-18</v>
      </c>
      <c r="Q91" s="1"/>
      <c r="R91" s="27">
        <f t="shared" si="31"/>
        <v>2.4001254962350909</v>
      </c>
      <c r="S91" s="27">
        <f t="shared" si="32"/>
        <v>109.7126745037649</v>
      </c>
    </row>
    <row r="92" spans="1:19" x14ac:dyDescent="0.25">
      <c r="A92" s="29">
        <v>1618</v>
      </c>
      <c r="B92" s="29">
        <v>6.3100000000000003E-2</v>
      </c>
      <c r="C92" s="29">
        <v>1.2200000000000001E-2</v>
      </c>
      <c r="D92" s="1"/>
      <c r="E92" s="1">
        <f t="shared" ref="E92:E123" si="33">C92/B92</f>
        <v>0.19334389857369255</v>
      </c>
      <c r="F92" s="1">
        <f t="shared" ref="F92:F123" si="34">IF(AND(B92/$B$13&gt;$O$12,OR(C92/$C$13&gt;$M$12,C92/$C$14&gt;$M$12)),1,0)</f>
        <v>0</v>
      </c>
      <c r="G92" s="1">
        <f t="shared" si="23"/>
        <v>0</v>
      </c>
      <c r="H92" s="1"/>
      <c r="I92" s="24">
        <f t="shared" ref="I92:I123" si="35">MIN(1,MAX(0,(E92-$J$15)/($L$14-$J$15)))</f>
        <v>2.0250178642464117E-2</v>
      </c>
      <c r="J92" s="24">
        <f t="shared" ref="J92:J155" si="36">1-2*I92</f>
        <v>0.95949964271507171</v>
      </c>
      <c r="K92" s="1"/>
      <c r="L92" s="1">
        <f t="shared" ref="L92:L123" si="37">B92*I92</f>
        <v>1.277786272339486E-3</v>
      </c>
      <c r="M92" s="1">
        <f t="shared" ref="M92:M123" si="38">B92*(1-I92)</f>
        <v>6.1822213727660516E-2</v>
      </c>
      <c r="N92" s="1">
        <f t="shared" ref="N92:N123" si="39">L92*$L$14</f>
        <v>-6.4837075620298945E-2</v>
      </c>
      <c r="O92" s="1">
        <f t="shared" ref="O92:O123" si="40">M92*$J$15</f>
        <v>7.7037075620298948E-2</v>
      </c>
      <c r="P92" s="24">
        <f t="shared" ref="P92:P155" si="41">(N92+O92-C92)/MAX($C$13,-$C$14)</f>
        <v>4.3997247539231184E-19</v>
      </c>
      <c r="Q92" s="1"/>
      <c r="R92" s="27">
        <f t="shared" ref="R92:R123" si="42">A92*L92</f>
        <v>2.0674581886452885</v>
      </c>
      <c r="S92" s="27">
        <f t="shared" ref="S92:S123" si="43">A92*M92</f>
        <v>100.02834181135472</v>
      </c>
    </row>
    <row r="93" spans="1:19" x14ac:dyDescent="0.25">
      <c r="A93" s="29">
        <v>1648</v>
      </c>
      <c r="B93" s="29">
        <v>5.5800000000000002E-2</v>
      </c>
      <c r="C93" s="29">
        <v>1.41E-2</v>
      </c>
      <c r="D93" s="1"/>
      <c r="E93" s="1">
        <f t="shared" si="33"/>
        <v>0.25268817204301075</v>
      </c>
      <c r="F93" s="1">
        <f t="shared" si="34"/>
        <v>0</v>
      </c>
      <c r="G93" s="1">
        <f t="shared" ref="G93:G156" si="44">E93*F93</f>
        <v>0</v>
      </c>
      <c r="H93" s="1"/>
      <c r="I93" s="24">
        <f t="shared" si="35"/>
        <v>1.9108675427130156E-2</v>
      </c>
      <c r="J93" s="24">
        <f t="shared" si="36"/>
        <v>0.96178264914573974</v>
      </c>
      <c r="K93" s="1"/>
      <c r="L93" s="1">
        <f t="shared" si="37"/>
        <v>1.0662640888338627E-3</v>
      </c>
      <c r="M93" s="1">
        <f t="shared" si="38"/>
        <v>5.4733735911166141E-2</v>
      </c>
      <c r="N93" s="1">
        <f t="shared" si="39"/>
        <v>-5.4104075818841434E-2</v>
      </c>
      <c r="O93" s="1">
        <f t="shared" si="40"/>
        <v>6.8204075818841442E-2</v>
      </c>
      <c r="P93" s="24">
        <f t="shared" si="41"/>
        <v>2.1998623769615591E-18</v>
      </c>
      <c r="Q93" s="1"/>
      <c r="R93" s="27">
        <f t="shared" si="42"/>
        <v>1.7572032183982058</v>
      </c>
      <c r="S93" s="27">
        <f t="shared" si="43"/>
        <v>90.201196781601794</v>
      </c>
    </row>
    <row r="94" spans="1:19" x14ac:dyDescent="0.25">
      <c r="A94" s="29">
        <v>1678</v>
      </c>
      <c r="B94" s="29">
        <v>4.87E-2</v>
      </c>
      <c r="C94" s="29">
        <v>1.49E-2</v>
      </c>
      <c r="D94" s="1"/>
      <c r="E94" s="1">
        <f t="shared" si="33"/>
        <v>0.3059548254620123</v>
      </c>
      <c r="F94" s="1">
        <f t="shared" si="34"/>
        <v>0</v>
      </c>
      <c r="G94" s="1">
        <f t="shared" si="44"/>
        <v>0</v>
      </c>
      <c r="H94" s="1"/>
      <c r="I94" s="24">
        <f t="shared" si="35"/>
        <v>1.8084076883863695E-2</v>
      </c>
      <c r="J94" s="24">
        <f t="shared" si="36"/>
        <v>0.96383184623227258</v>
      </c>
      <c r="K94" s="1"/>
      <c r="L94" s="1">
        <f t="shared" si="37"/>
        <v>8.8069454424416201E-4</v>
      </c>
      <c r="M94" s="1">
        <f t="shared" si="38"/>
        <v>4.7819305455755835E-2</v>
      </c>
      <c r="N94" s="1">
        <f t="shared" si="39"/>
        <v>-4.4687957602640854E-2</v>
      </c>
      <c r="O94" s="1">
        <f t="shared" si="40"/>
        <v>5.9587957602640858E-2</v>
      </c>
      <c r="P94" s="24">
        <f t="shared" si="41"/>
        <v>8.7994495078462367E-19</v>
      </c>
      <c r="Q94" s="1"/>
      <c r="R94" s="27">
        <f t="shared" si="42"/>
        <v>1.4778054452417038</v>
      </c>
      <c r="S94" s="27">
        <f t="shared" si="43"/>
        <v>80.240794554758295</v>
      </c>
    </row>
    <row r="95" spans="1:19" x14ac:dyDescent="0.25">
      <c r="A95" s="29">
        <v>1708</v>
      </c>
      <c r="B95" s="29">
        <v>4.2200000000000001E-2</v>
      </c>
      <c r="C95" s="29">
        <v>1.44E-2</v>
      </c>
      <c r="D95" s="1"/>
      <c r="E95" s="1">
        <f t="shared" si="33"/>
        <v>0.34123222748815163</v>
      </c>
      <c r="F95" s="1">
        <f t="shared" si="34"/>
        <v>0</v>
      </c>
      <c r="G95" s="1">
        <f t="shared" si="44"/>
        <v>0</v>
      </c>
      <c r="H95" s="1"/>
      <c r="I95" s="24">
        <f t="shared" si="35"/>
        <v>1.7405506476185075E-2</v>
      </c>
      <c r="J95" s="24">
        <f t="shared" si="36"/>
        <v>0.9651889870476299</v>
      </c>
      <c r="K95" s="1"/>
      <c r="L95" s="1">
        <f t="shared" si="37"/>
        <v>7.3451237329501024E-4</v>
      </c>
      <c r="M95" s="1">
        <f t="shared" si="38"/>
        <v>4.1465487626704989E-2</v>
      </c>
      <c r="N95" s="1">
        <f t="shared" si="39"/>
        <v>-3.7270422544280583E-2</v>
      </c>
      <c r="O95" s="1">
        <f t="shared" si="40"/>
        <v>5.1670422544280586E-2</v>
      </c>
      <c r="P95" s="24">
        <f t="shared" si="41"/>
        <v>8.7994495078462367E-19</v>
      </c>
      <c r="Q95" s="1"/>
      <c r="R95" s="27">
        <f t="shared" si="42"/>
        <v>1.2545471335878775</v>
      </c>
      <c r="S95" s="27">
        <f t="shared" si="43"/>
        <v>70.823052866412127</v>
      </c>
    </row>
    <row r="96" spans="1:19" x14ac:dyDescent="0.25">
      <c r="A96" s="29">
        <v>1738</v>
      </c>
      <c r="B96" s="29">
        <v>3.7100000000000001E-2</v>
      </c>
      <c r="C96" s="29">
        <v>1.35E-2</v>
      </c>
      <c r="D96" s="1"/>
      <c r="E96" s="1">
        <f t="shared" si="33"/>
        <v>0.36388140161725063</v>
      </c>
      <c r="F96" s="1">
        <f t="shared" si="34"/>
        <v>0</v>
      </c>
      <c r="G96" s="1">
        <f t="shared" si="44"/>
        <v>0</v>
      </c>
      <c r="H96" s="1"/>
      <c r="I96" s="24">
        <f t="shared" si="35"/>
        <v>1.6969843461346883E-2</v>
      </c>
      <c r="J96" s="24">
        <f t="shared" si="36"/>
        <v>0.96606031307730622</v>
      </c>
      <c r="K96" s="1"/>
      <c r="L96" s="1">
        <f t="shared" si="37"/>
        <v>6.2958119241596938E-4</v>
      </c>
      <c r="M96" s="1">
        <f t="shared" si="38"/>
        <v>3.6470418807584032E-2</v>
      </c>
      <c r="N96" s="1">
        <f t="shared" si="39"/>
        <v>-3.1946033750272565E-2</v>
      </c>
      <c r="O96" s="1">
        <f t="shared" si="40"/>
        <v>4.544603375027257E-2</v>
      </c>
      <c r="P96" s="24">
        <f t="shared" si="41"/>
        <v>1.3199174261769354E-18</v>
      </c>
      <c r="Q96" s="1"/>
      <c r="R96" s="27">
        <f t="shared" si="42"/>
        <v>1.0942121124189548</v>
      </c>
      <c r="S96" s="27">
        <f t="shared" si="43"/>
        <v>63.385587887581046</v>
      </c>
    </row>
    <row r="97" spans="1:19" x14ac:dyDescent="0.25">
      <c r="A97" s="29">
        <v>1768</v>
      </c>
      <c r="B97" s="29">
        <v>3.2800000000000003E-2</v>
      </c>
      <c r="C97" s="29">
        <v>1.24E-2</v>
      </c>
      <c r="D97" s="1"/>
      <c r="E97" s="1">
        <f t="shared" si="33"/>
        <v>0.37804878048780483</v>
      </c>
      <c r="F97" s="1">
        <f t="shared" si="34"/>
        <v>0</v>
      </c>
      <c r="G97" s="1">
        <f t="shared" si="44"/>
        <v>0</v>
      </c>
      <c r="H97" s="1"/>
      <c r="I97" s="24">
        <f t="shared" si="35"/>
        <v>1.6697330081568915E-2</v>
      </c>
      <c r="J97" s="24">
        <f t="shared" si="36"/>
        <v>0.96660533983686214</v>
      </c>
      <c r="K97" s="1"/>
      <c r="L97" s="1">
        <f t="shared" si="37"/>
        <v>5.476724266754604E-4</v>
      </c>
      <c r="M97" s="1">
        <f t="shared" si="38"/>
        <v>3.2252327573324545E-2</v>
      </c>
      <c r="N97" s="1">
        <f t="shared" si="39"/>
        <v>-2.7789841941638263E-2</v>
      </c>
      <c r="O97" s="1">
        <f t="shared" si="40"/>
        <v>4.0189841941638271E-2</v>
      </c>
      <c r="P97" s="24">
        <f t="shared" si="41"/>
        <v>2.1998623769615591E-18</v>
      </c>
      <c r="Q97" s="1"/>
      <c r="R97" s="27">
        <f t="shared" si="42"/>
        <v>0.96828485036221401</v>
      </c>
      <c r="S97" s="27">
        <f t="shared" si="43"/>
        <v>57.022115149637798</v>
      </c>
    </row>
    <row r="98" spans="1:19" x14ac:dyDescent="0.25">
      <c r="A98" s="29">
        <v>1798</v>
      </c>
      <c r="B98" s="29">
        <v>2.8899999999999999E-2</v>
      </c>
      <c r="C98" s="29">
        <v>1.1299999999999999E-2</v>
      </c>
      <c r="D98" s="1"/>
      <c r="E98" s="1">
        <f t="shared" si="33"/>
        <v>0.39100346020761245</v>
      </c>
      <c r="F98" s="1">
        <f t="shared" si="34"/>
        <v>0</v>
      </c>
      <c r="G98" s="1">
        <f t="shared" si="44"/>
        <v>0</v>
      </c>
      <c r="H98" s="1"/>
      <c r="I98" s="24">
        <f t="shared" si="35"/>
        <v>1.6448143299268386E-2</v>
      </c>
      <c r="J98" s="24">
        <f t="shared" si="36"/>
        <v>0.96710371340146328</v>
      </c>
      <c r="K98" s="1"/>
      <c r="L98" s="1">
        <f t="shared" si="37"/>
        <v>4.7535134134885635E-4</v>
      </c>
      <c r="M98" s="1">
        <f t="shared" si="38"/>
        <v>2.8424648658651144E-2</v>
      </c>
      <c r="N98" s="1">
        <f t="shared" si="39"/>
        <v>-2.4120145545794287E-2</v>
      </c>
      <c r="O98" s="1">
        <f t="shared" si="40"/>
        <v>3.5420145545794292E-2</v>
      </c>
      <c r="P98" s="24">
        <f t="shared" si="41"/>
        <v>1.3199174261769354E-18</v>
      </c>
      <c r="Q98" s="1"/>
      <c r="R98" s="27">
        <f t="shared" si="42"/>
        <v>0.85468171174524377</v>
      </c>
      <c r="S98" s="27">
        <f t="shared" si="43"/>
        <v>51.107518288254759</v>
      </c>
    </row>
    <row r="99" spans="1:19" x14ac:dyDescent="0.25">
      <c r="A99" s="29">
        <v>1828</v>
      </c>
      <c r="B99" s="29">
        <v>2.52E-2</v>
      </c>
      <c r="C99" s="29">
        <v>0.01</v>
      </c>
      <c r="D99" s="1"/>
      <c r="E99" s="1">
        <f t="shared" si="33"/>
        <v>0.3968253968253968</v>
      </c>
      <c r="F99" s="1">
        <f t="shared" si="34"/>
        <v>0</v>
      </c>
      <c r="G99" s="1">
        <f t="shared" si="44"/>
        <v>0</v>
      </c>
      <c r="H99" s="1"/>
      <c r="I99" s="24">
        <f t="shared" si="35"/>
        <v>1.6336156767457408E-2</v>
      </c>
      <c r="J99" s="24">
        <f t="shared" si="36"/>
        <v>0.96732768646508516</v>
      </c>
      <c r="K99" s="1"/>
      <c r="L99" s="1">
        <f t="shared" si="37"/>
        <v>4.1167115053992667E-4</v>
      </c>
      <c r="M99" s="1">
        <f t="shared" si="38"/>
        <v>2.4788328849460074E-2</v>
      </c>
      <c r="N99" s="1">
        <f t="shared" si="39"/>
        <v>-2.0888903016138532E-2</v>
      </c>
      <c r="O99" s="1">
        <f t="shared" si="40"/>
        <v>3.088890301613853E-2</v>
      </c>
      <c r="P99" s="24">
        <f t="shared" si="41"/>
        <v>-4.3997247539231184E-19</v>
      </c>
      <c r="Q99" s="1"/>
      <c r="R99" s="27">
        <f t="shared" si="42"/>
        <v>0.75253486318698593</v>
      </c>
      <c r="S99" s="27">
        <f t="shared" si="43"/>
        <v>45.313065136813016</v>
      </c>
    </row>
    <row r="100" spans="1:19" x14ac:dyDescent="0.25">
      <c r="A100" s="29">
        <v>1858</v>
      </c>
      <c r="B100" s="29">
        <v>2.18E-2</v>
      </c>
      <c r="C100" s="29">
        <v>8.6999999999999994E-3</v>
      </c>
      <c r="D100" s="1"/>
      <c r="E100" s="1">
        <f t="shared" si="33"/>
        <v>0.39908256880733944</v>
      </c>
      <c r="F100" s="1">
        <f t="shared" si="34"/>
        <v>0</v>
      </c>
      <c r="G100" s="1">
        <f t="shared" si="44"/>
        <v>0</v>
      </c>
      <c r="H100" s="1"/>
      <c r="I100" s="24">
        <f t="shared" si="35"/>
        <v>1.6292739451441541E-2</v>
      </c>
      <c r="J100" s="24">
        <f t="shared" si="36"/>
        <v>0.9674145210971169</v>
      </c>
      <c r="K100" s="1"/>
      <c r="L100" s="1">
        <f t="shared" si="37"/>
        <v>3.5518172004142561E-4</v>
      </c>
      <c r="M100" s="1">
        <f t="shared" si="38"/>
        <v>2.1444818279958575E-2</v>
      </c>
      <c r="N100" s="1">
        <f t="shared" si="39"/>
        <v>-1.8022532046075516E-2</v>
      </c>
      <c r="O100" s="1">
        <f t="shared" si="40"/>
        <v>2.6722532046075519E-2</v>
      </c>
      <c r="P100" s="24">
        <f t="shared" si="41"/>
        <v>8.7994495078462367E-19</v>
      </c>
      <c r="Q100" s="1"/>
      <c r="R100" s="27">
        <f t="shared" si="42"/>
        <v>0.65992763583696878</v>
      </c>
      <c r="S100" s="27">
        <f t="shared" si="43"/>
        <v>39.844472364163032</v>
      </c>
    </row>
    <row r="101" spans="1:19" x14ac:dyDescent="0.25">
      <c r="A101" s="29">
        <v>1888</v>
      </c>
      <c r="B101" s="29">
        <v>1.84E-2</v>
      </c>
      <c r="C101" s="29">
        <v>7.4999999999999997E-3</v>
      </c>
      <c r="D101" s="1"/>
      <c r="E101" s="1">
        <f t="shared" si="33"/>
        <v>0.40760869565217389</v>
      </c>
      <c r="F101" s="1">
        <f t="shared" si="34"/>
        <v>0</v>
      </c>
      <c r="G101" s="1">
        <f t="shared" si="44"/>
        <v>0</v>
      </c>
      <c r="H101" s="1"/>
      <c r="I101" s="24">
        <f t="shared" si="35"/>
        <v>1.6128737086280636E-2</v>
      </c>
      <c r="J101" s="24">
        <f t="shared" si="36"/>
        <v>0.96774252582743869</v>
      </c>
      <c r="K101" s="1"/>
      <c r="L101" s="1">
        <f t="shared" si="37"/>
        <v>2.9676876238756371E-4</v>
      </c>
      <c r="M101" s="1">
        <f t="shared" si="38"/>
        <v>1.8103231237612438E-2</v>
      </c>
      <c r="N101" s="1">
        <f t="shared" si="39"/>
        <v>-1.5058557996115982E-2</v>
      </c>
      <c r="O101" s="1">
        <f t="shared" si="40"/>
        <v>2.2558557996115985E-2</v>
      </c>
      <c r="P101" s="24">
        <f t="shared" si="41"/>
        <v>8.7994495078462367E-19</v>
      </c>
      <c r="Q101" s="1"/>
      <c r="R101" s="27">
        <f t="shared" si="42"/>
        <v>0.56029942338772032</v>
      </c>
      <c r="S101" s="27">
        <f t="shared" si="43"/>
        <v>34.178900576612286</v>
      </c>
    </row>
    <row r="102" spans="1:19" x14ac:dyDescent="0.25">
      <c r="A102" s="29">
        <v>1918</v>
      </c>
      <c r="B102" s="29">
        <v>1.52E-2</v>
      </c>
      <c r="C102" s="29">
        <v>6.3E-3</v>
      </c>
      <c r="D102" s="1"/>
      <c r="E102" s="1">
        <f t="shared" si="33"/>
        <v>0.41447368421052633</v>
      </c>
      <c r="F102" s="1">
        <f t="shared" si="34"/>
        <v>0</v>
      </c>
      <c r="G102" s="1">
        <f t="shared" si="44"/>
        <v>0</v>
      </c>
      <c r="H102" s="1"/>
      <c r="I102" s="24">
        <f t="shared" si="35"/>
        <v>1.5996687167148312E-2</v>
      </c>
      <c r="J102" s="24">
        <f t="shared" si="36"/>
        <v>0.96800662566570339</v>
      </c>
      <c r="K102" s="1"/>
      <c r="L102" s="1">
        <f t="shared" si="37"/>
        <v>2.4314964494065433E-4</v>
      </c>
      <c r="M102" s="1">
        <f t="shared" si="38"/>
        <v>1.4956850355059345E-2</v>
      </c>
      <c r="N102" s="1">
        <f t="shared" si="39"/>
        <v>-1.2337831652551612E-2</v>
      </c>
      <c r="O102" s="1">
        <f t="shared" si="40"/>
        <v>1.8637831652551611E-2</v>
      </c>
      <c r="P102" s="24">
        <f t="shared" si="41"/>
        <v>-4.3997247539231184E-19</v>
      </c>
      <c r="Q102" s="1"/>
      <c r="R102" s="27">
        <f t="shared" si="42"/>
        <v>0.46636101899617499</v>
      </c>
      <c r="S102" s="27">
        <f t="shared" si="43"/>
        <v>28.687238981003823</v>
      </c>
    </row>
    <row r="103" spans="1:19" x14ac:dyDescent="0.25">
      <c r="A103" s="29">
        <v>1948</v>
      </c>
      <c r="B103" s="29">
        <v>1.21E-2</v>
      </c>
      <c r="C103" s="29">
        <v>5.0000000000000001E-3</v>
      </c>
      <c r="D103" s="1"/>
      <c r="E103" s="1">
        <f t="shared" si="33"/>
        <v>0.41322314049586778</v>
      </c>
      <c r="F103" s="1">
        <f t="shared" si="34"/>
        <v>0</v>
      </c>
      <c r="G103" s="1">
        <f t="shared" si="44"/>
        <v>0</v>
      </c>
      <c r="H103" s="1"/>
      <c r="I103" s="24">
        <f t="shared" si="35"/>
        <v>1.6020741715089427E-2</v>
      </c>
      <c r="J103" s="24">
        <f t="shared" si="36"/>
        <v>0.96795851656982113</v>
      </c>
      <c r="K103" s="1"/>
      <c r="L103" s="1">
        <f t="shared" si="37"/>
        <v>1.9385097475258206E-4</v>
      </c>
      <c r="M103" s="1">
        <f t="shared" si="38"/>
        <v>1.1906149025247418E-2</v>
      </c>
      <c r="N103" s="1">
        <f t="shared" si="39"/>
        <v>-9.8363322420813495E-3</v>
      </c>
      <c r="O103" s="1">
        <f t="shared" si="40"/>
        <v>1.483633224208135E-2</v>
      </c>
      <c r="P103" s="24">
        <f t="shared" si="41"/>
        <v>2.1998623769615592E-19</v>
      </c>
      <c r="Q103" s="1"/>
      <c r="R103" s="27">
        <f t="shared" si="42"/>
        <v>0.37762169881802987</v>
      </c>
      <c r="S103" s="27">
        <f t="shared" si="43"/>
        <v>23.19317830118197</v>
      </c>
    </row>
    <row r="104" spans="1:19" x14ac:dyDescent="0.25">
      <c r="A104" s="29">
        <v>1978</v>
      </c>
      <c r="B104" s="29">
        <v>9.2999999999999992E-3</v>
      </c>
      <c r="C104" s="29">
        <v>3.7000000000000002E-3</v>
      </c>
      <c r="D104" s="1"/>
      <c r="E104" s="1">
        <f t="shared" si="33"/>
        <v>0.39784946236559143</v>
      </c>
      <c r="F104" s="1">
        <f t="shared" si="34"/>
        <v>0</v>
      </c>
      <c r="G104" s="1">
        <f t="shared" si="44"/>
        <v>0</v>
      </c>
      <c r="H104" s="1"/>
      <c r="I104" s="24">
        <f t="shared" si="35"/>
        <v>1.6316458588703068E-2</v>
      </c>
      <c r="J104" s="24">
        <f t="shared" si="36"/>
        <v>0.96736708282259387</v>
      </c>
      <c r="K104" s="1"/>
      <c r="L104" s="1">
        <f t="shared" si="37"/>
        <v>1.5174306487493851E-4</v>
      </c>
      <c r="M104" s="1">
        <f t="shared" si="38"/>
        <v>9.1482569351250594E-3</v>
      </c>
      <c r="N104" s="1">
        <f t="shared" si="39"/>
        <v>-7.699704391203834E-3</v>
      </c>
      <c r="O104" s="1">
        <f t="shared" si="40"/>
        <v>1.1399704391203833E-2</v>
      </c>
      <c r="P104" s="24">
        <f t="shared" si="41"/>
        <v>-2.1998623769615592E-19</v>
      </c>
      <c r="Q104" s="1"/>
      <c r="R104" s="27">
        <f t="shared" si="42"/>
        <v>0.3001477823226284</v>
      </c>
      <c r="S104" s="27">
        <f t="shared" si="43"/>
        <v>18.095252217677366</v>
      </c>
    </row>
    <row r="105" spans="1:19" x14ac:dyDescent="0.25">
      <c r="A105" s="29">
        <v>2008</v>
      </c>
      <c r="B105" s="29">
        <v>7.0000000000000001E-3</v>
      </c>
      <c r="C105" s="29">
        <v>2.3999999999999998E-3</v>
      </c>
      <c r="D105" s="1"/>
      <c r="E105" s="1">
        <f t="shared" si="33"/>
        <v>0.3428571428571428</v>
      </c>
      <c r="F105" s="1">
        <f t="shared" si="34"/>
        <v>0</v>
      </c>
      <c r="G105" s="1">
        <f t="shared" si="44"/>
        <v>0</v>
      </c>
      <c r="H105" s="1"/>
      <c r="I105" s="24">
        <f t="shared" si="35"/>
        <v>1.7374250787810901E-2</v>
      </c>
      <c r="J105" s="24">
        <f t="shared" si="36"/>
        <v>0.96525149842437818</v>
      </c>
      <c r="K105" s="1"/>
      <c r="L105" s="1">
        <f t="shared" si="37"/>
        <v>1.2161975551467631E-4</v>
      </c>
      <c r="M105" s="1">
        <f t="shared" si="38"/>
        <v>6.8783802444853243E-3</v>
      </c>
      <c r="N105" s="1">
        <f t="shared" si="39"/>
        <v>-6.1711958063142376E-3</v>
      </c>
      <c r="O105" s="1">
        <f t="shared" si="40"/>
        <v>8.5711958063142378E-3</v>
      </c>
      <c r="P105" s="24">
        <f t="shared" si="41"/>
        <v>1.0999311884807796E-19</v>
      </c>
      <c r="Q105" s="1"/>
      <c r="R105" s="27">
        <f t="shared" si="42"/>
        <v>0.24421246907347002</v>
      </c>
      <c r="S105" s="27">
        <f t="shared" si="43"/>
        <v>13.811787530926532</v>
      </c>
    </row>
    <row r="106" spans="1:19" x14ac:dyDescent="0.25">
      <c r="A106" s="29">
        <v>2038</v>
      </c>
      <c r="B106" s="29">
        <v>5.0000000000000001E-3</v>
      </c>
      <c r="C106" s="29">
        <v>1.5E-3</v>
      </c>
      <c r="D106" s="1"/>
      <c r="E106" s="1">
        <f t="shared" si="33"/>
        <v>0.3</v>
      </c>
      <c r="F106" s="1">
        <f t="shared" si="34"/>
        <v>0</v>
      </c>
      <c r="G106" s="1">
        <f t="shared" si="44"/>
        <v>0</v>
      </c>
      <c r="H106" s="1"/>
      <c r="I106" s="24">
        <f t="shared" si="35"/>
        <v>1.8198619568679845E-2</v>
      </c>
      <c r="J106" s="24">
        <f t="shared" si="36"/>
        <v>0.9636027608626403</v>
      </c>
      <c r="K106" s="1"/>
      <c r="L106" s="1">
        <f t="shared" si="37"/>
        <v>9.0993097843399223E-5</v>
      </c>
      <c r="M106" s="1">
        <f t="shared" si="38"/>
        <v>4.9090069021566008E-3</v>
      </c>
      <c r="N106" s="1">
        <f t="shared" si="39"/>
        <v>-4.6171464614312907E-3</v>
      </c>
      <c r="O106" s="1">
        <f t="shared" si="40"/>
        <v>6.1171464614312911E-3</v>
      </c>
      <c r="P106" s="24">
        <f t="shared" si="41"/>
        <v>1.0999311884807796E-19</v>
      </c>
      <c r="Q106" s="1"/>
      <c r="R106" s="27">
        <f t="shared" si="42"/>
        <v>0.18544393340484761</v>
      </c>
      <c r="S106" s="27">
        <f t="shared" si="43"/>
        <v>10.004556066595152</v>
      </c>
    </row>
    <row r="107" spans="1:19" x14ac:dyDescent="0.25">
      <c r="A107" s="29">
        <v>2068</v>
      </c>
      <c r="B107" s="29">
        <v>3.3E-3</v>
      </c>
      <c r="C107" s="29">
        <v>1.1999999999999999E-3</v>
      </c>
      <c r="D107" s="1"/>
      <c r="E107" s="1">
        <f t="shared" si="33"/>
        <v>0.36363636363636359</v>
      </c>
      <c r="F107" s="1">
        <f t="shared" si="34"/>
        <v>0</v>
      </c>
      <c r="G107" s="1">
        <f t="shared" si="44"/>
        <v>0</v>
      </c>
      <c r="H107" s="1"/>
      <c r="I107" s="24">
        <f t="shared" si="35"/>
        <v>1.6974556833450196E-2</v>
      </c>
      <c r="J107" s="24">
        <f t="shared" si="36"/>
        <v>0.96605088633309966</v>
      </c>
      <c r="K107" s="1"/>
      <c r="L107" s="1">
        <f t="shared" si="37"/>
        <v>5.6016037550385646E-5</v>
      </c>
      <c r="M107" s="1">
        <f t="shared" si="38"/>
        <v>3.2439839624496146E-3</v>
      </c>
      <c r="N107" s="1">
        <f t="shared" si="39"/>
        <v>-2.8423501967619526E-3</v>
      </c>
      <c r="O107" s="1">
        <f t="shared" si="40"/>
        <v>4.0423501967619523E-3</v>
      </c>
      <c r="P107" s="24">
        <f t="shared" si="41"/>
        <v>-5.499655942403898E-20</v>
      </c>
      <c r="Q107" s="1"/>
      <c r="R107" s="27">
        <f t="shared" si="42"/>
        <v>0.11584116565419751</v>
      </c>
      <c r="S107" s="27">
        <f t="shared" si="43"/>
        <v>6.7085588343458031</v>
      </c>
    </row>
    <row r="108" spans="1:19" x14ac:dyDescent="0.25">
      <c r="A108" s="29">
        <v>2098</v>
      </c>
      <c r="B108" s="29">
        <v>1.6999999999999999E-3</v>
      </c>
      <c r="C108" s="29">
        <v>1.5E-3</v>
      </c>
      <c r="D108" s="1"/>
      <c r="E108" s="1">
        <f t="shared" si="33"/>
        <v>0.88235294117647067</v>
      </c>
      <c r="F108" s="1">
        <f t="shared" si="34"/>
        <v>0</v>
      </c>
      <c r="G108" s="1">
        <f t="shared" si="44"/>
        <v>0</v>
      </c>
      <c r="H108" s="1"/>
      <c r="I108" s="24">
        <f t="shared" si="35"/>
        <v>6.9969026051076447E-3</v>
      </c>
      <c r="J108" s="24">
        <f t="shared" si="36"/>
        <v>0.98600619478978468</v>
      </c>
      <c r="K108" s="1"/>
      <c r="L108" s="1">
        <f t="shared" si="37"/>
        <v>1.1894734428682995E-5</v>
      </c>
      <c r="M108" s="1">
        <f t="shared" si="38"/>
        <v>1.688105265571317E-3</v>
      </c>
      <c r="N108" s="1">
        <f t="shared" si="39"/>
        <v>-6.0355930591105369E-4</v>
      </c>
      <c r="O108" s="1">
        <f t="shared" si="40"/>
        <v>2.1035593059110539E-3</v>
      </c>
      <c r="P108" s="24">
        <f t="shared" si="41"/>
        <v>5.499655942403898E-20</v>
      </c>
      <c r="Q108" s="1"/>
      <c r="R108" s="27">
        <f t="shared" si="42"/>
        <v>2.4955152831376923E-2</v>
      </c>
      <c r="S108" s="27">
        <f t="shared" si="43"/>
        <v>3.541644847168623</v>
      </c>
    </row>
    <row r="109" spans="1:19" x14ac:dyDescent="0.25">
      <c r="A109" s="29">
        <v>2128</v>
      </c>
      <c r="B109" s="29">
        <v>5.9999999999999995E-4</v>
      </c>
      <c r="C109" s="29">
        <v>2.2000000000000001E-3</v>
      </c>
      <c r="D109" s="1"/>
      <c r="E109" s="1">
        <f t="shared" si="33"/>
        <v>3.6666666666666674</v>
      </c>
      <c r="F109" s="1">
        <f t="shared" si="34"/>
        <v>0</v>
      </c>
      <c r="G109" s="1">
        <f t="shared" si="44"/>
        <v>0</v>
      </c>
      <c r="H109" s="1"/>
      <c r="I109" s="24">
        <f t="shared" si="35"/>
        <v>0</v>
      </c>
      <c r="J109" s="24">
        <f t="shared" si="36"/>
        <v>1</v>
      </c>
      <c r="K109" s="1"/>
      <c r="L109" s="1">
        <f t="shared" si="37"/>
        <v>0</v>
      </c>
      <c r="M109" s="1">
        <f t="shared" si="38"/>
        <v>5.9999999999999995E-4</v>
      </c>
      <c r="N109" s="1">
        <f t="shared" si="39"/>
        <v>0</v>
      </c>
      <c r="O109" s="1">
        <f t="shared" si="40"/>
        <v>7.4766402859331108E-4</v>
      </c>
      <c r="P109" s="24">
        <f t="shared" si="41"/>
        <v>-3.6835141813094474E-4</v>
      </c>
      <c r="Q109" s="1"/>
      <c r="R109" s="27">
        <f t="shared" si="42"/>
        <v>0</v>
      </c>
      <c r="S109" s="27">
        <f t="shared" si="43"/>
        <v>1.2767999999999999</v>
      </c>
    </row>
    <row r="110" spans="1:19" x14ac:dyDescent="0.25">
      <c r="A110" s="29">
        <v>2158</v>
      </c>
      <c r="B110" s="29">
        <v>2.9999999999999997E-4</v>
      </c>
      <c r="C110" s="29">
        <v>3.8E-3</v>
      </c>
      <c r="D110" s="1"/>
      <c r="E110" s="1">
        <f t="shared" si="33"/>
        <v>12.666666666666668</v>
      </c>
      <c r="F110" s="1">
        <f t="shared" si="34"/>
        <v>0</v>
      </c>
      <c r="G110" s="1">
        <f t="shared" si="44"/>
        <v>0</v>
      </c>
      <c r="H110" s="1"/>
      <c r="I110" s="24">
        <f t="shared" si="35"/>
        <v>0</v>
      </c>
      <c r="J110" s="24">
        <f t="shared" si="36"/>
        <v>1</v>
      </c>
      <c r="K110" s="1"/>
      <c r="L110" s="1">
        <f t="shared" si="37"/>
        <v>0</v>
      </c>
      <c r="M110" s="1">
        <f t="shared" si="38"/>
        <v>2.9999999999999997E-4</v>
      </c>
      <c r="N110" s="1">
        <f t="shared" si="39"/>
        <v>0</v>
      </c>
      <c r="O110" s="1">
        <f t="shared" si="40"/>
        <v>3.7383201429665554E-4</v>
      </c>
      <c r="P110" s="24">
        <f t="shared" si="41"/>
        <v>-8.6896824229059158E-4</v>
      </c>
      <c r="Q110" s="1"/>
      <c r="R110" s="27">
        <f t="shared" si="42"/>
        <v>0</v>
      </c>
      <c r="S110" s="27">
        <f t="shared" si="43"/>
        <v>0.64739999999999998</v>
      </c>
    </row>
    <row r="111" spans="1:19" x14ac:dyDescent="0.25">
      <c r="A111" s="29">
        <v>2188</v>
      </c>
      <c r="B111" s="29">
        <v>8.0000000000000004E-4</v>
      </c>
      <c r="C111" s="29">
        <v>6.1999999999999998E-3</v>
      </c>
      <c r="D111" s="1"/>
      <c r="E111" s="1">
        <f t="shared" si="33"/>
        <v>7.7499999999999991</v>
      </c>
      <c r="F111" s="1">
        <f t="shared" si="34"/>
        <v>0</v>
      </c>
      <c r="G111" s="1">
        <f t="shared" si="44"/>
        <v>0</v>
      </c>
      <c r="H111" s="1"/>
      <c r="I111" s="24">
        <f t="shared" si="35"/>
        <v>0</v>
      </c>
      <c r="J111" s="24">
        <f t="shared" si="36"/>
        <v>1</v>
      </c>
      <c r="K111" s="1"/>
      <c r="L111" s="1">
        <f t="shared" si="37"/>
        <v>0</v>
      </c>
      <c r="M111" s="1">
        <f t="shared" si="38"/>
        <v>8.0000000000000004E-4</v>
      </c>
      <c r="N111" s="1">
        <f t="shared" si="39"/>
        <v>0</v>
      </c>
      <c r="O111" s="1">
        <f t="shared" si="40"/>
        <v>9.9688537145774833E-4</v>
      </c>
      <c r="P111" s="24">
        <f t="shared" si="41"/>
        <v>-1.3196496470889345E-3</v>
      </c>
      <c r="Q111" s="1"/>
      <c r="R111" s="27">
        <f t="shared" si="42"/>
        <v>0</v>
      </c>
      <c r="S111" s="27">
        <f t="shared" si="43"/>
        <v>1.7504000000000002</v>
      </c>
    </row>
    <row r="112" spans="1:19" x14ac:dyDescent="0.25">
      <c r="A112" s="29">
        <v>2218</v>
      </c>
      <c r="B112" s="29">
        <v>1.6999999999999999E-3</v>
      </c>
      <c r="C112" s="29">
        <v>8.9999999999999993E-3</v>
      </c>
      <c r="D112" s="1"/>
      <c r="E112" s="1">
        <f t="shared" si="33"/>
        <v>5.2941176470588234</v>
      </c>
      <c r="F112" s="1">
        <f t="shared" si="34"/>
        <v>0</v>
      </c>
      <c r="G112" s="1">
        <f t="shared" si="44"/>
        <v>0</v>
      </c>
      <c r="H112" s="1"/>
      <c r="I112" s="24">
        <f t="shared" si="35"/>
        <v>0</v>
      </c>
      <c r="J112" s="24">
        <f t="shared" si="36"/>
        <v>1</v>
      </c>
      <c r="K112" s="1"/>
      <c r="L112" s="1">
        <f t="shared" si="37"/>
        <v>0</v>
      </c>
      <c r="M112" s="1">
        <f t="shared" si="38"/>
        <v>1.6999999999999999E-3</v>
      </c>
      <c r="N112" s="1">
        <f t="shared" si="39"/>
        <v>0</v>
      </c>
      <c r="O112" s="1">
        <f t="shared" si="40"/>
        <v>2.1183814143477149E-3</v>
      </c>
      <c r="P112" s="24">
        <f t="shared" si="41"/>
        <v>-1.7453633422066259E-3</v>
      </c>
      <c r="Q112" s="1"/>
      <c r="R112" s="27">
        <f t="shared" si="42"/>
        <v>0</v>
      </c>
      <c r="S112" s="27">
        <f t="shared" si="43"/>
        <v>3.7706</v>
      </c>
    </row>
    <row r="113" spans="1:19" x14ac:dyDescent="0.25">
      <c r="A113" s="29">
        <v>2248</v>
      </c>
      <c r="B113" s="29">
        <v>2.8E-3</v>
      </c>
      <c r="C113" s="29">
        <v>1.17E-2</v>
      </c>
      <c r="D113" s="1"/>
      <c r="E113" s="1">
        <f t="shared" si="33"/>
        <v>4.1785714285714288</v>
      </c>
      <c r="F113" s="1">
        <f t="shared" si="34"/>
        <v>0</v>
      </c>
      <c r="G113" s="1">
        <f t="shared" si="44"/>
        <v>0</v>
      </c>
      <c r="H113" s="1"/>
      <c r="I113" s="24">
        <f t="shared" si="35"/>
        <v>0</v>
      </c>
      <c r="J113" s="24">
        <f t="shared" si="36"/>
        <v>1</v>
      </c>
      <c r="K113" s="1"/>
      <c r="L113" s="1">
        <f t="shared" si="37"/>
        <v>0</v>
      </c>
      <c r="M113" s="1">
        <f t="shared" si="38"/>
        <v>2.8E-3</v>
      </c>
      <c r="N113" s="1">
        <f t="shared" si="39"/>
        <v>0</v>
      </c>
      <c r="O113" s="1">
        <f t="shared" si="40"/>
        <v>3.489098800102119E-3</v>
      </c>
      <c r="P113" s="24">
        <f t="shared" si="41"/>
        <v>-2.082505123236756E-3</v>
      </c>
      <c r="Q113" s="1"/>
      <c r="R113" s="27">
        <f t="shared" si="42"/>
        <v>0</v>
      </c>
      <c r="S113" s="27">
        <f t="shared" si="43"/>
        <v>6.2943999999999996</v>
      </c>
    </row>
    <row r="114" spans="1:19" x14ac:dyDescent="0.25">
      <c r="A114" s="29">
        <v>2278</v>
      </c>
      <c r="B114" s="29">
        <v>3.8E-3</v>
      </c>
      <c r="C114" s="29">
        <v>1.38E-2</v>
      </c>
      <c r="D114" s="1"/>
      <c r="E114" s="1">
        <f t="shared" si="33"/>
        <v>3.6315789473684208</v>
      </c>
      <c r="F114" s="1">
        <f t="shared" si="34"/>
        <v>0</v>
      </c>
      <c r="G114" s="1">
        <f t="shared" si="44"/>
        <v>0</v>
      </c>
      <c r="H114" s="1"/>
      <c r="I114" s="24">
        <f t="shared" si="35"/>
        <v>0</v>
      </c>
      <c r="J114" s="24">
        <f t="shared" si="36"/>
        <v>1</v>
      </c>
      <c r="K114" s="1"/>
      <c r="L114" s="1">
        <f t="shared" si="37"/>
        <v>0</v>
      </c>
      <c r="M114" s="1">
        <f t="shared" si="38"/>
        <v>3.8E-3</v>
      </c>
      <c r="N114" s="1">
        <f t="shared" si="39"/>
        <v>0</v>
      </c>
      <c r="O114" s="1">
        <f t="shared" si="40"/>
        <v>4.7352055144243045E-3</v>
      </c>
      <c r="P114" s="24">
        <f t="shared" si="41"/>
        <v>-2.2990753996083228E-3</v>
      </c>
      <c r="Q114" s="1"/>
      <c r="R114" s="27">
        <f t="shared" si="42"/>
        <v>0</v>
      </c>
      <c r="S114" s="27">
        <f t="shared" si="43"/>
        <v>8.6563999999999997</v>
      </c>
    </row>
    <row r="115" spans="1:19" x14ac:dyDescent="0.25">
      <c r="A115" s="29">
        <v>2308</v>
      </c>
      <c r="B115" s="29">
        <v>4.7999999999999996E-3</v>
      </c>
      <c r="C115" s="29">
        <v>1.5599999999999999E-2</v>
      </c>
      <c r="D115" s="1"/>
      <c r="E115" s="1">
        <f t="shared" si="33"/>
        <v>3.25</v>
      </c>
      <c r="F115" s="1">
        <f t="shared" si="34"/>
        <v>0</v>
      </c>
      <c r="G115" s="1">
        <f t="shared" si="44"/>
        <v>0</v>
      </c>
      <c r="H115" s="1"/>
      <c r="I115" s="24">
        <f t="shared" si="35"/>
        <v>0</v>
      </c>
      <c r="J115" s="24">
        <f t="shared" si="36"/>
        <v>1</v>
      </c>
      <c r="K115" s="1"/>
      <c r="L115" s="1">
        <f t="shared" si="37"/>
        <v>0</v>
      </c>
      <c r="M115" s="1">
        <f t="shared" si="38"/>
        <v>4.7999999999999996E-3</v>
      </c>
      <c r="N115" s="1">
        <f t="shared" si="39"/>
        <v>0</v>
      </c>
      <c r="O115" s="1">
        <f t="shared" si="40"/>
        <v>5.9813122287464887E-3</v>
      </c>
      <c r="P115" s="24">
        <f t="shared" si="41"/>
        <v>-2.4395576167326543E-3</v>
      </c>
      <c r="Q115" s="1"/>
      <c r="R115" s="27">
        <f t="shared" si="42"/>
        <v>0</v>
      </c>
      <c r="S115" s="27">
        <f t="shared" si="43"/>
        <v>11.078399999999998</v>
      </c>
    </row>
    <row r="116" spans="1:19" x14ac:dyDescent="0.25">
      <c r="A116" s="29">
        <v>2338</v>
      </c>
      <c r="B116" s="29">
        <v>5.7000000000000002E-3</v>
      </c>
      <c r="C116" s="29">
        <v>1.7100000000000001E-2</v>
      </c>
      <c r="D116" s="1"/>
      <c r="E116" s="1">
        <f t="shared" si="33"/>
        <v>3</v>
      </c>
      <c r="F116" s="1">
        <f t="shared" si="34"/>
        <v>0</v>
      </c>
      <c r="G116" s="1">
        <f t="shared" si="44"/>
        <v>0</v>
      </c>
      <c r="H116" s="1"/>
      <c r="I116" s="24">
        <f t="shared" si="35"/>
        <v>0</v>
      </c>
      <c r="J116" s="24">
        <f t="shared" si="36"/>
        <v>1</v>
      </c>
      <c r="K116" s="1"/>
      <c r="L116" s="1">
        <f t="shared" si="37"/>
        <v>0</v>
      </c>
      <c r="M116" s="1">
        <f t="shared" si="38"/>
        <v>5.7000000000000002E-3</v>
      </c>
      <c r="N116" s="1">
        <f t="shared" si="39"/>
        <v>0</v>
      </c>
      <c r="O116" s="1">
        <f t="shared" si="40"/>
        <v>7.1028082716364568E-3</v>
      </c>
      <c r="P116" s="24">
        <f t="shared" si="41"/>
        <v>-2.5355563884456589E-3</v>
      </c>
      <c r="Q116" s="1"/>
      <c r="R116" s="27">
        <f t="shared" si="42"/>
        <v>0</v>
      </c>
      <c r="S116" s="27">
        <f t="shared" si="43"/>
        <v>13.326600000000001</v>
      </c>
    </row>
    <row r="117" spans="1:19" x14ac:dyDescent="0.25">
      <c r="A117" s="29">
        <v>2368</v>
      </c>
      <c r="B117" s="29">
        <v>6.4000000000000003E-3</v>
      </c>
      <c r="C117" s="29">
        <v>1.8599999999999998E-2</v>
      </c>
      <c r="D117" s="1"/>
      <c r="E117" s="1">
        <f t="shared" si="33"/>
        <v>2.9062499999999996</v>
      </c>
      <c r="F117" s="1">
        <f t="shared" si="34"/>
        <v>0</v>
      </c>
      <c r="G117" s="1">
        <f t="shared" si="44"/>
        <v>0</v>
      </c>
      <c r="H117" s="1"/>
      <c r="I117" s="24">
        <f t="shared" si="35"/>
        <v>0</v>
      </c>
      <c r="J117" s="24">
        <f t="shared" si="36"/>
        <v>1</v>
      </c>
      <c r="K117" s="1"/>
      <c r="L117" s="1">
        <f t="shared" si="37"/>
        <v>0</v>
      </c>
      <c r="M117" s="1">
        <f t="shared" si="38"/>
        <v>6.4000000000000003E-3</v>
      </c>
      <c r="N117" s="1">
        <f t="shared" si="39"/>
        <v>0</v>
      </c>
      <c r="O117" s="1">
        <f t="shared" si="40"/>
        <v>7.9750829716619866E-3</v>
      </c>
      <c r="P117" s="24">
        <f t="shared" si="41"/>
        <v>-2.6947643878304788E-3</v>
      </c>
      <c r="Q117" s="1"/>
      <c r="R117" s="27">
        <f t="shared" si="42"/>
        <v>0</v>
      </c>
      <c r="S117" s="27">
        <f t="shared" si="43"/>
        <v>15.155200000000001</v>
      </c>
    </row>
    <row r="118" spans="1:19" x14ac:dyDescent="0.25">
      <c r="A118" s="29">
        <v>2398</v>
      </c>
      <c r="B118" s="29">
        <v>7.1999999999999998E-3</v>
      </c>
      <c r="C118" s="29">
        <v>2.0199999999999999E-2</v>
      </c>
      <c r="D118" s="1"/>
      <c r="E118" s="1">
        <f t="shared" si="33"/>
        <v>2.8055555555555554</v>
      </c>
      <c r="F118" s="1">
        <f t="shared" si="34"/>
        <v>0</v>
      </c>
      <c r="G118" s="1">
        <f t="shared" si="44"/>
        <v>0</v>
      </c>
      <c r="H118" s="1"/>
      <c r="I118" s="24">
        <f t="shared" si="35"/>
        <v>0</v>
      </c>
      <c r="J118" s="24">
        <f t="shared" si="36"/>
        <v>1</v>
      </c>
      <c r="K118" s="1"/>
      <c r="L118" s="1">
        <f t="shared" si="37"/>
        <v>0</v>
      </c>
      <c r="M118" s="1">
        <f t="shared" si="38"/>
        <v>7.1999999999999998E-3</v>
      </c>
      <c r="N118" s="1">
        <f t="shared" si="39"/>
        <v>0</v>
      </c>
      <c r="O118" s="1">
        <f t="shared" si="40"/>
        <v>8.9719683431197343E-3</v>
      </c>
      <c r="P118" s="24">
        <f t="shared" si="41"/>
        <v>-2.8477304597951366E-3</v>
      </c>
      <c r="Q118" s="1"/>
      <c r="R118" s="27">
        <f t="shared" si="42"/>
        <v>0</v>
      </c>
      <c r="S118" s="27">
        <f t="shared" si="43"/>
        <v>17.265599999999999</v>
      </c>
    </row>
    <row r="119" spans="1:19" x14ac:dyDescent="0.25">
      <c r="A119" s="29">
        <v>2428</v>
      </c>
      <c r="B119" s="29">
        <v>7.9000000000000008E-3</v>
      </c>
      <c r="C119" s="29">
        <v>2.1700000000000001E-2</v>
      </c>
      <c r="D119" s="1"/>
      <c r="E119" s="1">
        <f t="shared" si="33"/>
        <v>2.7468354430379747</v>
      </c>
      <c r="F119" s="1">
        <f t="shared" si="34"/>
        <v>0</v>
      </c>
      <c r="G119" s="1">
        <f t="shared" si="44"/>
        <v>0</v>
      </c>
      <c r="H119" s="1"/>
      <c r="I119" s="24">
        <f t="shared" si="35"/>
        <v>0</v>
      </c>
      <c r="J119" s="24">
        <f t="shared" si="36"/>
        <v>1</v>
      </c>
      <c r="K119" s="1"/>
      <c r="L119" s="1">
        <f t="shared" si="37"/>
        <v>0</v>
      </c>
      <c r="M119" s="1">
        <f t="shared" si="38"/>
        <v>7.9000000000000008E-3</v>
      </c>
      <c r="N119" s="1">
        <f t="shared" si="39"/>
        <v>0</v>
      </c>
      <c r="O119" s="1">
        <f t="shared" si="40"/>
        <v>9.8442430431452659E-3</v>
      </c>
      <c r="P119" s="24">
        <f t="shared" si="41"/>
        <v>-3.0069384591799569E-3</v>
      </c>
      <c r="Q119" s="1"/>
      <c r="R119" s="27">
        <f t="shared" si="42"/>
        <v>0</v>
      </c>
      <c r="S119" s="27">
        <f t="shared" si="43"/>
        <v>19.1812</v>
      </c>
    </row>
    <row r="120" spans="1:19" x14ac:dyDescent="0.25">
      <c r="A120" s="29">
        <v>2458</v>
      </c>
      <c r="B120" s="29">
        <v>8.6E-3</v>
      </c>
      <c r="C120" s="29">
        <v>2.29E-2</v>
      </c>
      <c r="D120" s="1"/>
      <c r="E120" s="1">
        <f t="shared" si="33"/>
        <v>2.6627906976744184</v>
      </c>
      <c r="F120" s="1">
        <f t="shared" si="34"/>
        <v>0</v>
      </c>
      <c r="G120" s="1">
        <f t="shared" si="44"/>
        <v>0</v>
      </c>
      <c r="H120" s="1"/>
      <c r="I120" s="24">
        <f t="shared" si="35"/>
        <v>0</v>
      </c>
      <c r="J120" s="24">
        <f t="shared" si="36"/>
        <v>1</v>
      </c>
      <c r="K120" s="1"/>
      <c r="L120" s="1">
        <f t="shared" si="37"/>
        <v>0</v>
      </c>
      <c r="M120" s="1">
        <f t="shared" si="38"/>
        <v>8.6E-3</v>
      </c>
      <c r="N120" s="1">
        <f t="shared" si="39"/>
        <v>0</v>
      </c>
      <c r="O120" s="1">
        <f t="shared" si="40"/>
        <v>1.0716517743170794E-2</v>
      </c>
      <c r="P120" s="24">
        <f t="shared" si="41"/>
        <v>-3.0900583993175423E-3</v>
      </c>
      <c r="Q120" s="1"/>
      <c r="R120" s="27">
        <f t="shared" si="42"/>
        <v>0</v>
      </c>
      <c r="S120" s="27">
        <f t="shared" si="43"/>
        <v>21.1388</v>
      </c>
    </row>
    <row r="121" spans="1:19" x14ac:dyDescent="0.25">
      <c r="A121" s="29">
        <v>2488</v>
      </c>
      <c r="B121" s="29">
        <v>9.2999999999999992E-3</v>
      </c>
      <c r="C121" s="29">
        <v>2.35E-2</v>
      </c>
      <c r="D121" s="1"/>
      <c r="E121" s="1">
        <f t="shared" si="33"/>
        <v>2.5268817204301079</v>
      </c>
      <c r="F121" s="1">
        <f t="shared" si="34"/>
        <v>0</v>
      </c>
      <c r="G121" s="1">
        <f t="shared" si="44"/>
        <v>0</v>
      </c>
      <c r="H121" s="1"/>
      <c r="I121" s="24">
        <f t="shared" si="35"/>
        <v>0</v>
      </c>
      <c r="J121" s="24">
        <f t="shared" si="36"/>
        <v>1</v>
      </c>
      <c r="K121" s="1"/>
      <c r="L121" s="1">
        <f t="shared" si="37"/>
        <v>0</v>
      </c>
      <c r="M121" s="1">
        <f t="shared" si="38"/>
        <v>9.2999999999999992E-3</v>
      </c>
      <c r="N121" s="1">
        <f t="shared" si="39"/>
        <v>0</v>
      </c>
      <c r="O121" s="1">
        <f t="shared" si="40"/>
        <v>1.1588792443196322E-2</v>
      </c>
      <c r="P121" s="24">
        <f t="shared" si="41"/>
        <v>-3.021002220960657E-3</v>
      </c>
      <c r="Q121" s="1"/>
      <c r="R121" s="27">
        <f t="shared" si="42"/>
        <v>0</v>
      </c>
      <c r="S121" s="27">
        <f t="shared" si="43"/>
        <v>23.138399999999997</v>
      </c>
    </row>
    <row r="122" spans="1:19" x14ac:dyDescent="0.25">
      <c r="A122" s="29">
        <v>2518</v>
      </c>
      <c r="B122" s="29">
        <v>1.01E-2</v>
      </c>
      <c r="C122" s="29">
        <v>2.3099999999999999E-2</v>
      </c>
      <c r="D122" s="1"/>
      <c r="E122" s="1">
        <f t="shared" si="33"/>
        <v>2.2871287128712869</v>
      </c>
      <c r="F122" s="1">
        <f t="shared" si="34"/>
        <v>0</v>
      </c>
      <c r="G122" s="1">
        <f t="shared" si="44"/>
        <v>0</v>
      </c>
      <c r="H122" s="1"/>
      <c r="I122" s="24">
        <f t="shared" si="35"/>
        <v>0</v>
      </c>
      <c r="J122" s="24">
        <f t="shared" si="36"/>
        <v>1</v>
      </c>
      <c r="K122" s="1"/>
      <c r="L122" s="1">
        <f t="shared" si="37"/>
        <v>0</v>
      </c>
      <c r="M122" s="1">
        <f t="shared" si="38"/>
        <v>1.01E-2</v>
      </c>
      <c r="N122" s="1">
        <f t="shared" si="39"/>
        <v>0</v>
      </c>
      <c r="O122" s="1">
        <f t="shared" si="40"/>
        <v>1.2585677814654072E-2</v>
      </c>
      <c r="P122" s="24">
        <f t="shared" si="41"/>
        <v>-2.6667145646104107E-3</v>
      </c>
      <c r="Q122" s="1"/>
      <c r="R122" s="27">
        <f t="shared" si="42"/>
        <v>0</v>
      </c>
      <c r="S122" s="27">
        <f t="shared" si="43"/>
        <v>25.431799999999999</v>
      </c>
    </row>
    <row r="123" spans="1:19" x14ac:dyDescent="0.25">
      <c r="A123" s="29">
        <v>2548</v>
      </c>
      <c r="B123" s="29">
        <v>1.0800000000000001E-2</v>
      </c>
      <c r="C123" s="29">
        <v>2.18E-2</v>
      </c>
      <c r="D123" s="1"/>
      <c r="E123" s="1">
        <f t="shared" si="33"/>
        <v>2.0185185185185186</v>
      </c>
      <c r="F123" s="1">
        <f t="shared" si="34"/>
        <v>0</v>
      </c>
      <c r="G123" s="1">
        <f t="shared" si="44"/>
        <v>0</v>
      </c>
      <c r="H123" s="1"/>
      <c r="I123" s="24">
        <f t="shared" si="35"/>
        <v>0</v>
      </c>
      <c r="J123" s="24">
        <f t="shared" si="36"/>
        <v>1</v>
      </c>
      <c r="K123" s="1"/>
      <c r="L123" s="1">
        <f t="shared" si="37"/>
        <v>0</v>
      </c>
      <c r="M123" s="1">
        <f t="shared" si="38"/>
        <v>1.0800000000000001E-2</v>
      </c>
      <c r="N123" s="1">
        <f t="shared" si="39"/>
        <v>0</v>
      </c>
      <c r="O123" s="1">
        <f t="shared" si="40"/>
        <v>1.3457952514679603E-2</v>
      </c>
      <c r="P123" s="24">
        <f t="shared" si="41"/>
        <v>-2.1157673443543664E-3</v>
      </c>
      <c r="Q123" s="1"/>
      <c r="R123" s="27">
        <f t="shared" si="42"/>
        <v>0</v>
      </c>
      <c r="S123" s="27">
        <f t="shared" si="43"/>
        <v>27.5184</v>
      </c>
    </row>
    <row r="124" spans="1:19" x14ac:dyDescent="0.25">
      <c r="A124" s="29">
        <v>2578</v>
      </c>
      <c r="B124" s="29">
        <v>1.1599999999999999E-2</v>
      </c>
      <c r="C124" s="29">
        <v>1.9900000000000001E-2</v>
      </c>
      <c r="D124" s="1"/>
      <c r="E124" s="1">
        <f t="shared" ref="E124:E155" si="45">C124/B124</f>
        <v>1.7155172413793105</v>
      </c>
      <c r="F124" s="1">
        <f t="shared" ref="F124:F155" si="46">IF(AND(B124/$B$13&gt;$O$12,OR(C124/$C$13&gt;$M$12,C124/$C$14&gt;$M$12)),1,0)</f>
        <v>0</v>
      </c>
      <c r="G124" s="1">
        <f t="shared" si="44"/>
        <v>0</v>
      </c>
      <c r="H124" s="1"/>
      <c r="I124" s="24">
        <f t="shared" ref="I124:I155" si="47">MIN(1,MAX(0,(E124-$J$15)/($L$14-$J$15)))</f>
        <v>0</v>
      </c>
      <c r="J124" s="24">
        <f t="shared" si="36"/>
        <v>1</v>
      </c>
      <c r="K124" s="1"/>
      <c r="L124" s="1">
        <f t="shared" ref="L124:L155" si="48">B124*I124</f>
        <v>0</v>
      </c>
      <c r="M124" s="1">
        <f t="shared" ref="M124:M155" si="49">B124*(1-I124)</f>
        <v>1.1599999999999999E-2</v>
      </c>
      <c r="N124" s="1">
        <f t="shared" ref="N124:N155" si="50">L124*$L$14</f>
        <v>0</v>
      </c>
      <c r="O124" s="1">
        <f t="shared" ref="O124:O155" si="51">M124*$J$15</f>
        <v>1.4454837886137349E-2</v>
      </c>
      <c r="P124" s="24">
        <f t="shared" si="41"/>
        <v>-1.3810393917679446E-3</v>
      </c>
      <c r="Q124" s="1"/>
      <c r="R124" s="27">
        <f t="shared" ref="R124:R155" si="52">A124*L124</f>
        <v>0</v>
      </c>
      <c r="S124" s="27">
        <f t="shared" ref="S124:S155" si="53">A124*M124</f>
        <v>29.904799999999998</v>
      </c>
    </row>
    <row r="125" spans="1:19" x14ac:dyDescent="0.25">
      <c r="A125" s="29">
        <v>2608</v>
      </c>
      <c r="B125" s="29">
        <v>1.24E-2</v>
      </c>
      <c r="C125" s="29">
        <v>1.77E-2</v>
      </c>
      <c r="D125" s="1"/>
      <c r="E125" s="1">
        <f t="shared" si="45"/>
        <v>1.4274193548387097</v>
      </c>
      <c r="F125" s="1">
        <f t="shared" si="46"/>
        <v>0</v>
      </c>
      <c r="G125" s="1">
        <f t="shared" si="44"/>
        <v>0</v>
      </c>
      <c r="H125" s="1"/>
      <c r="I125" s="24">
        <f t="shared" si="47"/>
        <v>0</v>
      </c>
      <c r="J125" s="24">
        <f t="shared" si="36"/>
        <v>1</v>
      </c>
      <c r="K125" s="1"/>
      <c r="L125" s="1">
        <f t="shared" si="48"/>
        <v>0</v>
      </c>
      <c r="M125" s="1">
        <f t="shared" si="49"/>
        <v>1.24E-2</v>
      </c>
      <c r="N125" s="1">
        <f t="shared" si="50"/>
        <v>0</v>
      </c>
      <c r="O125" s="1">
        <f t="shared" si="51"/>
        <v>1.5451723257595097E-2</v>
      </c>
      <c r="P125" s="24">
        <f t="shared" si="41"/>
        <v>-5.702233799342862E-4</v>
      </c>
      <c r="Q125" s="1"/>
      <c r="R125" s="27">
        <f t="shared" si="52"/>
        <v>0</v>
      </c>
      <c r="S125" s="27">
        <f t="shared" si="53"/>
        <v>32.339199999999998</v>
      </c>
    </row>
    <row r="126" spans="1:19" x14ac:dyDescent="0.25">
      <c r="A126" s="29">
        <v>2638</v>
      </c>
      <c r="B126" s="29">
        <v>1.34E-2</v>
      </c>
      <c r="C126" s="29">
        <v>1.47E-2</v>
      </c>
      <c r="D126" s="1"/>
      <c r="E126" s="1">
        <f t="shared" si="45"/>
        <v>1.0970149253731343</v>
      </c>
      <c r="F126" s="1">
        <f t="shared" si="46"/>
        <v>0</v>
      </c>
      <c r="G126" s="1">
        <f t="shared" si="44"/>
        <v>0</v>
      </c>
      <c r="H126" s="1"/>
      <c r="I126" s="24">
        <f t="shared" si="47"/>
        <v>2.8678210468483334E-3</v>
      </c>
      <c r="J126" s="24">
        <f t="shared" si="36"/>
        <v>0.9942643579063033</v>
      </c>
      <c r="K126" s="1"/>
      <c r="L126" s="1">
        <f t="shared" si="48"/>
        <v>3.842880202776767E-5</v>
      </c>
      <c r="M126" s="1">
        <f t="shared" si="49"/>
        <v>1.3361571197972233E-2</v>
      </c>
      <c r="N126" s="1">
        <f t="shared" si="50"/>
        <v>-1.9499435836871251E-3</v>
      </c>
      <c r="O126" s="1">
        <f t="shared" si="51"/>
        <v>1.6649943583687127E-2</v>
      </c>
      <c r="P126" s="24">
        <f t="shared" si="41"/>
        <v>4.3997247539231184E-19</v>
      </c>
      <c r="Q126" s="1"/>
      <c r="R126" s="27">
        <f t="shared" si="52"/>
        <v>0.10137517974925112</v>
      </c>
      <c r="S126" s="27">
        <f t="shared" si="53"/>
        <v>35.247824820250749</v>
      </c>
    </row>
    <row r="127" spans="1:19" x14ac:dyDescent="0.25">
      <c r="A127" s="29">
        <v>2668</v>
      </c>
      <c r="B127" s="29">
        <v>1.43E-2</v>
      </c>
      <c r="C127" s="29">
        <v>1.04E-2</v>
      </c>
      <c r="D127" s="1"/>
      <c r="E127" s="1">
        <f t="shared" si="45"/>
        <v>0.72727272727272718</v>
      </c>
      <c r="F127" s="1">
        <f t="shared" si="46"/>
        <v>0</v>
      </c>
      <c r="G127" s="1">
        <f t="shared" si="44"/>
        <v>0</v>
      </c>
      <c r="H127" s="1"/>
      <c r="I127" s="24">
        <f t="shared" si="47"/>
        <v>9.9799126321378946E-3</v>
      </c>
      <c r="J127" s="24">
        <f t="shared" si="36"/>
        <v>0.98004017473572425</v>
      </c>
      <c r="K127" s="1"/>
      <c r="L127" s="1">
        <f t="shared" si="48"/>
        <v>1.427127506395719E-4</v>
      </c>
      <c r="M127" s="1">
        <f t="shared" si="49"/>
        <v>1.4157287249360427E-2</v>
      </c>
      <c r="N127" s="1">
        <f t="shared" si="50"/>
        <v>-7.2414906980158931E-3</v>
      </c>
      <c r="O127" s="1">
        <f t="shared" si="51"/>
        <v>1.7641490698015891E-2</v>
      </c>
      <c r="P127" s="24">
        <f t="shared" si="41"/>
        <v>-4.3997247539231184E-19</v>
      </c>
      <c r="Q127" s="1"/>
      <c r="R127" s="27">
        <f t="shared" si="52"/>
        <v>0.38075761870637781</v>
      </c>
      <c r="S127" s="27">
        <f t="shared" si="53"/>
        <v>37.771642381293617</v>
      </c>
    </row>
    <row r="128" spans="1:19" x14ac:dyDescent="0.25">
      <c r="A128" s="29">
        <v>2698</v>
      </c>
      <c r="B128" s="29">
        <v>1.5100000000000001E-2</v>
      </c>
      <c r="C128" s="29">
        <v>5.1999999999999998E-3</v>
      </c>
      <c r="D128" s="1"/>
      <c r="E128" s="1">
        <f t="shared" si="45"/>
        <v>0.3443708609271523</v>
      </c>
      <c r="F128" s="1">
        <f t="shared" si="46"/>
        <v>0</v>
      </c>
      <c r="G128" s="1">
        <f t="shared" si="44"/>
        <v>0</v>
      </c>
      <c r="H128" s="1"/>
      <c r="I128" s="24">
        <f t="shared" si="47"/>
        <v>1.7345134009678662E-2</v>
      </c>
      <c r="J128" s="24">
        <f t="shared" si="36"/>
        <v>0.96530973198064263</v>
      </c>
      <c r="K128" s="1"/>
      <c r="L128" s="1">
        <f t="shared" si="48"/>
        <v>2.6191152354614782E-4</v>
      </c>
      <c r="M128" s="1">
        <f t="shared" si="49"/>
        <v>1.4838088476453853E-2</v>
      </c>
      <c r="N128" s="1">
        <f t="shared" si="50"/>
        <v>-1.3289841678215793E-2</v>
      </c>
      <c r="O128" s="1">
        <f t="shared" si="51"/>
        <v>1.8489841678215792E-2</v>
      </c>
      <c r="P128" s="24">
        <f t="shared" si="41"/>
        <v>0</v>
      </c>
      <c r="Q128" s="1"/>
      <c r="R128" s="27">
        <f t="shared" si="52"/>
        <v>0.70663729052750679</v>
      </c>
      <c r="S128" s="27">
        <f t="shared" si="53"/>
        <v>40.033162709472492</v>
      </c>
    </row>
    <row r="129" spans="1:19" x14ac:dyDescent="0.25">
      <c r="A129" s="29">
        <v>2728</v>
      </c>
      <c r="B129" s="29">
        <v>1.5900000000000001E-2</v>
      </c>
      <c r="C129" s="29">
        <v>-1.8E-3</v>
      </c>
      <c r="D129" s="1"/>
      <c r="E129" s="1">
        <f t="shared" si="45"/>
        <v>-0.11320754716981131</v>
      </c>
      <c r="F129" s="1">
        <f t="shared" si="46"/>
        <v>0</v>
      </c>
      <c r="G129" s="1">
        <f t="shared" si="44"/>
        <v>0</v>
      </c>
      <c r="H129" s="1"/>
      <c r="I129" s="24">
        <f t="shared" si="47"/>
        <v>2.6146778946491797E-2</v>
      </c>
      <c r="J129" s="24">
        <f t="shared" si="36"/>
        <v>0.94770644210701638</v>
      </c>
      <c r="K129" s="1"/>
      <c r="L129" s="1">
        <f t="shared" si="48"/>
        <v>4.157337852492196E-4</v>
      </c>
      <c r="M129" s="1">
        <f t="shared" si="49"/>
        <v>1.5484266214750781E-2</v>
      </c>
      <c r="N129" s="1">
        <f t="shared" si="50"/>
        <v>-2.1095048096553118E-2</v>
      </c>
      <c r="O129" s="1">
        <f t="shared" si="51"/>
        <v>1.9295048096553118E-2</v>
      </c>
      <c r="P129" s="24">
        <f t="shared" si="41"/>
        <v>1.0999311884807796E-19</v>
      </c>
      <c r="Q129" s="1"/>
      <c r="R129" s="27">
        <f t="shared" si="52"/>
        <v>1.134121766159871</v>
      </c>
      <c r="S129" s="27">
        <f t="shared" si="53"/>
        <v>42.241078233840135</v>
      </c>
    </row>
    <row r="130" spans="1:19" x14ac:dyDescent="0.25">
      <c r="A130" s="29">
        <v>2758</v>
      </c>
      <c r="B130" s="29">
        <v>1.6400000000000001E-2</v>
      </c>
      <c r="C130" s="29">
        <v>-1.0999999999999999E-2</v>
      </c>
      <c r="D130" s="1"/>
      <c r="E130" s="1">
        <f t="shared" si="45"/>
        <v>-0.6707317073170731</v>
      </c>
      <c r="F130" s="1">
        <f t="shared" si="46"/>
        <v>0</v>
      </c>
      <c r="G130" s="1">
        <f t="shared" si="44"/>
        <v>0</v>
      </c>
      <c r="H130" s="1"/>
      <c r="I130" s="24">
        <f t="shared" si="47"/>
        <v>3.6870907564622073E-2</v>
      </c>
      <c r="J130" s="24">
        <f t="shared" si="36"/>
        <v>0.92625818487075584</v>
      </c>
      <c r="K130" s="1"/>
      <c r="L130" s="1">
        <f t="shared" si="48"/>
        <v>6.0468288405980208E-4</v>
      </c>
      <c r="M130" s="1">
        <f t="shared" si="49"/>
        <v>1.5795317115940198E-2</v>
      </c>
      <c r="N130" s="1">
        <f t="shared" si="50"/>
        <v>-3.0682650713021217E-2</v>
      </c>
      <c r="O130" s="1">
        <f t="shared" si="51"/>
        <v>1.9682650713021218E-2</v>
      </c>
      <c r="P130" s="24">
        <f t="shared" si="41"/>
        <v>0</v>
      </c>
      <c r="Q130" s="1"/>
      <c r="R130" s="27">
        <f t="shared" si="52"/>
        <v>1.667715394236934</v>
      </c>
      <c r="S130" s="27">
        <f t="shared" si="53"/>
        <v>43.563484605763065</v>
      </c>
    </row>
    <row r="131" spans="1:19" x14ac:dyDescent="0.25">
      <c r="A131" s="29">
        <v>2788</v>
      </c>
      <c r="B131" s="29">
        <v>1.6299999999999999E-2</v>
      </c>
      <c r="C131" s="29">
        <v>-2.24E-2</v>
      </c>
      <c r="D131" s="1"/>
      <c r="E131" s="1">
        <f t="shared" si="45"/>
        <v>-1.3742331288343559</v>
      </c>
      <c r="F131" s="1">
        <f t="shared" si="46"/>
        <v>0</v>
      </c>
      <c r="G131" s="1">
        <f t="shared" si="44"/>
        <v>0</v>
      </c>
      <c r="H131" s="1"/>
      <c r="I131" s="24">
        <f t="shared" si="47"/>
        <v>5.0402948445856847E-2</v>
      </c>
      <c r="J131" s="24">
        <f t="shared" si="36"/>
        <v>0.89919410310828629</v>
      </c>
      <c r="K131" s="1"/>
      <c r="L131" s="1">
        <f t="shared" si="48"/>
        <v>8.2156805966746656E-4</v>
      </c>
      <c r="M131" s="1">
        <f t="shared" si="49"/>
        <v>1.5478431940332533E-2</v>
      </c>
      <c r="N131" s="1">
        <f t="shared" si="50"/>
        <v>-4.1687777968027341E-2</v>
      </c>
      <c r="O131" s="1">
        <f t="shared" si="51"/>
        <v>1.9287777968027341E-2</v>
      </c>
      <c r="P131" s="24">
        <f t="shared" si="41"/>
        <v>0</v>
      </c>
      <c r="Q131" s="1"/>
      <c r="R131" s="27">
        <f t="shared" si="52"/>
        <v>2.2905317503528968</v>
      </c>
      <c r="S131" s="27">
        <f t="shared" si="53"/>
        <v>43.153868249647104</v>
      </c>
    </row>
    <row r="132" spans="1:19" x14ac:dyDescent="0.25">
      <c r="A132" s="29">
        <v>2818</v>
      </c>
      <c r="B132" s="29">
        <v>1.5599999999999999E-2</v>
      </c>
      <c r="C132" s="29">
        <v>-3.7600000000000001E-2</v>
      </c>
      <c r="D132" s="1"/>
      <c r="E132" s="1">
        <f t="shared" si="45"/>
        <v>-2.4102564102564106</v>
      </c>
      <c r="F132" s="1">
        <f t="shared" si="46"/>
        <v>0</v>
      </c>
      <c r="G132" s="1">
        <f t="shared" si="44"/>
        <v>0</v>
      </c>
      <c r="H132" s="1"/>
      <c r="I132" s="24">
        <f t="shared" si="47"/>
        <v>7.0331137599870974E-2</v>
      </c>
      <c r="J132" s="24">
        <f t="shared" si="36"/>
        <v>0.85933772480025805</v>
      </c>
      <c r="K132" s="1"/>
      <c r="L132" s="1">
        <f t="shared" si="48"/>
        <v>1.0971657465579871E-3</v>
      </c>
      <c r="M132" s="1">
        <f t="shared" si="49"/>
        <v>1.4502834253442011E-2</v>
      </c>
      <c r="N132" s="1">
        <f t="shared" si="50"/>
        <v>-5.5672079139915877E-2</v>
      </c>
      <c r="O132" s="1">
        <f t="shared" si="51"/>
        <v>1.8072079139915868E-2</v>
      </c>
      <c r="P132" s="24">
        <f t="shared" si="41"/>
        <v>-1.7598899015692473E-18</v>
      </c>
      <c r="Q132" s="1"/>
      <c r="R132" s="27">
        <f t="shared" si="52"/>
        <v>3.0918130738004077</v>
      </c>
      <c r="S132" s="27">
        <f t="shared" si="53"/>
        <v>40.86898692619959</v>
      </c>
    </row>
    <row r="133" spans="1:19" x14ac:dyDescent="0.25">
      <c r="A133" s="29">
        <v>2848</v>
      </c>
      <c r="B133" s="29">
        <v>1.46E-2</v>
      </c>
      <c r="C133" s="29">
        <v>-6.2E-2</v>
      </c>
      <c r="D133" s="1"/>
      <c r="E133" s="1">
        <f t="shared" si="45"/>
        <v>-4.2465753424657535</v>
      </c>
      <c r="F133" s="1">
        <f t="shared" si="46"/>
        <v>0</v>
      </c>
      <c r="G133" s="1">
        <f t="shared" si="44"/>
        <v>0</v>
      </c>
      <c r="H133" s="1"/>
      <c r="I133" s="24">
        <f t="shared" si="47"/>
        <v>0.10565323091995069</v>
      </c>
      <c r="J133" s="24">
        <f t="shared" si="36"/>
        <v>0.78869353816009857</v>
      </c>
      <c r="K133" s="1"/>
      <c r="L133" s="1">
        <f t="shared" si="48"/>
        <v>1.5425371714312801E-3</v>
      </c>
      <c r="M133" s="1">
        <f t="shared" si="49"/>
        <v>1.3057462828568719E-2</v>
      </c>
      <c r="N133" s="1">
        <f t="shared" si="50"/>
        <v>-7.8270992102691839E-2</v>
      </c>
      <c r="O133" s="1">
        <f t="shared" si="51"/>
        <v>1.6270992102691836E-2</v>
      </c>
      <c r="P133" s="24">
        <f t="shared" si="41"/>
        <v>0</v>
      </c>
      <c r="Q133" s="1"/>
      <c r="R133" s="27">
        <f t="shared" si="52"/>
        <v>4.3931458642362857</v>
      </c>
      <c r="S133" s="27">
        <f t="shared" si="53"/>
        <v>37.187654135763715</v>
      </c>
    </row>
    <row r="134" spans="1:19" x14ac:dyDescent="0.25">
      <c r="A134" s="29">
        <v>2878</v>
      </c>
      <c r="B134" s="29">
        <v>1.3599999999999999E-2</v>
      </c>
      <c r="C134" s="29">
        <v>-9.5600000000000004E-2</v>
      </c>
      <c r="D134" s="1"/>
      <c r="E134" s="1">
        <f t="shared" si="45"/>
        <v>-7.0294117647058831</v>
      </c>
      <c r="F134" s="1">
        <f t="shared" si="46"/>
        <v>0</v>
      </c>
      <c r="G134" s="1">
        <f t="shared" si="44"/>
        <v>0</v>
      </c>
      <c r="H134" s="1"/>
      <c r="I134" s="24">
        <f t="shared" si="47"/>
        <v>0.15918184519101283</v>
      </c>
      <c r="J134" s="24">
        <f t="shared" si="36"/>
        <v>0.68163630961797428</v>
      </c>
      <c r="K134" s="1"/>
      <c r="L134" s="1">
        <f t="shared" si="48"/>
        <v>2.1648730945977744E-3</v>
      </c>
      <c r="M134" s="1">
        <f t="shared" si="49"/>
        <v>1.1435126905402224E-2</v>
      </c>
      <c r="N134" s="1">
        <f t="shared" si="50"/>
        <v>-0.10984938841594799</v>
      </c>
      <c r="O134" s="1">
        <f t="shared" si="51"/>
        <v>1.4249388415947984E-2</v>
      </c>
      <c r="P134" s="24">
        <f t="shared" si="41"/>
        <v>0</v>
      </c>
      <c r="Q134" s="1"/>
      <c r="R134" s="27">
        <f t="shared" si="52"/>
        <v>6.2305047662523947</v>
      </c>
      <c r="S134" s="27">
        <f t="shared" si="53"/>
        <v>32.910295233747604</v>
      </c>
    </row>
    <row r="135" spans="1:19" x14ac:dyDescent="0.25">
      <c r="A135" s="29">
        <v>2908</v>
      </c>
      <c r="B135" s="29">
        <v>1.2699999999999999E-2</v>
      </c>
      <c r="C135" s="29">
        <v>-0.13619999999999999</v>
      </c>
      <c r="D135" s="1"/>
      <c r="E135" s="1">
        <f t="shared" si="45"/>
        <v>-10.724409448818896</v>
      </c>
      <c r="F135" s="1">
        <f t="shared" si="46"/>
        <v>0</v>
      </c>
      <c r="G135" s="1">
        <f t="shared" si="44"/>
        <v>0</v>
      </c>
      <c r="H135" s="1"/>
      <c r="I135" s="24">
        <f t="shared" si="47"/>
        <v>0.23025612903488235</v>
      </c>
      <c r="J135" s="24">
        <f t="shared" si="36"/>
        <v>0.5394877419302353</v>
      </c>
      <c r="K135" s="1"/>
      <c r="L135" s="1">
        <f t="shared" si="48"/>
        <v>2.9242528387430056E-3</v>
      </c>
      <c r="M135" s="1">
        <f t="shared" si="49"/>
        <v>9.7757471612569934E-3</v>
      </c>
      <c r="N135" s="1">
        <f t="shared" si="50"/>
        <v>-0.14838162417515835</v>
      </c>
      <c r="O135" s="1">
        <f t="shared" si="51"/>
        <v>1.2181624175158383E-2</v>
      </c>
      <c r="P135" s="24">
        <f t="shared" si="41"/>
        <v>7.0395596062769894E-18</v>
      </c>
      <c r="Q135" s="1"/>
      <c r="R135" s="27">
        <f t="shared" si="52"/>
        <v>8.5037272550646605</v>
      </c>
      <c r="S135" s="27">
        <f t="shared" si="53"/>
        <v>28.427872744935335</v>
      </c>
    </row>
    <row r="136" spans="1:19" x14ac:dyDescent="0.25">
      <c r="A136" s="29">
        <v>2938</v>
      </c>
      <c r="B136" s="29">
        <v>1.18E-2</v>
      </c>
      <c r="C136" s="29">
        <v>-0.19139999999999999</v>
      </c>
      <c r="D136" s="1"/>
      <c r="E136" s="1">
        <f t="shared" si="45"/>
        <v>-16.220338983050848</v>
      </c>
      <c r="F136" s="1">
        <f t="shared" si="46"/>
        <v>0</v>
      </c>
      <c r="G136" s="1">
        <f t="shared" si="44"/>
        <v>0</v>
      </c>
      <c r="H136" s="1"/>
      <c r="I136" s="24">
        <f t="shared" si="47"/>
        <v>0.33597182606533282</v>
      </c>
      <c r="J136" s="24">
        <f t="shared" si="36"/>
        <v>0.32805634786933435</v>
      </c>
      <c r="K136" s="1"/>
      <c r="L136" s="1">
        <f t="shared" si="48"/>
        <v>3.9644675475709271E-3</v>
      </c>
      <c r="M136" s="1">
        <f t="shared" si="49"/>
        <v>7.8355324524290726E-3</v>
      </c>
      <c r="N136" s="1">
        <f t="shared" si="50"/>
        <v>-0.20116390959926123</v>
      </c>
      <c r="O136" s="1">
        <f t="shared" si="51"/>
        <v>9.763909599261246E-3</v>
      </c>
      <c r="P136" s="24">
        <f t="shared" si="41"/>
        <v>0</v>
      </c>
      <c r="Q136" s="1"/>
      <c r="R136" s="27">
        <f t="shared" si="52"/>
        <v>11.647605654763383</v>
      </c>
      <c r="S136" s="27">
        <f t="shared" si="53"/>
        <v>23.020794345236617</v>
      </c>
    </row>
    <row r="137" spans="1:19" x14ac:dyDescent="0.25">
      <c r="A137" s="29">
        <v>2968</v>
      </c>
      <c r="B137" s="29">
        <v>1.0800000000000001E-2</v>
      </c>
      <c r="C137" s="29">
        <v>-0.26529999999999998</v>
      </c>
      <c r="D137" s="1"/>
      <c r="E137" s="1">
        <f t="shared" si="45"/>
        <v>-24.564814814814813</v>
      </c>
      <c r="F137" s="1">
        <f t="shared" si="46"/>
        <v>0</v>
      </c>
      <c r="G137" s="1">
        <f t="shared" si="44"/>
        <v>0</v>
      </c>
      <c r="H137" s="1"/>
      <c r="I137" s="24">
        <f t="shared" si="47"/>
        <v>0.49648008466183863</v>
      </c>
      <c r="J137" s="24">
        <f t="shared" si="36"/>
        <v>7.0398306763227447E-3</v>
      </c>
      <c r="K137" s="1"/>
      <c r="L137" s="1">
        <f t="shared" si="48"/>
        <v>5.3619849143478572E-3</v>
      </c>
      <c r="M137" s="1">
        <f t="shared" si="49"/>
        <v>5.4380150856521425E-3</v>
      </c>
      <c r="N137" s="1">
        <f t="shared" si="50"/>
        <v>-0.27207634711081646</v>
      </c>
      <c r="O137" s="1">
        <f t="shared" si="51"/>
        <v>6.7763471108164683E-3</v>
      </c>
      <c r="P137" s="24">
        <f t="shared" si="41"/>
        <v>0</v>
      </c>
      <c r="Q137" s="1"/>
      <c r="R137" s="27">
        <f t="shared" si="52"/>
        <v>15.914371225784441</v>
      </c>
      <c r="S137" s="27">
        <f t="shared" si="53"/>
        <v>16.140028774215558</v>
      </c>
    </row>
    <row r="138" spans="1:19" x14ac:dyDescent="0.25">
      <c r="A138" s="29">
        <v>2998</v>
      </c>
      <c r="B138" s="29">
        <v>9.9000000000000008E-3</v>
      </c>
      <c r="C138" s="29">
        <v>-0.3644</v>
      </c>
      <c r="D138" s="1"/>
      <c r="E138" s="1">
        <f t="shared" si="45"/>
        <v>-36.808080808080803</v>
      </c>
      <c r="F138" s="1">
        <f t="shared" si="46"/>
        <v>0</v>
      </c>
      <c r="G138" s="1">
        <f t="shared" si="44"/>
        <v>0</v>
      </c>
      <c r="H138" s="1"/>
      <c r="I138" s="24">
        <f t="shared" si="47"/>
        <v>0.73198263074537429</v>
      </c>
      <c r="J138" s="24">
        <f t="shared" si="36"/>
        <v>-0.46396526149074857</v>
      </c>
      <c r="K138" s="1"/>
      <c r="L138" s="1">
        <f t="shared" si="48"/>
        <v>7.2466280443792058E-3</v>
      </c>
      <c r="M138" s="1">
        <f t="shared" si="49"/>
        <v>2.6533719556207946E-3</v>
      </c>
      <c r="N138" s="1">
        <f t="shared" si="50"/>
        <v>-0.36770638460949323</v>
      </c>
      <c r="O138" s="1">
        <f t="shared" si="51"/>
        <v>3.3063846094932596E-3</v>
      </c>
      <c r="P138" s="24">
        <f t="shared" si="41"/>
        <v>1.4079119212553979E-17</v>
      </c>
      <c r="Q138" s="1"/>
      <c r="R138" s="27">
        <f t="shared" si="52"/>
        <v>21.725390877048859</v>
      </c>
      <c r="S138" s="27">
        <f t="shared" si="53"/>
        <v>7.9548091229511426</v>
      </c>
    </row>
    <row r="139" spans="1:19" x14ac:dyDescent="0.25">
      <c r="A139" s="29">
        <v>3028</v>
      </c>
      <c r="B139" s="29">
        <v>9.4000000000000004E-3</v>
      </c>
      <c r="C139" s="29">
        <v>-0.50380000000000003</v>
      </c>
      <c r="D139" s="1"/>
      <c r="E139" s="1">
        <f t="shared" si="45"/>
        <v>-53.595744680851062</v>
      </c>
      <c r="F139" s="1">
        <f t="shared" si="46"/>
        <v>0</v>
      </c>
      <c r="G139" s="1">
        <f t="shared" si="44"/>
        <v>0</v>
      </c>
      <c r="H139" s="1"/>
      <c r="I139" s="24">
        <f t="shared" si="47"/>
        <v>1</v>
      </c>
      <c r="J139" s="24">
        <f t="shared" si="36"/>
        <v>-1</v>
      </c>
      <c r="K139" s="1"/>
      <c r="L139" s="1">
        <f t="shared" si="48"/>
        <v>9.4000000000000004E-3</v>
      </c>
      <c r="M139" s="1">
        <f t="shared" si="49"/>
        <v>0</v>
      </c>
      <c r="N139" s="1">
        <f t="shared" si="50"/>
        <v>-0.4769721854304636</v>
      </c>
      <c r="O139" s="1">
        <f t="shared" si="51"/>
        <v>0</v>
      </c>
      <c r="P139" s="24">
        <f t="shared" si="41"/>
        <v>6.8042544814691137E-3</v>
      </c>
      <c r="Q139" s="1"/>
      <c r="R139" s="27">
        <f t="shared" si="52"/>
        <v>28.463200000000001</v>
      </c>
      <c r="S139" s="27">
        <f t="shared" si="53"/>
        <v>0</v>
      </c>
    </row>
    <row r="140" spans="1:19" x14ac:dyDescent="0.25">
      <c r="A140" s="29">
        <v>3058</v>
      </c>
      <c r="B140" s="29">
        <v>9.7999999999999997E-3</v>
      </c>
      <c r="C140" s="29">
        <v>-0.66210000000000002</v>
      </c>
      <c r="D140" s="1"/>
      <c r="E140" s="1">
        <f t="shared" si="45"/>
        <v>-67.561224489795919</v>
      </c>
      <c r="F140" s="1">
        <f t="shared" si="46"/>
        <v>0</v>
      </c>
      <c r="G140" s="1">
        <f t="shared" si="44"/>
        <v>0</v>
      </c>
      <c r="H140" s="1"/>
      <c r="I140" s="24">
        <f t="shared" si="47"/>
        <v>1</v>
      </c>
      <c r="J140" s="24">
        <f t="shared" si="36"/>
        <v>-1</v>
      </c>
      <c r="K140" s="1"/>
      <c r="L140" s="1">
        <f t="shared" si="48"/>
        <v>9.7999999999999997E-3</v>
      </c>
      <c r="M140" s="1">
        <f t="shared" si="49"/>
        <v>0</v>
      </c>
      <c r="N140" s="1">
        <f t="shared" si="50"/>
        <v>-0.4972688741721854</v>
      </c>
      <c r="O140" s="1">
        <f t="shared" si="51"/>
        <v>0</v>
      </c>
      <c r="P140" s="24">
        <f t="shared" si="41"/>
        <v>4.1805601559250942E-2</v>
      </c>
      <c r="Q140" s="1"/>
      <c r="R140" s="27">
        <f t="shared" si="52"/>
        <v>29.968399999999999</v>
      </c>
      <c r="S140" s="27">
        <f t="shared" si="53"/>
        <v>0</v>
      </c>
    </row>
    <row r="141" spans="1:19" x14ac:dyDescent="0.25">
      <c r="A141" s="29">
        <v>3088</v>
      </c>
      <c r="B141" s="29">
        <v>1.11E-2</v>
      </c>
      <c r="C141" s="29">
        <v>-0.83420000000000005</v>
      </c>
      <c r="D141" s="1"/>
      <c r="E141" s="1">
        <f t="shared" si="45"/>
        <v>-75.153153153153156</v>
      </c>
      <c r="F141" s="1">
        <f t="shared" si="46"/>
        <v>0</v>
      </c>
      <c r="G141" s="1">
        <f t="shared" si="44"/>
        <v>0</v>
      </c>
      <c r="H141" s="1"/>
      <c r="I141" s="24">
        <f t="shared" si="47"/>
        <v>1</v>
      </c>
      <c r="J141" s="24">
        <f t="shared" si="36"/>
        <v>-1</v>
      </c>
      <c r="K141" s="1"/>
      <c r="L141" s="1">
        <f t="shared" si="48"/>
        <v>1.11E-2</v>
      </c>
      <c r="M141" s="1">
        <f t="shared" si="49"/>
        <v>0</v>
      </c>
      <c r="N141" s="1">
        <f t="shared" si="50"/>
        <v>-0.56323311258278153</v>
      </c>
      <c r="O141" s="1">
        <f t="shared" si="51"/>
        <v>0</v>
      </c>
      <c r="P141" s="24">
        <f t="shared" si="41"/>
        <v>6.8724481946134355E-2</v>
      </c>
      <c r="Q141" s="1"/>
      <c r="R141" s="27">
        <f t="shared" si="52"/>
        <v>34.276800000000001</v>
      </c>
      <c r="S141" s="27">
        <f t="shared" si="53"/>
        <v>0</v>
      </c>
    </row>
    <row r="142" spans="1:19" x14ac:dyDescent="0.25">
      <c r="A142" s="29">
        <v>3118</v>
      </c>
      <c r="B142" s="29">
        <v>1.2999999999999999E-2</v>
      </c>
      <c r="C142" s="29">
        <v>-1.0259</v>
      </c>
      <c r="D142" s="1"/>
      <c r="E142" s="1">
        <f t="shared" si="45"/>
        <v>-78.915384615384625</v>
      </c>
      <c r="F142" s="1">
        <f t="shared" si="46"/>
        <v>0</v>
      </c>
      <c r="G142" s="1">
        <f t="shared" si="44"/>
        <v>0</v>
      </c>
      <c r="H142" s="1"/>
      <c r="I142" s="24">
        <f t="shared" si="47"/>
        <v>1</v>
      </c>
      <c r="J142" s="24">
        <f t="shared" si="36"/>
        <v>-1</v>
      </c>
      <c r="K142" s="1"/>
      <c r="L142" s="1">
        <f t="shared" si="48"/>
        <v>1.2999999999999999E-2</v>
      </c>
      <c r="M142" s="1">
        <f t="shared" si="49"/>
        <v>0</v>
      </c>
      <c r="N142" s="1">
        <f t="shared" si="50"/>
        <v>-0.65964238410596021</v>
      </c>
      <c r="O142" s="1">
        <f t="shared" si="51"/>
        <v>0</v>
      </c>
      <c r="P142" s="24">
        <f t="shared" si="41"/>
        <v>9.2892770592989712E-2</v>
      </c>
      <c r="Q142" s="1"/>
      <c r="R142" s="27">
        <f t="shared" si="52"/>
        <v>40.533999999999999</v>
      </c>
      <c r="S142" s="27">
        <f t="shared" si="53"/>
        <v>0</v>
      </c>
    </row>
    <row r="143" spans="1:19" x14ac:dyDescent="0.25">
      <c r="A143" s="29">
        <v>3148</v>
      </c>
      <c r="B143" s="29">
        <v>1.47E-2</v>
      </c>
      <c r="C143" s="29">
        <v>-1.2337</v>
      </c>
      <c r="D143" s="1"/>
      <c r="E143" s="1">
        <f t="shared" si="45"/>
        <v>-83.925170068027214</v>
      </c>
      <c r="F143" s="1">
        <f t="shared" si="46"/>
        <v>0</v>
      </c>
      <c r="G143" s="1">
        <f t="shared" si="44"/>
        <v>0</v>
      </c>
      <c r="H143" s="1"/>
      <c r="I143" s="24">
        <f t="shared" si="47"/>
        <v>1</v>
      </c>
      <c r="J143" s="24">
        <f t="shared" si="36"/>
        <v>-1</v>
      </c>
      <c r="K143" s="1"/>
      <c r="L143" s="1">
        <f t="shared" si="48"/>
        <v>1.47E-2</v>
      </c>
      <c r="M143" s="1">
        <f t="shared" si="49"/>
        <v>0</v>
      </c>
      <c r="N143" s="1">
        <f t="shared" si="50"/>
        <v>-0.74590331125827813</v>
      </c>
      <c r="O143" s="1">
        <f t="shared" si="51"/>
        <v>0</v>
      </c>
      <c r="P143" s="24">
        <f t="shared" si="41"/>
        <v>0.12371834451195138</v>
      </c>
      <c r="Q143" s="1"/>
      <c r="R143" s="27">
        <f t="shared" si="52"/>
        <v>46.275599999999997</v>
      </c>
      <c r="S143" s="27">
        <f t="shared" si="53"/>
        <v>0</v>
      </c>
    </row>
    <row r="144" spans="1:19" x14ac:dyDescent="0.25">
      <c r="A144" s="29">
        <v>3178</v>
      </c>
      <c r="B144" s="29">
        <v>1.6299999999999999E-2</v>
      </c>
      <c r="C144" s="29">
        <v>-1.4630000000000001</v>
      </c>
      <c r="D144" s="1"/>
      <c r="E144" s="1">
        <f t="shared" si="45"/>
        <v>-89.754601226993884</v>
      </c>
      <c r="F144" s="1">
        <f t="shared" si="46"/>
        <v>0</v>
      </c>
      <c r="G144" s="1">
        <f t="shared" si="44"/>
        <v>0</v>
      </c>
      <c r="H144" s="1"/>
      <c r="I144" s="24">
        <f t="shared" si="47"/>
        <v>1</v>
      </c>
      <c r="J144" s="24">
        <f t="shared" si="36"/>
        <v>-1</v>
      </c>
      <c r="K144" s="1"/>
      <c r="L144" s="1">
        <f t="shared" si="48"/>
        <v>1.6299999999999999E-2</v>
      </c>
      <c r="M144" s="1">
        <f t="shared" si="49"/>
        <v>0</v>
      </c>
      <c r="N144" s="1">
        <f t="shared" si="50"/>
        <v>-0.82709006622516545</v>
      </c>
      <c r="O144" s="1">
        <f t="shared" si="51"/>
        <v>0</v>
      </c>
      <c r="P144" s="24">
        <f t="shared" si="41"/>
        <v>0.161283842389884</v>
      </c>
      <c r="Q144" s="1"/>
      <c r="R144" s="27">
        <f t="shared" si="52"/>
        <v>51.801399999999994</v>
      </c>
      <c r="S144" s="27">
        <f t="shared" si="53"/>
        <v>0</v>
      </c>
    </row>
    <row r="145" spans="1:19" x14ac:dyDescent="0.25">
      <c r="A145" s="29">
        <v>3208</v>
      </c>
      <c r="B145" s="29">
        <v>1.7600000000000001E-2</v>
      </c>
      <c r="C145" s="29">
        <v>-1.7238</v>
      </c>
      <c r="D145" s="1"/>
      <c r="E145" s="1">
        <f t="shared" si="45"/>
        <v>-97.943181818181813</v>
      </c>
      <c r="F145" s="1">
        <f t="shared" si="46"/>
        <v>0</v>
      </c>
      <c r="G145" s="1">
        <f t="shared" si="44"/>
        <v>0</v>
      </c>
      <c r="H145" s="1"/>
      <c r="I145" s="24">
        <f t="shared" si="47"/>
        <v>1</v>
      </c>
      <c r="J145" s="24">
        <f t="shared" si="36"/>
        <v>-1</v>
      </c>
      <c r="K145" s="1"/>
      <c r="L145" s="1">
        <f t="shared" si="48"/>
        <v>1.7600000000000001E-2</v>
      </c>
      <c r="M145" s="1">
        <f t="shared" si="49"/>
        <v>0</v>
      </c>
      <c r="N145" s="1">
        <f t="shared" si="50"/>
        <v>-0.89305430463576163</v>
      </c>
      <c r="O145" s="1">
        <f t="shared" si="51"/>
        <v>0</v>
      </c>
      <c r="P145" s="24">
        <f t="shared" si="41"/>
        <v>0.21069942562753333</v>
      </c>
      <c r="Q145" s="1"/>
      <c r="R145" s="27">
        <f t="shared" si="52"/>
        <v>56.460800000000006</v>
      </c>
      <c r="S145" s="27">
        <f t="shared" si="53"/>
        <v>0</v>
      </c>
    </row>
    <row r="146" spans="1:19" x14ac:dyDescent="0.25">
      <c r="A146" s="29">
        <v>3238</v>
      </c>
      <c r="B146" s="29">
        <v>1.9199999999999998E-2</v>
      </c>
      <c r="C146" s="29">
        <v>-2.0446</v>
      </c>
      <c r="D146" s="1"/>
      <c r="E146" s="1">
        <f t="shared" si="45"/>
        <v>-106.48958333333334</v>
      </c>
      <c r="F146" s="1">
        <f t="shared" si="46"/>
        <v>0</v>
      </c>
      <c r="G146" s="1">
        <f t="shared" si="44"/>
        <v>0</v>
      </c>
      <c r="H146" s="1"/>
      <c r="I146" s="24">
        <f t="shared" si="47"/>
        <v>1</v>
      </c>
      <c r="J146" s="24">
        <f t="shared" si="36"/>
        <v>-1</v>
      </c>
      <c r="K146" s="1"/>
      <c r="L146" s="1">
        <f t="shared" si="48"/>
        <v>1.9199999999999998E-2</v>
      </c>
      <c r="M146" s="1">
        <f t="shared" si="49"/>
        <v>0</v>
      </c>
      <c r="N146" s="1">
        <f t="shared" si="50"/>
        <v>-0.97424105960264895</v>
      </c>
      <c r="O146" s="1">
        <f t="shared" si="51"/>
        <v>0</v>
      </c>
      <c r="P146" s="24">
        <f t="shared" si="41"/>
        <v>0.27147178157587271</v>
      </c>
      <c r="Q146" s="1"/>
      <c r="R146" s="27">
        <f t="shared" si="52"/>
        <v>62.169599999999996</v>
      </c>
      <c r="S146" s="27">
        <f t="shared" si="53"/>
        <v>0</v>
      </c>
    </row>
    <row r="147" spans="1:19" x14ac:dyDescent="0.25">
      <c r="A147" s="29">
        <v>3268</v>
      </c>
      <c r="B147" s="29">
        <v>2.1999999999999999E-2</v>
      </c>
      <c r="C147" s="29">
        <v>-2.3433000000000002</v>
      </c>
      <c r="D147" s="1"/>
      <c r="E147" s="1">
        <f t="shared" si="45"/>
        <v>-106.51363636363638</v>
      </c>
      <c r="F147" s="1">
        <f t="shared" si="46"/>
        <v>0</v>
      </c>
      <c r="G147" s="1">
        <f t="shared" si="44"/>
        <v>0</v>
      </c>
      <c r="H147" s="1"/>
      <c r="I147" s="24">
        <f t="shared" si="47"/>
        <v>1</v>
      </c>
      <c r="J147" s="24">
        <f t="shared" si="36"/>
        <v>-1</v>
      </c>
      <c r="K147" s="1"/>
      <c r="L147" s="1">
        <f t="shared" si="48"/>
        <v>2.1999999999999999E-2</v>
      </c>
      <c r="M147" s="1">
        <f t="shared" si="49"/>
        <v>0</v>
      </c>
      <c r="N147" s="1">
        <f t="shared" si="50"/>
        <v>-1.1163178807947018</v>
      </c>
      <c r="O147" s="1">
        <f t="shared" si="51"/>
        <v>0</v>
      </c>
      <c r="P147" s="24">
        <f t="shared" si="41"/>
        <v>0.31119562727130423</v>
      </c>
      <c r="Q147" s="1"/>
      <c r="R147" s="27">
        <f t="shared" si="52"/>
        <v>71.896000000000001</v>
      </c>
      <c r="S147" s="27">
        <f t="shared" si="53"/>
        <v>0</v>
      </c>
    </row>
    <row r="148" spans="1:19" x14ac:dyDescent="0.25">
      <c r="A148" s="29">
        <v>3298</v>
      </c>
      <c r="B148" s="29">
        <v>2.7199999999999998E-2</v>
      </c>
      <c r="C148" s="29">
        <v>-2.6309</v>
      </c>
      <c r="D148" s="1"/>
      <c r="E148" s="1">
        <f t="shared" si="45"/>
        <v>-96.724264705882362</v>
      </c>
      <c r="F148" s="1">
        <f t="shared" si="46"/>
        <v>0</v>
      </c>
      <c r="G148" s="1">
        <f t="shared" si="44"/>
        <v>0</v>
      </c>
      <c r="H148" s="1"/>
      <c r="I148" s="24">
        <f t="shared" si="47"/>
        <v>1</v>
      </c>
      <c r="J148" s="24">
        <f t="shared" si="36"/>
        <v>-1</v>
      </c>
      <c r="K148" s="1"/>
      <c r="L148" s="1">
        <f t="shared" si="48"/>
        <v>2.7199999999999998E-2</v>
      </c>
      <c r="M148" s="1">
        <f t="shared" si="49"/>
        <v>0</v>
      </c>
      <c r="N148" s="1">
        <f t="shared" si="50"/>
        <v>-1.3801748344370861</v>
      </c>
      <c r="O148" s="1">
        <f t="shared" si="51"/>
        <v>0</v>
      </c>
      <c r="P148" s="24">
        <f t="shared" si="41"/>
        <v>0.31721750166453128</v>
      </c>
      <c r="Q148" s="1"/>
      <c r="R148" s="27">
        <f t="shared" si="52"/>
        <v>89.70559999999999</v>
      </c>
      <c r="S148" s="27">
        <f t="shared" si="53"/>
        <v>0</v>
      </c>
    </row>
    <row r="149" spans="1:19" x14ac:dyDescent="0.25">
      <c r="A149" s="29">
        <v>3328</v>
      </c>
      <c r="B149" s="29">
        <v>3.4700000000000002E-2</v>
      </c>
      <c r="C149" s="29">
        <v>-2.9113000000000002</v>
      </c>
      <c r="D149" s="1"/>
      <c r="E149" s="1">
        <f t="shared" si="45"/>
        <v>-83.899135446685875</v>
      </c>
      <c r="F149" s="1">
        <f t="shared" si="46"/>
        <v>0</v>
      </c>
      <c r="G149" s="1">
        <f t="shared" si="44"/>
        <v>0</v>
      </c>
      <c r="H149" s="1"/>
      <c r="I149" s="24">
        <f t="shared" si="47"/>
        <v>1</v>
      </c>
      <c r="J149" s="24">
        <f t="shared" si="36"/>
        <v>-1</v>
      </c>
      <c r="K149" s="1"/>
      <c r="L149" s="1">
        <f t="shared" si="48"/>
        <v>3.4700000000000002E-2</v>
      </c>
      <c r="M149" s="1">
        <f t="shared" si="49"/>
        <v>0</v>
      </c>
      <c r="N149" s="1">
        <f t="shared" si="50"/>
        <v>-1.7607377483443709</v>
      </c>
      <c r="O149" s="1">
        <f t="shared" si="51"/>
        <v>0</v>
      </c>
      <c r="P149" s="24">
        <f t="shared" si="41"/>
        <v>0.29181349590535388</v>
      </c>
      <c r="Q149" s="1"/>
      <c r="R149" s="27">
        <f t="shared" si="52"/>
        <v>115.4816</v>
      </c>
      <c r="S149" s="27">
        <f t="shared" si="53"/>
        <v>0</v>
      </c>
    </row>
    <row r="150" spans="1:19" x14ac:dyDescent="0.25">
      <c r="A150" s="29">
        <v>3358</v>
      </c>
      <c r="B150" s="29">
        <v>4.36E-2</v>
      </c>
      <c r="C150" s="29">
        <v>-3.169</v>
      </c>
      <c r="D150" s="1"/>
      <c r="E150" s="1">
        <f t="shared" si="45"/>
        <v>-72.683486238532112</v>
      </c>
      <c r="F150" s="1">
        <f t="shared" si="46"/>
        <v>0</v>
      </c>
      <c r="G150" s="1">
        <f t="shared" si="44"/>
        <v>0</v>
      </c>
      <c r="H150" s="1"/>
      <c r="I150" s="24">
        <f t="shared" si="47"/>
        <v>1</v>
      </c>
      <c r="J150" s="24">
        <f t="shared" si="36"/>
        <v>-1</v>
      </c>
      <c r="K150" s="1"/>
      <c r="L150" s="1">
        <f t="shared" si="48"/>
        <v>4.36E-2</v>
      </c>
      <c r="M150" s="1">
        <f t="shared" si="49"/>
        <v>0</v>
      </c>
      <c r="N150" s="1">
        <f t="shared" si="50"/>
        <v>-2.2123390728476822</v>
      </c>
      <c r="O150" s="1">
        <f t="shared" si="51"/>
        <v>0</v>
      </c>
      <c r="P150" s="24">
        <f t="shared" si="41"/>
        <v>0.24263491101560258</v>
      </c>
      <c r="Q150" s="1"/>
      <c r="R150" s="27">
        <f t="shared" si="52"/>
        <v>146.40880000000001</v>
      </c>
      <c r="S150" s="27">
        <f t="shared" si="53"/>
        <v>0</v>
      </c>
    </row>
    <row r="151" spans="1:19" x14ac:dyDescent="0.25">
      <c r="A151" s="29">
        <v>3388</v>
      </c>
      <c r="B151" s="29">
        <v>5.4600000000000003E-2</v>
      </c>
      <c r="C151" s="29">
        <v>-3.4548999999999999</v>
      </c>
      <c r="D151" s="1"/>
      <c r="E151" s="1">
        <f t="shared" si="45"/>
        <v>-63.276556776556774</v>
      </c>
      <c r="F151" s="1">
        <f t="shared" si="46"/>
        <v>0</v>
      </c>
      <c r="G151" s="1">
        <f t="shared" si="44"/>
        <v>0</v>
      </c>
      <c r="H151" s="1"/>
      <c r="I151" s="24">
        <f t="shared" si="47"/>
        <v>1</v>
      </c>
      <c r="J151" s="24">
        <f t="shared" si="36"/>
        <v>-1</v>
      </c>
      <c r="K151" s="1"/>
      <c r="L151" s="1">
        <f t="shared" si="48"/>
        <v>5.4600000000000003E-2</v>
      </c>
      <c r="M151" s="1">
        <f t="shared" si="49"/>
        <v>0</v>
      </c>
      <c r="N151" s="1">
        <f t="shared" si="50"/>
        <v>-2.7704980132450334</v>
      </c>
      <c r="O151" s="1">
        <f t="shared" si="51"/>
        <v>0</v>
      </c>
      <c r="P151" s="24">
        <f t="shared" si="41"/>
        <v>0.17358272972379182</v>
      </c>
      <c r="Q151" s="1"/>
      <c r="R151" s="27">
        <f t="shared" si="52"/>
        <v>184.98480000000001</v>
      </c>
      <c r="S151" s="27">
        <f t="shared" si="53"/>
        <v>0</v>
      </c>
    </row>
    <row r="152" spans="1:19" x14ac:dyDescent="0.25">
      <c r="A152" s="29">
        <v>3418</v>
      </c>
      <c r="B152" s="29">
        <v>6.6699999999999995E-2</v>
      </c>
      <c r="C152" s="29">
        <v>-3.6831999999999998</v>
      </c>
      <c r="D152" s="1"/>
      <c r="E152" s="1">
        <f t="shared" si="45"/>
        <v>-55.220389805097454</v>
      </c>
      <c r="F152" s="1">
        <f t="shared" si="46"/>
        <v>0</v>
      </c>
      <c r="G152" s="1">
        <f t="shared" si="44"/>
        <v>0</v>
      </c>
      <c r="H152" s="1"/>
      <c r="I152" s="24">
        <f t="shared" si="47"/>
        <v>1</v>
      </c>
      <c r="J152" s="24">
        <f t="shared" si="36"/>
        <v>-1</v>
      </c>
      <c r="K152" s="1"/>
      <c r="L152" s="1">
        <f t="shared" si="48"/>
        <v>6.6699999999999995E-2</v>
      </c>
      <c r="M152" s="1">
        <f t="shared" si="49"/>
        <v>0</v>
      </c>
      <c r="N152" s="1">
        <f t="shared" si="50"/>
        <v>-3.3844728476821189</v>
      </c>
      <c r="O152" s="1">
        <f t="shared" si="51"/>
        <v>0</v>
      </c>
      <c r="P152" s="24">
        <f t="shared" si="41"/>
        <v>7.5765230881069526E-2</v>
      </c>
      <c r="Q152" s="1"/>
      <c r="R152" s="27">
        <f t="shared" si="52"/>
        <v>227.98059999999998</v>
      </c>
      <c r="S152" s="27">
        <f t="shared" si="53"/>
        <v>0</v>
      </c>
    </row>
    <row r="153" spans="1:19" x14ac:dyDescent="0.25">
      <c r="A153" s="29">
        <v>3448</v>
      </c>
      <c r="B153" s="29">
        <v>7.5499999999999998E-2</v>
      </c>
      <c r="C153" s="29">
        <v>-3.831</v>
      </c>
      <c r="D153" s="1"/>
      <c r="E153" s="1">
        <f t="shared" si="45"/>
        <v>-50.741721854304636</v>
      </c>
      <c r="F153" s="1">
        <f t="shared" si="46"/>
        <v>1</v>
      </c>
      <c r="G153" s="1">
        <f t="shared" si="44"/>
        <v>-50.741721854304636</v>
      </c>
      <c r="H153" s="1"/>
      <c r="I153" s="24">
        <f t="shared" si="47"/>
        <v>1</v>
      </c>
      <c r="J153" s="24">
        <f t="shared" si="36"/>
        <v>-1</v>
      </c>
      <c r="K153" s="1"/>
      <c r="L153" s="1">
        <f t="shared" si="48"/>
        <v>7.5499999999999998E-2</v>
      </c>
      <c r="M153" s="1">
        <f t="shared" si="49"/>
        <v>0</v>
      </c>
      <c r="N153" s="1">
        <f t="shared" si="50"/>
        <v>-3.831</v>
      </c>
      <c r="O153" s="1">
        <f t="shared" si="51"/>
        <v>0</v>
      </c>
      <c r="P153" s="24">
        <f t="shared" si="41"/>
        <v>0</v>
      </c>
      <c r="Q153" s="1"/>
      <c r="R153" s="27">
        <f t="shared" si="52"/>
        <v>260.32400000000001</v>
      </c>
      <c r="S153" s="27">
        <f t="shared" si="53"/>
        <v>0</v>
      </c>
    </row>
    <row r="154" spans="1:19" x14ac:dyDescent="0.25">
      <c r="A154" s="29">
        <v>3478</v>
      </c>
      <c r="B154" s="29">
        <v>8.0699999999999994E-2</v>
      </c>
      <c r="C154" s="29">
        <v>-3.9228000000000001</v>
      </c>
      <c r="D154" s="1"/>
      <c r="E154" s="1">
        <f t="shared" si="45"/>
        <v>-48.609665427509299</v>
      </c>
      <c r="F154" s="1">
        <f t="shared" si="46"/>
        <v>1</v>
      </c>
      <c r="G154" s="1">
        <f t="shared" si="44"/>
        <v>-48.609665427509299</v>
      </c>
      <c r="H154" s="1"/>
      <c r="I154" s="24">
        <f t="shared" si="47"/>
        <v>0.95898931566297474</v>
      </c>
      <c r="J154" s="24">
        <f t="shared" si="36"/>
        <v>-0.91797863132594948</v>
      </c>
      <c r="K154" s="1"/>
      <c r="L154" s="1">
        <f t="shared" si="48"/>
        <v>7.7390437774002049E-2</v>
      </c>
      <c r="M154" s="1">
        <f t="shared" si="49"/>
        <v>3.3095622259979381E-3</v>
      </c>
      <c r="N154" s="1">
        <f t="shared" si="50"/>
        <v>-3.9269240677112829</v>
      </c>
      <c r="O154" s="1">
        <f t="shared" si="51"/>
        <v>4.1240677112831083E-3</v>
      </c>
      <c r="P154" s="24">
        <f t="shared" si="41"/>
        <v>1.1263295370043183E-16</v>
      </c>
      <c r="Q154" s="1"/>
      <c r="R154" s="27">
        <f t="shared" si="52"/>
        <v>269.16394257797913</v>
      </c>
      <c r="S154" s="27">
        <f t="shared" si="53"/>
        <v>11.510657422020829</v>
      </c>
    </row>
    <row r="155" spans="1:19" x14ac:dyDescent="0.25">
      <c r="A155" s="29">
        <v>3508</v>
      </c>
      <c r="B155" s="29">
        <v>8.4699999999999998E-2</v>
      </c>
      <c r="C155" s="29">
        <v>-3.9428000000000001</v>
      </c>
      <c r="D155" s="1"/>
      <c r="E155" s="1">
        <f t="shared" si="45"/>
        <v>-46.550177095631646</v>
      </c>
      <c r="F155" s="1">
        <f t="shared" si="46"/>
        <v>1</v>
      </c>
      <c r="G155" s="1">
        <f t="shared" si="44"/>
        <v>-46.550177095631646</v>
      </c>
      <c r="H155" s="1"/>
      <c r="I155" s="24">
        <f t="shared" si="47"/>
        <v>0.91937449833781926</v>
      </c>
      <c r="J155" s="24">
        <f t="shared" si="36"/>
        <v>-0.83874899667563851</v>
      </c>
      <c r="K155" s="1"/>
      <c r="L155" s="1">
        <f t="shared" si="48"/>
        <v>7.7871020009213282E-2</v>
      </c>
      <c r="M155" s="1">
        <f t="shared" si="49"/>
        <v>6.8289799907867085E-3</v>
      </c>
      <c r="N155" s="1">
        <f t="shared" si="50"/>
        <v>-3.9513096378184911</v>
      </c>
      <c r="O155" s="1">
        <f t="shared" si="51"/>
        <v>8.5096378184911729E-3</v>
      </c>
      <c r="P155" s="24">
        <f t="shared" si="41"/>
        <v>0</v>
      </c>
      <c r="Q155" s="1"/>
      <c r="R155" s="27">
        <f t="shared" si="52"/>
        <v>273.17153819232021</v>
      </c>
      <c r="S155" s="27">
        <f t="shared" si="53"/>
        <v>23.956061807679774</v>
      </c>
    </row>
    <row r="156" spans="1:19" x14ac:dyDescent="0.25">
      <c r="A156" s="29">
        <v>3538</v>
      </c>
      <c r="B156" s="29">
        <v>8.8200000000000001E-2</v>
      </c>
      <c r="C156" s="29">
        <v>-3.8980000000000001</v>
      </c>
      <c r="D156" s="1"/>
      <c r="E156" s="1">
        <f t="shared" ref="E156:E187" si="54">C156/B156</f>
        <v>-44.195011337868479</v>
      </c>
      <c r="F156" s="1">
        <f t="shared" ref="F156:F187" si="55">IF(AND(B156/$B$13&gt;$O$12,OR(C156/$C$13&gt;$M$12,C156/$C$14&gt;$M$12)),1,0)</f>
        <v>1</v>
      </c>
      <c r="G156" s="1">
        <f t="shared" si="44"/>
        <v>-44.195011337868479</v>
      </c>
      <c r="H156" s="1"/>
      <c r="I156" s="24">
        <f t="shared" ref="I156:I187" si="56">MIN(1,MAX(0,(E156-$J$15)/($L$14-$J$15)))</f>
        <v>0.87407224543348383</v>
      </c>
      <c r="J156" s="24">
        <f t="shared" ref="J156:J219" si="57">1-2*I156</f>
        <v>-0.74814449086696766</v>
      </c>
      <c r="K156" s="1"/>
      <c r="L156" s="1">
        <f t="shared" ref="L156:L187" si="58">B156*I156</f>
        <v>7.7093172047233274E-2</v>
      </c>
      <c r="M156" s="1">
        <f t="shared" ref="M156:M187" si="59">B156*(1-I156)</f>
        <v>1.1106827952766726E-2</v>
      </c>
      <c r="N156" s="1">
        <f t="shared" ref="N156:N187" si="60">L156*$L$14</f>
        <v>-3.9118402928867639</v>
      </c>
      <c r="O156" s="1">
        <f t="shared" ref="O156:O187" si="61">M156*$J$15</f>
        <v>1.3840292886763949E-2</v>
      </c>
      <c r="P156" s="24">
        <f t="shared" ref="P156:P219" si="62">(N156+O156-C156)/MAX($C$13,-$C$14)</f>
        <v>0</v>
      </c>
      <c r="Q156" s="1"/>
      <c r="R156" s="27">
        <f t="shared" ref="R156:R187" si="63">A156*L156</f>
        <v>272.75564270311133</v>
      </c>
      <c r="S156" s="27">
        <f t="shared" ref="S156:S187" si="64">A156*M156</f>
        <v>39.29595729688868</v>
      </c>
    </row>
    <row r="157" spans="1:19" x14ac:dyDescent="0.25">
      <c r="A157" s="29">
        <v>3568</v>
      </c>
      <c r="B157" s="29">
        <v>9.06E-2</v>
      </c>
      <c r="C157" s="29">
        <v>-3.7844000000000002</v>
      </c>
      <c r="D157" s="1"/>
      <c r="E157" s="1">
        <f t="shared" si="54"/>
        <v>-41.770419426048569</v>
      </c>
      <c r="F157" s="1">
        <f t="shared" si="55"/>
        <v>1</v>
      </c>
      <c r="G157" s="1">
        <f t="shared" ref="G157:G220" si="65">E157*F157</f>
        <v>-41.770419426048569</v>
      </c>
      <c r="H157" s="1"/>
      <c r="I157" s="24">
        <f t="shared" si="56"/>
        <v>0.82743456160294426</v>
      </c>
      <c r="J157" s="24">
        <f t="shared" si="57"/>
        <v>-0.65486912320588853</v>
      </c>
      <c r="K157" s="1"/>
      <c r="L157" s="1">
        <f t="shared" si="58"/>
        <v>7.4965571281226745E-2</v>
      </c>
      <c r="M157" s="1">
        <f t="shared" si="59"/>
        <v>1.5634428718773248E-2</v>
      </c>
      <c r="N157" s="1">
        <f t="shared" si="60"/>
        <v>-3.8038821666010549</v>
      </c>
      <c r="O157" s="1">
        <f t="shared" si="61"/>
        <v>1.9482166601054948E-2</v>
      </c>
      <c r="P157" s="24">
        <f t="shared" si="62"/>
        <v>0</v>
      </c>
      <c r="Q157" s="1"/>
      <c r="R157" s="27">
        <f t="shared" si="63"/>
        <v>267.477158331417</v>
      </c>
      <c r="S157" s="27">
        <f t="shared" si="64"/>
        <v>55.783641668582952</v>
      </c>
    </row>
    <row r="158" spans="1:19" x14ac:dyDescent="0.25">
      <c r="A158" s="29">
        <v>3598</v>
      </c>
      <c r="B158" s="29">
        <v>9.0399999999999994E-2</v>
      </c>
      <c r="C158" s="29">
        <v>-3.5912000000000002</v>
      </c>
      <c r="D158" s="1"/>
      <c r="E158" s="1">
        <f t="shared" si="54"/>
        <v>-39.725663716814161</v>
      </c>
      <c r="F158" s="1">
        <f t="shared" si="55"/>
        <v>0</v>
      </c>
      <c r="G158" s="1">
        <f t="shared" si="65"/>
        <v>0</v>
      </c>
      <c r="H158" s="1"/>
      <c r="I158" s="24">
        <f t="shared" si="56"/>
        <v>0.78810313027502843</v>
      </c>
      <c r="J158" s="24">
        <f t="shared" si="57"/>
        <v>-0.57620626055005686</v>
      </c>
      <c r="K158" s="1"/>
      <c r="L158" s="1">
        <f t="shared" si="58"/>
        <v>7.1244522976862568E-2</v>
      </c>
      <c r="M158" s="1">
        <f t="shared" si="59"/>
        <v>1.915547702313743E-2</v>
      </c>
      <c r="N158" s="1">
        <f t="shared" si="60"/>
        <v>-3.6150697685345761</v>
      </c>
      <c r="O158" s="1">
        <f t="shared" si="61"/>
        <v>2.38697685345759E-2</v>
      </c>
      <c r="P158" s="24">
        <f t="shared" si="62"/>
        <v>0</v>
      </c>
      <c r="Q158" s="1"/>
      <c r="R158" s="27">
        <f t="shared" si="63"/>
        <v>256.33779367075152</v>
      </c>
      <c r="S158" s="27">
        <f t="shared" si="64"/>
        <v>68.92140632924847</v>
      </c>
    </row>
    <row r="159" spans="1:19" x14ac:dyDescent="0.25">
      <c r="A159" s="29">
        <v>3628</v>
      </c>
      <c r="B159" s="29">
        <v>8.77E-2</v>
      </c>
      <c r="C159" s="29">
        <v>-3.3496000000000001</v>
      </c>
      <c r="D159" s="1"/>
      <c r="E159" s="1">
        <f t="shared" si="54"/>
        <v>-38.193842645381984</v>
      </c>
      <c r="F159" s="1">
        <f t="shared" si="55"/>
        <v>0</v>
      </c>
      <c r="G159" s="1">
        <f t="shared" si="65"/>
        <v>0</v>
      </c>
      <c r="H159" s="1"/>
      <c r="I159" s="24">
        <f t="shared" si="56"/>
        <v>0.75863813599449048</v>
      </c>
      <c r="J159" s="24">
        <f t="shared" si="57"/>
        <v>-0.51727627198898096</v>
      </c>
      <c r="K159" s="1"/>
      <c r="L159" s="1">
        <f t="shared" si="58"/>
        <v>6.6532564526716811E-2</v>
      </c>
      <c r="M159" s="1">
        <f t="shared" si="59"/>
        <v>2.1167435473283185E-2</v>
      </c>
      <c r="N159" s="1">
        <f t="shared" si="60"/>
        <v>-3.37597688346824</v>
      </c>
      <c r="O159" s="1">
        <f t="shared" si="61"/>
        <v>2.6376883468239781E-2</v>
      </c>
      <c r="P159" s="24">
        <f t="shared" si="62"/>
        <v>0</v>
      </c>
      <c r="Q159" s="1"/>
      <c r="R159" s="27">
        <f t="shared" si="63"/>
        <v>241.3801441029286</v>
      </c>
      <c r="S159" s="27">
        <f t="shared" si="64"/>
        <v>76.795455897071392</v>
      </c>
    </row>
    <row r="160" spans="1:19" x14ac:dyDescent="0.25">
      <c r="A160" s="29">
        <v>3658</v>
      </c>
      <c r="B160" s="29">
        <v>8.3799999999999999E-2</v>
      </c>
      <c r="C160" s="29">
        <v>-3.0956999999999999</v>
      </c>
      <c r="D160" s="1"/>
      <c r="E160" s="1">
        <f t="shared" si="54"/>
        <v>-36.941527446300718</v>
      </c>
      <c r="F160" s="1">
        <f t="shared" si="55"/>
        <v>0</v>
      </c>
      <c r="G160" s="1">
        <f t="shared" si="65"/>
        <v>0</v>
      </c>
      <c r="H160" s="1"/>
      <c r="I160" s="24">
        <f t="shared" si="56"/>
        <v>0.7345495130694506</v>
      </c>
      <c r="J160" s="24">
        <f t="shared" si="57"/>
        <v>-0.4690990261389012</v>
      </c>
      <c r="K160" s="1"/>
      <c r="L160" s="1">
        <f t="shared" si="58"/>
        <v>6.1555249195219958E-2</v>
      </c>
      <c r="M160" s="1">
        <f t="shared" si="59"/>
        <v>2.2244750804780038E-2</v>
      </c>
      <c r="N160" s="1">
        <f t="shared" si="60"/>
        <v>-3.1234193333362605</v>
      </c>
      <c r="O160" s="1">
        <f t="shared" si="61"/>
        <v>2.7719333336260241E-2</v>
      </c>
      <c r="P160" s="24">
        <f t="shared" si="62"/>
        <v>-1.1263295370043183E-16</v>
      </c>
      <c r="Q160" s="1"/>
      <c r="R160" s="27">
        <f t="shared" si="63"/>
        <v>225.16910155611461</v>
      </c>
      <c r="S160" s="27">
        <f t="shared" si="64"/>
        <v>81.371298443885379</v>
      </c>
    </row>
    <row r="161" spans="1:19" x14ac:dyDescent="0.25">
      <c r="A161" s="29">
        <v>3688</v>
      </c>
      <c r="B161" s="29">
        <v>7.9500000000000001E-2</v>
      </c>
      <c r="C161" s="29">
        <v>-2.8047</v>
      </c>
      <c r="D161" s="1"/>
      <c r="E161" s="1">
        <f t="shared" si="54"/>
        <v>-35.279245283018867</v>
      </c>
      <c r="F161" s="1">
        <f t="shared" si="55"/>
        <v>0</v>
      </c>
      <c r="G161" s="1">
        <f t="shared" si="65"/>
        <v>0</v>
      </c>
      <c r="H161" s="1"/>
      <c r="I161" s="24">
        <f t="shared" si="56"/>
        <v>0.70257506426000382</v>
      </c>
      <c r="J161" s="24">
        <f t="shared" si="57"/>
        <v>-0.40515012852000765</v>
      </c>
      <c r="K161" s="1"/>
      <c r="L161" s="1">
        <f t="shared" si="58"/>
        <v>5.5854717608670307E-2</v>
      </c>
      <c r="M161" s="1">
        <f t="shared" si="59"/>
        <v>2.3645282391329698E-2</v>
      </c>
      <c r="N161" s="1">
        <f t="shared" si="60"/>
        <v>-2.8341645451498803</v>
      </c>
      <c r="O161" s="1">
        <f t="shared" si="61"/>
        <v>2.9464545149880075E-2</v>
      </c>
      <c r="P161" s="24">
        <f t="shared" si="62"/>
        <v>0</v>
      </c>
      <c r="Q161" s="1"/>
      <c r="R161" s="27">
        <f t="shared" si="63"/>
        <v>205.99219854077609</v>
      </c>
      <c r="S161" s="27">
        <f t="shared" si="64"/>
        <v>87.203801459223925</v>
      </c>
    </row>
    <row r="162" spans="1:19" x14ac:dyDescent="0.25">
      <c r="A162" s="29">
        <v>3718</v>
      </c>
      <c r="B162" s="29">
        <v>7.4999999999999997E-2</v>
      </c>
      <c r="C162" s="29">
        <v>-2.4916999999999998</v>
      </c>
      <c r="D162" s="1"/>
      <c r="E162" s="1">
        <f t="shared" si="54"/>
        <v>-33.222666666666669</v>
      </c>
      <c r="F162" s="1">
        <f t="shared" si="55"/>
        <v>0</v>
      </c>
      <c r="G162" s="1">
        <f t="shared" si="65"/>
        <v>0</v>
      </c>
      <c r="H162" s="1"/>
      <c r="I162" s="24">
        <f t="shared" si="56"/>
        <v>0.66301621610312422</v>
      </c>
      <c r="J162" s="24">
        <f t="shared" si="57"/>
        <v>-0.32603243220624845</v>
      </c>
      <c r="K162" s="1"/>
      <c r="L162" s="1">
        <f t="shared" si="58"/>
        <v>4.9726216207734313E-2</v>
      </c>
      <c r="M162" s="1">
        <f t="shared" si="59"/>
        <v>2.5273783792265681E-2</v>
      </c>
      <c r="N162" s="1">
        <f t="shared" si="60"/>
        <v>-2.5231938316798694</v>
      </c>
      <c r="O162" s="1">
        <f t="shared" si="61"/>
        <v>3.1493831679869487E-2</v>
      </c>
      <c r="P162" s="24">
        <f t="shared" si="62"/>
        <v>0</v>
      </c>
      <c r="Q162" s="1"/>
      <c r="R162" s="27">
        <f t="shared" si="63"/>
        <v>184.88207186035618</v>
      </c>
      <c r="S162" s="27">
        <f t="shared" si="64"/>
        <v>93.967928139643803</v>
      </c>
    </row>
    <row r="163" spans="1:19" x14ac:dyDescent="0.25">
      <c r="A163" s="29">
        <v>3748</v>
      </c>
      <c r="B163" s="29">
        <v>7.0199999999999999E-2</v>
      </c>
      <c r="C163" s="29">
        <v>-2.2141999999999999</v>
      </c>
      <c r="D163" s="1"/>
      <c r="E163" s="1">
        <f t="shared" si="54"/>
        <v>-31.541310541310541</v>
      </c>
      <c r="F163" s="1">
        <f t="shared" si="55"/>
        <v>0</v>
      </c>
      <c r="G163" s="1">
        <f t="shared" si="65"/>
        <v>0</v>
      </c>
      <c r="H163" s="1"/>
      <c r="I163" s="24">
        <f t="shared" si="56"/>
        <v>0.6306748744535754</v>
      </c>
      <c r="J163" s="24">
        <f t="shared" si="57"/>
        <v>-0.26134974890715079</v>
      </c>
      <c r="K163" s="1"/>
      <c r="L163" s="1">
        <f t="shared" si="58"/>
        <v>4.4273376186640991E-2</v>
      </c>
      <c r="M163" s="1">
        <f t="shared" si="59"/>
        <v>2.5926623813359008E-2</v>
      </c>
      <c r="N163" s="1">
        <f t="shared" si="60"/>
        <v>-2.2465073400135318</v>
      </c>
      <c r="O163" s="1">
        <f t="shared" si="61"/>
        <v>3.2307340013532124E-2</v>
      </c>
      <c r="P163" s="24">
        <f t="shared" si="62"/>
        <v>1.1263295370043183E-16</v>
      </c>
      <c r="Q163" s="1"/>
      <c r="R163" s="27">
        <f t="shared" si="63"/>
        <v>165.93661394753045</v>
      </c>
      <c r="S163" s="27">
        <f t="shared" si="64"/>
        <v>97.172986052469568</v>
      </c>
    </row>
    <row r="164" spans="1:19" x14ac:dyDescent="0.25">
      <c r="A164" s="29">
        <v>3778</v>
      </c>
      <c r="B164" s="29">
        <v>6.5299999999999997E-2</v>
      </c>
      <c r="C164" s="29">
        <v>-1.9229000000000001</v>
      </c>
      <c r="D164" s="1"/>
      <c r="E164" s="1">
        <f t="shared" si="54"/>
        <v>-29.44716692189893</v>
      </c>
      <c r="F164" s="1">
        <f t="shared" si="55"/>
        <v>0</v>
      </c>
      <c r="G164" s="1">
        <f t="shared" si="65"/>
        <v>0</v>
      </c>
      <c r="H164" s="1"/>
      <c r="I164" s="24">
        <f t="shared" si="56"/>
        <v>0.59039345326193582</v>
      </c>
      <c r="J164" s="24">
        <f t="shared" si="57"/>
        <v>-0.18078690652387164</v>
      </c>
      <c r="K164" s="1"/>
      <c r="L164" s="1">
        <f t="shared" si="58"/>
        <v>3.8552692498004408E-2</v>
      </c>
      <c r="M164" s="1">
        <f t="shared" si="59"/>
        <v>2.6747307501995589E-2</v>
      </c>
      <c r="N164" s="1">
        <f t="shared" si="60"/>
        <v>-1.9562299994682766</v>
      </c>
      <c r="O164" s="1">
        <f t="shared" si="61"/>
        <v>3.3329999468276861E-2</v>
      </c>
      <c r="P164" s="24">
        <f t="shared" si="62"/>
        <v>5.6316476850215915E-17</v>
      </c>
      <c r="Q164" s="1"/>
      <c r="R164" s="27">
        <f t="shared" si="63"/>
        <v>145.65207225746065</v>
      </c>
      <c r="S164" s="27">
        <f t="shared" si="64"/>
        <v>101.05132774253933</v>
      </c>
    </row>
    <row r="165" spans="1:19" x14ac:dyDescent="0.25">
      <c r="A165" s="29">
        <v>3808</v>
      </c>
      <c r="B165" s="29">
        <v>6.0199999999999997E-2</v>
      </c>
      <c r="C165" s="29">
        <v>-1.6054999999999999</v>
      </c>
      <c r="D165" s="1"/>
      <c r="E165" s="1">
        <f t="shared" si="54"/>
        <v>-26.669435215946844</v>
      </c>
      <c r="F165" s="1">
        <f t="shared" si="55"/>
        <v>0</v>
      </c>
      <c r="G165" s="1">
        <f t="shared" si="65"/>
        <v>0</v>
      </c>
      <c r="H165" s="1"/>
      <c r="I165" s="24">
        <f t="shared" si="56"/>
        <v>0.5369630295948784</v>
      </c>
      <c r="J165" s="24">
        <f t="shared" si="57"/>
        <v>-7.392605918975681E-2</v>
      </c>
      <c r="K165" s="1"/>
      <c r="L165" s="1">
        <f t="shared" si="58"/>
        <v>3.2325174381611678E-2</v>
      </c>
      <c r="M165" s="1">
        <f t="shared" si="59"/>
        <v>2.7874825618388319E-2</v>
      </c>
      <c r="N165" s="1">
        <f t="shared" si="60"/>
        <v>-1.6402350073636336</v>
      </c>
      <c r="O165" s="1">
        <f t="shared" si="61"/>
        <v>3.4735007363633746E-2</v>
      </c>
      <c r="P165" s="24">
        <f t="shared" si="62"/>
        <v>0</v>
      </c>
      <c r="Q165" s="1"/>
      <c r="R165" s="27">
        <f t="shared" si="63"/>
        <v>123.09426404517727</v>
      </c>
      <c r="S165" s="27">
        <f t="shared" si="64"/>
        <v>106.14733595482272</v>
      </c>
    </row>
    <row r="166" spans="1:19" x14ac:dyDescent="0.25">
      <c r="A166" s="29">
        <v>3838</v>
      </c>
      <c r="B166" s="29">
        <v>5.5599999999999997E-2</v>
      </c>
      <c r="C166" s="29">
        <v>-1.3456999999999999</v>
      </c>
      <c r="D166" s="1"/>
      <c r="E166" s="1">
        <f t="shared" si="54"/>
        <v>-24.203237410071942</v>
      </c>
      <c r="F166" s="1">
        <f t="shared" si="55"/>
        <v>0</v>
      </c>
      <c r="G166" s="1">
        <f t="shared" si="65"/>
        <v>0</v>
      </c>
      <c r="H166" s="1"/>
      <c r="I166" s="24">
        <f t="shared" si="56"/>
        <v>0.48952504509396039</v>
      </c>
      <c r="J166" s="24">
        <f t="shared" si="57"/>
        <v>2.0949909812079226E-2</v>
      </c>
      <c r="K166" s="1"/>
      <c r="L166" s="1">
        <f t="shared" si="58"/>
        <v>2.7217592507224195E-2</v>
      </c>
      <c r="M166" s="1">
        <f t="shared" si="59"/>
        <v>2.8382407492775805E-2</v>
      </c>
      <c r="N166" s="1">
        <f t="shared" si="60"/>
        <v>-1.3810675085453761</v>
      </c>
      <c r="O166" s="1">
        <f t="shared" si="61"/>
        <v>3.5367508545376229E-2</v>
      </c>
      <c r="P166" s="24">
        <f t="shared" si="62"/>
        <v>0</v>
      </c>
      <c r="Q166" s="1"/>
      <c r="R166" s="27">
        <f t="shared" si="63"/>
        <v>104.46112004272646</v>
      </c>
      <c r="S166" s="27">
        <f t="shared" si="64"/>
        <v>108.93167995727354</v>
      </c>
    </row>
    <row r="167" spans="1:19" x14ac:dyDescent="0.25">
      <c r="A167" s="29">
        <v>3868</v>
      </c>
      <c r="B167" s="29">
        <v>5.1499999999999997E-2</v>
      </c>
      <c r="C167" s="29">
        <v>-1.1585000000000001</v>
      </c>
      <c r="D167" s="1"/>
      <c r="E167" s="1">
        <f t="shared" si="54"/>
        <v>-22.495145631067963</v>
      </c>
      <c r="F167" s="1">
        <f t="shared" si="55"/>
        <v>0</v>
      </c>
      <c r="G167" s="1">
        <f t="shared" si="65"/>
        <v>0</v>
      </c>
      <c r="H167" s="1"/>
      <c r="I167" s="24">
        <f t="shared" si="56"/>
        <v>0.45666943588633202</v>
      </c>
      <c r="J167" s="24">
        <f t="shared" si="57"/>
        <v>8.666112822733596E-2</v>
      </c>
      <c r="K167" s="1"/>
      <c r="L167" s="1">
        <f t="shared" si="58"/>
        <v>2.3518475948146097E-2</v>
      </c>
      <c r="M167" s="1">
        <f t="shared" si="59"/>
        <v>2.79815240518539E-2</v>
      </c>
      <c r="N167" s="1">
        <f t="shared" si="60"/>
        <v>-1.1933679649979827</v>
      </c>
      <c r="O167" s="1">
        <f t="shared" si="61"/>
        <v>3.4867964997982864E-2</v>
      </c>
      <c r="P167" s="24">
        <f t="shared" si="62"/>
        <v>5.6316476850215915E-17</v>
      </c>
      <c r="Q167" s="1"/>
      <c r="R167" s="27">
        <f t="shared" si="63"/>
        <v>90.969464967429104</v>
      </c>
      <c r="S167" s="27">
        <f t="shared" si="64"/>
        <v>108.23253503257088</v>
      </c>
    </row>
    <row r="168" spans="1:19" x14ac:dyDescent="0.25">
      <c r="A168" s="29">
        <v>3898</v>
      </c>
      <c r="B168" s="29">
        <v>4.7899999999999998E-2</v>
      </c>
      <c r="C168" s="29">
        <v>-1.0037</v>
      </c>
      <c r="D168" s="1"/>
      <c r="E168" s="1">
        <f t="shared" si="54"/>
        <v>-20.954070981210858</v>
      </c>
      <c r="F168" s="1">
        <f t="shared" si="55"/>
        <v>0</v>
      </c>
      <c r="G168" s="1">
        <f t="shared" si="65"/>
        <v>0</v>
      </c>
      <c r="H168" s="1"/>
      <c r="I168" s="24">
        <f t="shared" si="56"/>
        <v>0.42702644651194799</v>
      </c>
      <c r="J168" s="24">
        <f t="shared" si="57"/>
        <v>0.14594710697610402</v>
      </c>
      <c r="K168" s="1"/>
      <c r="L168" s="1">
        <f t="shared" si="58"/>
        <v>2.0454566787922308E-2</v>
      </c>
      <c r="M168" s="1">
        <f t="shared" si="59"/>
        <v>2.744543321207769E-2</v>
      </c>
      <c r="N168" s="1">
        <f t="shared" si="60"/>
        <v>-1.0378999386030512</v>
      </c>
      <c r="O168" s="1">
        <f t="shared" si="61"/>
        <v>3.4199938603051115E-2</v>
      </c>
      <c r="P168" s="24">
        <f t="shared" si="62"/>
        <v>0</v>
      </c>
      <c r="Q168" s="1"/>
      <c r="R168" s="27">
        <f t="shared" si="63"/>
        <v>79.731901339321155</v>
      </c>
      <c r="S168" s="27">
        <f t="shared" si="64"/>
        <v>106.98229866067884</v>
      </c>
    </row>
    <row r="169" spans="1:19" x14ac:dyDescent="0.25">
      <c r="A169" s="29">
        <v>3928</v>
      </c>
      <c r="B169" s="29">
        <v>4.48E-2</v>
      </c>
      <c r="C169" s="29">
        <v>-0.86329999999999996</v>
      </c>
      <c r="D169" s="1"/>
      <c r="E169" s="1">
        <f t="shared" si="54"/>
        <v>-19.270089285714285</v>
      </c>
      <c r="F169" s="1">
        <f t="shared" si="55"/>
        <v>0</v>
      </c>
      <c r="G169" s="1">
        <f t="shared" si="65"/>
        <v>0</v>
      </c>
      <c r="H169" s="1"/>
      <c r="I169" s="24">
        <f t="shared" si="56"/>
        <v>0.39463460130776473</v>
      </c>
      <c r="J169" s="24">
        <f t="shared" si="57"/>
        <v>0.21073079738447054</v>
      </c>
      <c r="K169" s="1"/>
      <c r="L169" s="1">
        <f t="shared" si="58"/>
        <v>1.7679630138587858E-2</v>
      </c>
      <c r="M169" s="1">
        <f t="shared" si="59"/>
        <v>2.7120369861412141E-2</v>
      </c>
      <c r="N169" s="1">
        <f t="shared" si="60"/>
        <v>-0.89709487497920648</v>
      </c>
      <c r="O169" s="1">
        <f t="shared" si="61"/>
        <v>3.3794874979206704E-2</v>
      </c>
      <c r="P169" s="24">
        <f t="shared" si="62"/>
        <v>5.6316476850215915E-17</v>
      </c>
      <c r="Q169" s="1"/>
      <c r="R169" s="27">
        <f t="shared" si="63"/>
        <v>69.44558718437311</v>
      </c>
      <c r="S169" s="27">
        <f t="shared" si="64"/>
        <v>106.52881281562689</v>
      </c>
    </row>
    <row r="170" spans="1:19" x14ac:dyDescent="0.25">
      <c r="A170" s="29">
        <v>3958</v>
      </c>
      <c r="B170" s="29">
        <v>4.2200000000000001E-2</v>
      </c>
      <c r="C170" s="29">
        <v>-0.75460000000000005</v>
      </c>
      <c r="D170" s="1"/>
      <c r="E170" s="1">
        <f t="shared" si="54"/>
        <v>-17.881516587677726</v>
      </c>
      <c r="F170" s="1">
        <f t="shared" si="55"/>
        <v>0</v>
      </c>
      <c r="G170" s="1">
        <f t="shared" si="65"/>
        <v>0</v>
      </c>
      <c r="H170" s="1"/>
      <c r="I170" s="24">
        <f t="shared" si="56"/>
        <v>0.36792502838910429</v>
      </c>
      <c r="J170" s="24">
        <f t="shared" si="57"/>
        <v>0.26414994322179142</v>
      </c>
      <c r="K170" s="1"/>
      <c r="L170" s="1">
        <f t="shared" si="58"/>
        <v>1.5526436198020202E-2</v>
      </c>
      <c r="M170" s="1">
        <f t="shared" si="59"/>
        <v>2.6673563801979803E-2</v>
      </c>
      <c r="N170" s="1">
        <f t="shared" si="60"/>
        <v>-0.78783810694854828</v>
      </c>
      <c r="O170" s="1">
        <f t="shared" si="61"/>
        <v>3.3238106948548229E-2</v>
      </c>
      <c r="P170" s="24">
        <f t="shared" si="62"/>
        <v>0</v>
      </c>
      <c r="Q170" s="1"/>
      <c r="R170" s="27">
        <f t="shared" si="63"/>
        <v>61.453634471763962</v>
      </c>
      <c r="S170" s="27">
        <f t="shared" si="64"/>
        <v>105.57396552823606</v>
      </c>
    </row>
    <row r="171" spans="1:19" x14ac:dyDescent="0.25">
      <c r="A171" s="29">
        <v>3988</v>
      </c>
      <c r="B171" s="29">
        <v>3.9600000000000003E-2</v>
      </c>
      <c r="C171" s="29">
        <v>-0.67430000000000001</v>
      </c>
      <c r="D171" s="1"/>
      <c r="E171" s="1">
        <f t="shared" si="54"/>
        <v>-17.027777777777775</v>
      </c>
      <c r="F171" s="1">
        <f t="shared" si="55"/>
        <v>0</v>
      </c>
      <c r="G171" s="1">
        <f t="shared" si="65"/>
        <v>0</v>
      </c>
      <c r="H171" s="1"/>
      <c r="I171" s="24">
        <f t="shared" si="56"/>
        <v>0.35150313054482391</v>
      </c>
      <c r="J171" s="24">
        <f t="shared" si="57"/>
        <v>0.29699373891035219</v>
      </c>
      <c r="K171" s="1"/>
      <c r="L171" s="1">
        <f t="shared" si="58"/>
        <v>1.3919523969575028E-2</v>
      </c>
      <c r="M171" s="1">
        <f t="shared" si="59"/>
        <v>2.5680476030424972E-2</v>
      </c>
      <c r="N171" s="1">
        <f t="shared" si="60"/>
        <v>-0.70630061360850238</v>
      </c>
      <c r="O171" s="1">
        <f t="shared" si="61"/>
        <v>3.2000613608502503E-2</v>
      </c>
      <c r="P171" s="24">
        <f t="shared" si="62"/>
        <v>2.8158238425107958E-17</v>
      </c>
      <c r="Q171" s="1"/>
      <c r="R171" s="27">
        <f t="shared" si="63"/>
        <v>55.511061590665207</v>
      </c>
      <c r="S171" s="27">
        <f t="shared" si="64"/>
        <v>102.41373840933478</v>
      </c>
    </row>
    <row r="172" spans="1:19" x14ac:dyDescent="0.25">
      <c r="A172" s="29">
        <v>4018</v>
      </c>
      <c r="B172" s="29">
        <v>3.6999999999999998E-2</v>
      </c>
      <c r="C172" s="29">
        <v>-0.6048</v>
      </c>
      <c r="D172" s="1"/>
      <c r="E172" s="1">
        <f t="shared" si="54"/>
        <v>-16.345945945945946</v>
      </c>
      <c r="F172" s="1">
        <f t="shared" si="55"/>
        <v>0</v>
      </c>
      <c r="G172" s="1">
        <f t="shared" si="65"/>
        <v>0</v>
      </c>
      <c r="H172" s="1"/>
      <c r="I172" s="24">
        <f t="shared" si="56"/>
        <v>0.33838791010564412</v>
      </c>
      <c r="J172" s="24">
        <f t="shared" si="57"/>
        <v>0.32322417978871176</v>
      </c>
      <c r="K172" s="1"/>
      <c r="L172" s="1">
        <f t="shared" si="58"/>
        <v>1.2520352673908832E-2</v>
      </c>
      <c r="M172" s="1">
        <f t="shared" si="59"/>
        <v>2.4479647326091165E-2</v>
      </c>
      <c r="N172" s="1">
        <f t="shared" si="60"/>
        <v>-0.63530425289728121</v>
      </c>
      <c r="O172" s="1">
        <f t="shared" si="61"/>
        <v>3.0504252897281332E-2</v>
      </c>
      <c r="P172" s="24">
        <f t="shared" si="62"/>
        <v>2.8158238425107958E-17</v>
      </c>
      <c r="Q172" s="1"/>
      <c r="R172" s="27">
        <f t="shared" si="63"/>
        <v>50.306777043765685</v>
      </c>
      <c r="S172" s="27">
        <f t="shared" si="64"/>
        <v>98.359222956234305</v>
      </c>
    </row>
    <row r="173" spans="1:19" x14ac:dyDescent="0.25">
      <c r="A173" s="29">
        <v>4048</v>
      </c>
      <c r="B173" s="29">
        <v>3.44E-2</v>
      </c>
      <c r="C173" s="29">
        <v>-0.5413</v>
      </c>
      <c r="D173" s="1"/>
      <c r="E173" s="1">
        <f t="shared" si="54"/>
        <v>-15.73546511627907</v>
      </c>
      <c r="F173" s="1">
        <f t="shared" si="55"/>
        <v>0</v>
      </c>
      <c r="G173" s="1">
        <f t="shared" si="65"/>
        <v>0</v>
      </c>
      <c r="H173" s="1"/>
      <c r="I173" s="24">
        <f t="shared" si="56"/>
        <v>0.32664514556872931</v>
      </c>
      <c r="J173" s="24">
        <f t="shared" si="57"/>
        <v>0.34670970886254138</v>
      </c>
      <c r="K173" s="1"/>
      <c r="L173" s="1">
        <f t="shared" si="58"/>
        <v>1.1236593007564289E-2</v>
      </c>
      <c r="M173" s="1">
        <f t="shared" si="59"/>
        <v>2.3163406992435711E-2</v>
      </c>
      <c r="N173" s="1">
        <f t="shared" si="60"/>
        <v>-0.5701640769798515</v>
      </c>
      <c r="O173" s="1">
        <f t="shared" si="61"/>
        <v>2.8864076979851598E-2</v>
      </c>
      <c r="P173" s="24">
        <f t="shared" si="62"/>
        <v>2.8158238425107958E-17</v>
      </c>
      <c r="Q173" s="1"/>
      <c r="R173" s="27">
        <f t="shared" si="63"/>
        <v>45.48572849462024</v>
      </c>
      <c r="S173" s="27">
        <f t="shared" si="64"/>
        <v>93.765471505379764</v>
      </c>
    </row>
    <row r="174" spans="1:19" x14ac:dyDescent="0.25">
      <c r="A174" s="29">
        <v>4078</v>
      </c>
      <c r="B174" s="29">
        <v>3.2099999999999997E-2</v>
      </c>
      <c r="C174" s="29">
        <v>-0.48430000000000001</v>
      </c>
      <c r="D174" s="1"/>
      <c r="E174" s="1">
        <f t="shared" si="54"/>
        <v>-15.08722741433022</v>
      </c>
      <c r="F174" s="1">
        <f t="shared" si="55"/>
        <v>0</v>
      </c>
      <c r="G174" s="1">
        <f t="shared" si="65"/>
        <v>0</v>
      </c>
      <c r="H174" s="1"/>
      <c r="I174" s="24">
        <f t="shared" si="56"/>
        <v>0.31417611734045592</v>
      </c>
      <c r="J174" s="24">
        <f t="shared" si="57"/>
        <v>0.37164776531908816</v>
      </c>
      <c r="K174" s="1"/>
      <c r="L174" s="1">
        <f t="shared" si="58"/>
        <v>1.0085053366628634E-2</v>
      </c>
      <c r="M174" s="1">
        <f t="shared" si="59"/>
        <v>2.2014946633371363E-2</v>
      </c>
      <c r="N174" s="1">
        <f t="shared" si="60"/>
        <v>-0.51173297281528873</v>
      </c>
      <c r="O174" s="1">
        <f t="shared" si="61"/>
        <v>2.7432972815288646E-2</v>
      </c>
      <c r="P174" s="24">
        <f t="shared" si="62"/>
        <v>-1.4079119212553979E-17</v>
      </c>
      <c r="Q174" s="1"/>
      <c r="R174" s="27">
        <f t="shared" si="63"/>
        <v>41.126847629111566</v>
      </c>
      <c r="S174" s="27">
        <f t="shared" si="64"/>
        <v>89.776952370888424</v>
      </c>
    </row>
    <row r="175" spans="1:19" x14ac:dyDescent="0.25">
      <c r="A175" s="29">
        <v>4108</v>
      </c>
      <c r="B175" s="29">
        <v>3.0499999999999999E-2</v>
      </c>
      <c r="C175" s="29">
        <v>-0.435</v>
      </c>
      <c r="D175" s="1"/>
      <c r="E175" s="1">
        <f t="shared" si="54"/>
        <v>-14.262295081967213</v>
      </c>
      <c r="F175" s="1">
        <f t="shared" si="55"/>
        <v>0</v>
      </c>
      <c r="G175" s="1">
        <f t="shared" si="65"/>
        <v>0</v>
      </c>
      <c r="H175" s="1"/>
      <c r="I175" s="24">
        <f t="shared" si="56"/>
        <v>0.29830831991410156</v>
      </c>
      <c r="J175" s="24">
        <f t="shared" si="57"/>
        <v>0.40338336017179688</v>
      </c>
      <c r="K175" s="1"/>
      <c r="L175" s="1">
        <f t="shared" si="58"/>
        <v>9.0984037573800976E-3</v>
      </c>
      <c r="M175" s="1">
        <f t="shared" si="59"/>
        <v>2.1401596242619902E-2</v>
      </c>
      <c r="N175" s="1">
        <f t="shared" si="60"/>
        <v>-0.46166867277514112</v>
      </c>
      <c r="O175" s="1">
        <f t="shared" si="61"/>
        <v>2.6668672775141112E-2</v>
      </c>
      <c r="P175" s="24">
        <f t="shared" si="62"/>
        <v>0</v>
      </c>
      <c r="Q175" s="1"/>
      <c r="R175" s="27">
        <f t="shared" si="63"/>
        <v>37.376242635317439</v>
      </c>
      <c r="S175" s="27">
        <f t="shared" si="64"/>
        <v>87.917757364682558</v>
      </c>
    </row>
    <row r="176" spans="1:19" x14ac:dyDescent="0.25">
      <c r="A176" s="29">
        <v>4138</v>
      </c>
      <c r="B176" s="29">
        <v>3.0599999999999999E-2</v>
      </c>
      <c r="C176" s="29">
        <v>-0.39539999999999997</v>
      </c>
      <c r="D176" s="1"/>
      <c r="E176" s="1">
        <f t="shared" si="54"/>
        <v>-12.921568627450981</v>
      </c>
      <c r="F176" s="1">
        <f t="shared" si="55"/>
        <v>0</v>
      </c>
      <c r="G176" s="1">
        <f t="shared" si="65"/>
        <v>0</v>
      </c>
      <c r="H176" s="1"/>
      <c r="I176" s="24">
        <f t="shared" si="56"/>
        <v>0.27251908248237461</v>
      </c>
      <c r="J176" s="24">
        <f t="shared" si="57"/>
        <v>0.45496183503525078</v>
      </c>
      <c r="K176" s="1"/>
      <c r="L176" s="1">
        <f t="shared" si="58"/>
        <v>8.3390839239606621E-3</v>
      </c>
      <c r="M176" s="1">
        <f t="shared" si="59"/>
        <v>2.2260916076039333E-2</v>
      </c>
      <c r="N176" s="1">
        <f t="shared" si="60"/>
        <v>-0.4231394769893152</v>
      </c>
      <c r="O176" s="1">
        <f t="shared" si="61"/>
        <v>2.7739476989315288E-2</v>
      </c>
      <c r="P176" s="24">
        <f t="shared" si="62"/>
        <v>1.4079119212553979E-17</v>
      </c>
      <c r="Q176" s="1"/>
      <c r="R176" s="27">
        <f t="shared" si="63"/>
        <v>34.507129277349222</v>
      </c>
      <c r="S176" s="27">
        <f t="shared" si="64"/>
        <v>92.115670722650762</v>
      </c>
    </row>
    <row r="177" spans="1:19" x14ac:dyDescent="0.25">
      <c r="A177" s="29">
        <v>4168</v>
      </c>
      <c r="B177" s="29">
        <v>3.2300000000000002E-2</v>
      </c>
      <c r="C177" s="29">
        <v>-0.36449999999999999</v>
      </c>
      <c r="D177" s="1"/>
      <c r="E177" s="1">
        <f t="shared" si="54"/>
        <v>-11.284829721362229</v>
      </c>
      <c r="F177" s="1">
        <f t="shared" si="55"/>
        <v>0</v>
      </c>
      <c r="G177" s="1">
        <f t="shared" si="65"/>
        <v>0</v>
      </c>
      <c r="H177" s="1"/>
      <c r="I177" s="24">
        <f t="shared" si="56"/>
        <v>0.24103596516140083</v>
      </c>
      <c r="J177" s="24">
        <f t="shared" si="57"/>
        <v>0.5179280696771984</v>
      </c>
      <c r="K177" s="1"/>
      <c r="L177" s="1">
        <f t="shared" si="58"/>
        <v>7.7854616747132475E-3</v>
      </c>
      <c r="M177" s="1">
        <f t="shared" si="59"/>
        <v>2.4514538325286755E-2</v>
      </c>
      <c r="N177" s="1">
        <f t="shared" si="60"/>
        <v>-0.39504773080564837</v>
      </c>
      <c r="O177" s="1">
        <f t="shared" si="61"/>
        <v>3.0547730805648366E-2</v>
      </c>
      <c r="P177" s="24">
        <f t="shared" si="62"/>
        <v>0</v>
      </c>
      <c r="Q177" s="1"/>
      <c r="R177" s="27">
        <f t="shared" si="63"/>
        <v>32.449804260204814</v>
      </c>
      <c r="S177" s="27">
        <f t="shared" si="64"/>
        <v>102.17659573979519</v>
      </c>
    </row>
    <row r="178" spans="1:19" x14ac:dyDescent="0.25">
      <c r="A178" s="29">
        <v>4198</v>
      </c>
      <c r="B178" s="29">
        <v>3.5099999999999999E-2</v>
      </c>
      <c r="C178" s="29">
        <v>-0.33750000000000002</v>
      </c>
      <c r="D178" s="1"/>
      <c r="E178" s="1">
        <f t="shared" si="54"/>
        <v>-9.6153846153846168</v>
      </c>
      <c r="F178" s="1">
        <f t="shared" si="55"/>
        <v>0</v>
      </c>
      <c r="G178" s="1">
        <f t="shared" si="65"/>
        <v>0</v>
      </c>
      <c r="H178" s="1"/>
      <c r="I178" s="24">
        <f t="shared" si="56"/>
        <v>0.20892373520407817</v>
      </c>
      <c r="J178" s="24">
        <f t="shared" si="57"/>
        <v>0.58215252959184371</v>
      </c>
      <c r="K178" s="1"/>
      <c r="L178" s="1">
        <f t="shared" si="58"/>
        <v>7.3332231056631439E-3</v>
      </c>
      <c r="M178" s="1">
        <f t="shared" si="59"/>
        <v>2.7766776894336858E-2</v>
      </c>
      <c r="N178" s="1">
        <f t="shared" si="60"/>
        <v>-0.37210036712311928</v>
      </c>
      <c r="O178" s="1">
        <f t="shared" si="61"/>
        <v>3.4600367123119279E-2</v>
      </c>
      <c r="P178" s="24">
        <f t="shared" si="62"/>
        <v>0</v>
      </c>
      <c r="Q178" s="1"/>
      <c r="R178" s="27">
        <f t="shared" si="63"/>
        <v>30.784870597573878</v>
      </c>
      <c r="S178" s="27">
        <f t="shared" si="64"/>
        <v>116.56492940242613</v>
      </c>
    </row>
    <row r="179" spans="1:19" x14ac:dyDescent="0.25">
      <c r="A179" s="29">
        <v>4228</v>
      </c>
      <c r="B179" s="29">
        <v>3.8699999999999998E-2</v>
      </c>
      <c r="C179" s="29">
        <v>-0.31390000000000001</v>
      </c>
      <c r="D179" s="1"/>
      <c r="E179" s="1">
        <f t="shared" si="54"/>
        <v>-8.1111111111111125</v>
      </c>
      <c r="F179" s="1">
        <f t="shared" si="55"/>
        <v>0</v>
      </c>
      <c r="G179" s="1">
        <f t="shared" si="65"/>
        <v>0</v>
      </c>
      <c r="H179" s="1"/>
      <c r="I179" s="24">
        <f t="shared" si="56"/>
        <v>0.17998862585847858</v>
      </c>
      <c r="J179" s="24">
        <f t="shared" si="57"/>
        <v>0.64002274828304284</v>
      </c>
      <c r="K179" s="1"/>
      <c r="L179" s="1">
        <f t="shared" si="58"/>
        <v>6.965559820723121E-3</v>
      </c>
      <c r="M179" s="1">
        <f t="shared" si="59"/>
        <v>3.1734440179276874E-2</v>
      </c>
      <c r="N179" s="1">
        <f t="shared" si="60"/>
        <v>-0.35344449898265268</v>
      </c>
      <c r="O179" s="1">
        <f t="shared" si="61"/>
        <v>3.9544498982652644E-2</v>
      </c>
      <c r="P179" s="24">
        <f t="shared" si="62"/>
        <v>0</v>
      </c>
      <c r="Q179" s="1"/>
      <c r="R179" s="27">
        <f t="shared" si="63"/>
        <v>29.450386922017355</v>
      </c>
      <c r="S179" s="27">
        <f t="shared" si="64"/>
        <v>134.17321307798261</v>
      </c>
    </row>
    <row r="180" spans="1:19" x14ac:dyDescent="0.25">
      <c r="A180" s="29">
        <v>4258</v>
      </c>
      <c r="B180" s="29">
        <v>4.3499999999999997E-2</v>
      </c>
      <c r="C180" s="29">
        <v>-0.29149999999999998</v>
      </c>
      <c r="D180" s="1"/>
      <c r="E180" s="1">
        <f t="shared" si="54"/>
        <v>-6.7011494252873565</v>
      </c>
      <c r="F180" s="1">
        <f t="shared" si="55"/>
        <v>0</v>
      </c>
      <c r="G180" s="1">
        <f t="shared" si="65"/>
        <v>0</v>
      </c>
      <c r="H180" s="1"/>
      <c r="I180" s="24">
        <f t="shared" si="56"/>
        <v>0.15286762995147454</v>
      </c>
      <c r="J180" s="24">
        <f t="shared" si="57"/>
        <v>0.69426474009705097</v>
      </c>
      <c r="K180" s="1"/>
      <c r="L180" s="1">
        <f t="shared" si="58"/>
        <v>6.6497419028891417E-3</v>
      </c>
      <c r="M180" s="1">
        <f t="shared" si="59"/>
        <v>3.6850258097110858E-2</v>
      </c>
      <c r="N180" s="1">
        <f t="shared" si="60"/>
        <v>-0.33741935403931528</v>
      </c>
      <c r="O180" s="1">
        <f t="shared" si="61"/>
        <v>4.5919354039315317E-2</v>
      </c>
      <c r="P180" s="24">
        <f t="shared" si="62"/>
        <v>0</v>
      </c>
      <c r="Q180" s="1"/>
      <c r="R180" s="27">
        <f t="shared" si="63"/>
        <v>28.314601022501964</v>
      </c>
      <c r="S180" s="27">
        <f t="shared" si="64"/>
        <v>156.90839897749802</v>
      </c>
    </row>
    <row r="181" spans="1:19" x14ac:dyDescent="0.25">
      <c r="A181" s="29">
        <v>4288</v>
      </c>
      <c r="B181" s="29">
        <v>0.05</v>
      </c>
      <c r="C181" s="29">
        <v>-0.26519999999999999</v>
      </c>
      <c r="D181" s="1"/>
      <c r="E181" s="1">
        <f t="shared" si="54"/>
        <v>-5.3039999999999994</v>
      </c>
      <c r="F181" s="1">
        <f t="shared" si="55"/>
        <v>0</v>
      </c>
      <c r="G181" s="1">
        <f t="shared" si="65"/>
        <v>0</v>
      </c>
      <c r="H181" s="1"/>
      <c r="I181" s="24">
        <f t="shared" si="56"/>
        <v>0.12599308135510373</v>
      </c>
      <c r="J181" s="24">
        <f t="shared" si="57"/>
        <v>0.74801383728979254</v>
      </c>
      <c r="K181" s="1"/>
      <c r="L181" s="1">
        <f t="shared" si="58"/>
        <v>6.2996540677551869E-3</v>
      </c>
      <c r="M181" s="1">
        <f t="shared" si="59"/>
        <v>4.3700345932244811E-2</v>
      </c>
      <c r="N181" s="1">
        <f t="shared" si="60"/>
        <v>-0.31965529448437247</v>
      </c>
      <c r="O181" s="1">
        <f t="shared" si="61"/>
        <v>5.445529448437246E-2</v>
      </c>
      <c r="P181" s="24">
        <f t="shared" si="62"/>
        <v>0</v>
      </c>
      <c r="Q181" s="1"/>
      <c r="R181" s="27">
        <f t="shared" si="63"/>
        <v>27.01291664253424</v>
      </c>
      <c r="S181" s="27">
        <f t="shared" si="64"/>
        <v>187.38708335746574</v>
      </c>
    </row>
    <row r="182" spans="1:19" x14ac:dyDescent="0.25">
      <c r="A182" s="29">
        <v>4318</v>
      </c>
      <c r="B182" s="29">
        <v>5.7299999999999997E-2</v>
      </c>
      <c r="C182" s="29">
        <v>-0.24110000000000001</v>
      </c>
      <c r="D182" s="1"/>
      <c r="E182" s="1">
        <f t="shared" si="54"/>
        <v>-4.2076788830715532</v>
      </c>
      <c r="F182" s="1">
        <f t="shared" si="55"/>
        <v>0</v>
      </c>
      <c r="G182" s="1">
        <f t="shared" si="65"/>
        <v>0</v>
      </c>
      <c r="H182" s="1"/>
      <c r="I182" s="24">
        <f t="shared" si="56"/>
        <v>0.10490504696102933</v>
      </c>
      <c r="J182" s="24">
        <f t="shared" si="57"/>
        <v>0.79018990607794137</v>
      </c>
      <c r="K182" s="1"/>
      <c r="L182" s="1">
        <f t="shared" si="58"/>
        <v>6.0110591908669802E-3</v>
      </c>
      <c r="M182" s="1">
        <f t="shared" si="59"/>
        <v>5.1288940809133016E-2</v>
      </c>
      <c r="N182" s="1">
        <f t="shared" si="60"/>
        <v>-0.30501149351273377</v>
      </c>
      <c r="O182" s="1">
        <f t="shared" si="61"/>
        <v>6.3911493512733786E-2</v>
      </c>
      <c r="P182" s="24">
        <f t="shared" si="62"/>
        <v>7.0395596062769894E-18</v>
      </c>
      <c r="Q182" s="1"/>
      <c r="R182" s="27">
        <f t="shared" si="63"/>
        <v>25.95575358616362</v>
      </c>
      <c r="S182" s="27">
        <f t="shared" si="64"/>
        <v>221.46564641383637</v>
      </c>
    </row>
    <row r="183" spans="1:19" x14ac:dyDescent="0.25">
      <c r="A183" s="29">
        <v>4348</v>
      </c>
      <c r="B183" s="29">
        <v>6.4299999999999996E-2</v>
      </c>
      <c r="C183" s="29">
        <v>-0.2225</v>
      </c>
      <c r="D183" s="1"/>
      <c r="E183" s="1">
        <f t="shared" si="54"/>
        <v>-3.4603421461897357</v>
      </c>
      <c r="F183" s="1">
        <f t="shared" si="55"/>
        <v>0</v>
      </c>
      <c r="G183" s="1">
        <f t="shared" si="65"/>
        <v>0</v>
      </c>
      <c r="H183" s="1"/>
      <c r="I183" s="24">
        <f t="shared" si="56"/>
        <v>9.0529821885119655E-2</v>
      </c>
      <c r="J183" s="24">
        <f t="shared" si="57"/>
        <v>0.81894035622976069</v>
      </c>
      <c r="K183" s="1"/>
      <c r="L183" s="1">
        <f t="shared" si="58"/>
        <v>5.8210675472131932E-3</v>
      </c>
      <c r="M183" s="1">
        <f t="shared" si="59"/>
        <v>5.8478932452786805E-2</v>
      </c>
      <c r="N183" s="1">
        <f t="shared" si="60"/>
        <v>-0.29537099037581116</v>
      </c>
      <c r="O183" s="1">
        <f t="shared" si="61"/>
        <v>7.2870990375811184E-2</v>
      </c>
      <c r="P183" s="24">
        <f t="shared" si="62"/>
        <v>7.0395596062769894E-18</v>
      </c>
      <c r="Q183" s="1"/>
      <c r="R183" s="27">
        <f t="shared" si="63"/>
        <v>25.310001695282963</v>
      </c>
      <c r="S183" s="27">
        <f t="shared" si="64"/>
        <v>254.26639830471703</v>
      </c>
    </row>
    <row r="184" spans="1:19" x14ac:dyDescent="0.25">
      <c r="A184" s="29">
        <v>4378</v>
      </c>
      <c r="B184" s="29">
        <v>7.0800000000000002E-2</v>
      </c>
      <c r="C184" s="29">
        <v>-0.20519999999999999</v>
      </c>
      <c r="D184" s="1"/>
      <c r="E184" s="1">
        <f t="shared" si="54"/>
        <v>-2.8983050847457625</v>
      </c>
      <c r="F184" s="1">
        <f t="shared" si="55"/>
        <v>0</v>
      </c>
      <c r="G184" s="1">
        <f t="shared" si="65"/>
        <v>0</v>
      </c>
      <c r="H184" s="1"/>
      <c r="I184" s="24">
        <f t="shared" si="56"/>
        <v>7.9718886385052493E-2</v>
      </c>
      <c r="J184" s="24">
        <f t="shared" si="57"/>
        <v>0.84056222722989504</v>
      </c>
      <c r="K184" s="1"/>
      <c r="L184" s="1">
        <f t="shared" si="58"/>
        <v>5.6440971560617163E-3</v>
      </c>
      <c r="M184" s="1">
        <f t="shared" si="59"/>
        <v>6.5155902843938282E-2</v>
      </c>
      <c r="N184" s="1">
        <f t="shared" si="60"/>
        <v>-0.28639120801155543</v>
      </c>
      <c r="O184" s="1">
        <f t="shared" si="61"/>
        <v>8.1191208011555466E-2</v>
      </c>
      <c r="P184" s="24">
        <f t="shared" si="62"/>
        <v>7.0395596062769894E-18</v>
      </c>
      <c r="Q184" s="1"/>
      <c r="R184" s="27">
        <f t="shared" si="63"/>
        <v>24.709857349238195</v>
      </c>
      <c r="S184" s="27">
        <f t="shared" si="64"/>
        <v>285.25254265076182</v>
      </c>
    </row>
    <row r="185" spans="1:19" x14ac:dyDescent="0.25">
      <c r="A185" s="29">
        <v>4408</v>
      </c>
      <c r="B185" s="29">
        <v>7.6700000000000004E-2</v>
      </c>
      <c r="C185" s="29">
        <v>-0.1898</v>
      </c>
      <c r="D185" s="1"/>
      <c r="E185" s="1">
        <f t="shared" si="54"/>
        <v>-2.4745762711864403</v>
      </c>
      <c r="F185" s="1">
        <f t="shared" si="55"/>
        <v>0</v>
      </c>
      <c r="G185" s="1">
        <f t="shared" si="65"/>
        <v>0</v>
      </c>
      <c r="H185" s="1"/>
      <c r="I185" s="24">
        <f t="shared" si="56"/>
        <v>7.1568347591150439E-2</v>
      </c>
      <c r="J185" s="24">
        <f t="shared" si="57"/>
        <v>0.85686330481769912</v>
      </c>
      <c r="K185" s="1"/>
      <c r="L185" s="1">
        <f t="shared" si="58"/>
        <v>5.4892922602412389E-3</v>
      </c>
      <c r="M185" s="1">
        <f t="shared" si="59"/>
        <v>7.1210707739758766E-2</v>
      </c>
      <c r="N185" s="1">
        <f t="shared" si="60"/>
        <v>-0.27853614104614816</v>
      </c>
      <c r="O185" s="1">
        <f t="shared" si="61"/>
        <v>8.8736141046148215E-2</v>
      </c>
      <c r="P185" s="24">
        <f t="shared" si="62"/>
        <v>1.4079119212553979E-17</v>
      </c>
      <c r="Q185" s="1"/>
      <c r="R185" s="27">
        <f t="shared" si="63"/>
        <v>24.196800283143382</v>
      </c>
      <c r="S185" s="27">
        <f t="shared" si="64"/>
        <v>313.89679971685666</v>
      </c>
    </row>
    <row r="186" spans="1:19" x14ac:dyDescent="0.25">
      <c r="A186" s="29">
        <v>4438</v>
      </c>
      <c r="B186" s="29">
        <v>8.2400000000000001E-2</v>
      </c>
      <c r="C186" s="29">
        <v>-0.17660000000000001</v>
      </c>
      <c r="D186" s="1"/>
      <c r="E186" s="1">
        <f t="shared" si="54"/>
        <v>-2.1432038834951457</v>
      </c>
      <c r="F186" s="1">
        <f t="shared" si="55"/>
        <v>0</v>
      </c>
      <c r="G186" s="1">
        <f t="shared" si="65"/>
        <v>0</v>
      </c>
      <c r="H186" s="1"/>
      <c r="I186" s="24">
        <f t="shared" si="56"/>
        <v>6.5194309728540636E-2</v>
      </c>
      <c r="J186" s="24">
        <f t="shared" si="57"/>
        <v>0.86961138054291875</v>
      </c>
      <c r="K186" s="1"/>
      <c r="L186" s="1">
        <f t="shared" si="58"/>
        <v>5.3720111216317484E-3</v>
      </c>
      <c r="M186" s="1">
        <f t="shared" si="59"/>
        <v>7.7027988878368245E-2</v>
      </c>
      <c r="N186" s="1">
        <f t="shared" si="60"/>
        <v>-0.27258509413206927</v>
      </c>
      <c r="O186" s="1">
        <f t="shared" si="61"/>
        <v>9.5985094132069293E-2</v>
      </c>
      <c r="P186" s="24">
        <f t="shared" si="62"/>
        <v>7.0395596062769894E-18</v>
      </c>
      <c r="Q186" s="1"/>
      <c r="R186" s="27">
        <f t="shared" si="63"/>
        <v>23.840985357801699</v>
      </c>
      <c r="S186" s="27">
        <f t="shared" si="64"/>
        <v>341.8502146421983</v>
      </c>
    </row>
    <row r="187" spans="1:19" x14ac:dyDescent="0.25">
      <c r="A187" s="29">
        <v>4468</v>
      </c>
      <c r="B187" s="29">
        <v>8.7999999999999995E-2</v>
      </c>
      <c r="C187" s="29">
        <v>-0.1651</v>
      </c>
      <c r="D187" s="1"/>
      <c r="E187" s="1">
        <f t="shared" si="54"/>
        <v>-1.8761363636363637</v>
      </c>
      <c r="F187" s="1">
        <f t="shared" si="55"/>
        <v>0</v>
      </c>
      <c r="G187" s="1">
        <f t="shared" si="65"/>
        <v>0</v>
      </c>
      <c r="H187" s="1"/>
      <c r="I187" s="24">
        <f t="shared" si="56"/>
        <v>6.0057193460908154E-2</v>
      </c>
      <c r="J187" s="24">
        <f t="shared" si="57"/>
        <v>0.87988561307818369</v>
      </c>
      <c r="K187" s="1"/>
      <c r="L187" s="1">
        <f t="shared" si="58"/>
        <v>5.2850330245599172E-3</v>
      </c>
      <c r="M187" s="1">
        <f t="shared" si="59"/>
        <v>8.2714966975440077E-2</v>
      </c>
      <c r="N187" s="1">
        <f t="shared" si="60"/>
        <v>-0.26817167572303369</v>
      </c>
      <c r="O187" s="1">
        <f t="shared" si="61"/>
        <v>0.1030716757230337</v>
      </c>
      <c r="P187" s="24">
        <f t="shared" si="62"/>
        <v>7.0395596062769894E-18</v>
      </c>
      <c r="Q187" s="1"/>
      <c r="R187" s="27">
        <f t="shared" si="63"/>
        <v>23.613527553733711</v>
      </c>
      <c r="S187" s="27">
        <f t="shared" si="64"/>
        <v>369.57047244626625</v>
      </c>
    </row>
    <row r="188" spans="1:19" x14ac:dyDescent="0.25">
      <c r="A188" s="29">
        <v>4498</v>
      </c>
      <c r="B188" s="29">
        <v>9.35E-2</v>
      </c>
      <c r="C188" s="29">
        <v>-0.15670000000000001</v>
      </c>
      <c r="D188" s="1"/>
      <c r="E188" s="1">
        <f t="shared" ref="E188:E222" si="66">C188/B188</f>
        <v>-1.6759358288770054</v>
      </c>
      <c r="F188" s="1">
        <f t="shared" ref="F188:F222" si="67">IF(AND(B188/$B$13&gt;$O$12,OR(C188/$C$13&gt;$M$12,C188/$C$14&gt;$M$12)),1,0)</f>
        <v>0</v>
      </c>
      <c r="G188" s="1">
        <f t="shared" si="65"/>
        <v>0</v>
      </c>
      <c r="H188" s="1"/>
      <c r="I188" s="24">
        <f t="shared" ref="I188:I222" si="68">MIN(1,MAX(0,(E188-$J$15)/($L$14-$J$15)))</f>
        <v>5.6206281809634197E-2</v>
      </c>
      <c r="J188" s="24">
        <f t="shared" si="57"/>
        <v>0.88758743638073156</v>
      </c>
      <c r="K188" s="1"/>
      <c r="L188" s="1">
        <f t="shared" ref="L188:L222" si="69">B188*I188</f>
        <v>5.2552873492007976E-3</v>
      </c>
      <c r="M188" s="1">
        <f t="shared" ref="M188:M222" si="70">B188*(1-I188)</f>
        <v>8.8244712650799209E-2</v>
      </c>
      <c r="N188" s="1">
        <f t="shared" ref="N188:N222" si="71">L188*$L$14</f>
        <v>-0.26666232893759279</v>
      </c>
      <c r="O188" s="1">
        <f t="shared" ref="O188:O222" si="72">M188*$J$15</f>
        <v>0.10996232893759278</v>
      </c>
      <c r="P188" s="24">
        <f t="shared" si="62"/>
        <v>0</v>
      </c>
      <c r="Q188" s="1"/>
      <c r="R188" s="27">
        <f t="shared" ref="R188:R222" si="73">A188*L188</f>
        <v>23.638282496705187</v>
      </c>
      <c r="S188" s="27">
        <f t="shared" ref="S188:S222" si="74">A188*M188</f>
        <v>396.92471750329486</v>
      </c>
    </row>
    <row r="189" spans="1:19" x14ac:dyDescent="0.25">
      <c r="A189" s="29">
        <v>4528</v>
      </c>
      <c r="B189" s="29">
        <v>9.8500000000000004E-2</v>
      </c>
      <c r="C189" s="29">
        <v>-0.14940000000000001</v>
      </c>
      <c r="D189" s="1"/>
      <c r="E189" s="1">
        <f t="shared" si="66"/>
        <v>-1.5167512690355329</v>
      </c>
      <c r="F189" s="1">
        <f t="shared" si="67"/>
        <v>0</v>
      </c>
      <c r="G189" s="1">
        <f t="shared" si="65"/>
        <v>0</v>
      </c>
      <c r="H189" s="1"/>
      <c r="I189" s="24">
        <f t="shared" si="68"/>
        <v>5.3144323573941776E-2</v>
      </c>
      <c r="J189" s="24">
        <f t="shared" si="57"/>
        <v>0.89371135285211645</v>
      </c>
      <c r="K189" s="1"/>
      <c r="L189" s="1">
        <f t="shared" si="69"/>
        <v>5.2347158720332651E-3</v>
      </c>
      <c r="M189" s="1">
        <f t="shared" si="70"/>
        <v>9.3265284127966738E-2</v>
      </c>
      <c r="N189" s="1">
        <f t="shared" si="71"/>
        <v>-0.26561849676502569</v>
      </c>
      <c r="O189" s="1">
        <f t="shared" si="72"/>
        <v>0.1162184967650257</v>
      </c>
      <c r="P189" s="24">
        <f t="shared" si="62"/>
        <v>7.0395596062769894E-18</v>
      </c>
      <c r="Q189" s="1"/>
      <c r="R189" s="27">
        <f t="shared" si="73"/>
        <v>23.702793468566625</v>
      </c>
      <c r="S189" s="27">
        <f t="shared" si="74"/>
        <v>422.30520653143338</v>
      </c>
    </row>
    <row r="190" spans="1:19" x14ac:dyDescent="0.25">
      <c r="A190" s="29">
        <v>4558</v>
      </c>
      <c r="B190" s="29">
        <v>0.10249999999999999</v>
      </c>
      <c r="C190" s="29">
        <v>-0.14280000000000001</v>
      </c>
      <c r="D190" s="1"/>
      <c r="E190" s="1">
        <f t="shared" si="66"/>
        <v>-1.3931707317073172</v>
      </c>
      <c r="F190" s="1">
        <f t="shared" si="67"/>
        <v>0</v>
      </c>
      <c r="G190" s="1">
        <f t="shared" si="65"/>
        <v>0</v>
      </c>
      <c r="H190" s="1"/>
      <c r="I190" s="24">
        <f t="shared" si="68"/>
        <v>5.0767218379692655E-2</v>
      </c>
      <c r="J190" s="24">
        <f t="shared" si="57"/>
        <v>0.89846556324061466</v>
      </c>
      <c r="K190" s="1"/>
      <c r="L190" s="1">
        <f t="shared" si="69"/>
        <v>5.2036398839184969E-3</v>
      </c>
      <c r="M190" s="1">
        <f t="shared" si="70"/>
        <v>9.729636011608149E-2</v>
      </c>
      <c r="N190" s="1">
        <f t="shared" si="71"/>
        <v>-0.26404164761975846</v>
      </c>
      <c r="O190" s="1">
        <f t="shared" si="72"/>
        <v>0.12124164761975842</v>
      </c>
      <c r="P190" s="24">
        <f t="shared" si="62"/>
        <v>-7.0395596062769894E-18</v>
      </c>
      <c r="Q190" s="1"/>
      <c r="R190" s="27">
        <f t="shared" si="73"/>
        <v>23.718190590900509</v>
      </c>
      <c r="S190" s="27">
        <f t="shared" si="74"/>
        <v>443.47680940909942</v>
      </c>
    </row>
    <row r="191" spans="1:19" x14ac:dyDescent="0.25">
      <c r="A191" s="29">
        <v>4588</v>
      </c>
      <c r="B191" s="29">
        <v>0.10539999999999999</v>
      </c>
      <c r="C191" s="29">
        <v>-0.13950000000000001</v>
      </c>
      <c r="D191" s="1"/>
      <c r="E191" s="1">
        <f t="shared" si="66"/>
        <v>-1.3235294117647061</v>
      </c>
      <c r="F191" s="1">
        <f t="shared" si="67"/>
        <v>0</v>
      </c>
      <c r="G191" s="1">
        <f t="shared" si="65"/>
        <v>0</v>
      </c>
      <c r="H191" s="1"/>
      <c r="I191" s="24">
        <f t="shared" si="68"/>
        <v>4.9427648679244769E-2</v>
      </c>
      <c r="J191" s="24">
        <f t="shared" si="57"/>
        <v>0.90114470264151048</v>
      </c>
      <c r="K191" s="1"/>
      <c r="L191" s="1">
        <f t="shared" si="69"/>
        <v>5.2096741707923985E-3</v>
      </c>
      <c r="M191" s="1">
        <f t="shared" si="70"/>
        <v>0.1001903258292076</v>
      </c>
      <c r="N191" s="1">
        <f t="shared" si="71"/>
        <v>-0.26434783772590303</v>
      </c>
      <c r="O191" s="1">
        <f t="shared" si="72"/>
        <v>0.12484783772590306</v>
      </c>
      <c r="P191" s="24">
        <f t="shared" si="62"/>
        <v>1.4079119212553979E-17</v>
      </c>
      <c r="Q191" s="1"/>
      <c r="R191" s="27">
        <f t="shared" si="73"/>
        <v>23.901985095595524</v>
      </c>
      <c r="S191" s="27">
        <f t="shared" si="74"/>
        <v>459.67321490440446</v>
      </c>
    </row>
    <row r="192" spans="1:19" x14ac:dyDescent="0.25">
      <c r="A192" s="29">
        <v>4618</v>
      </c>
      <c r="B192" s="29">
        <v>0.1075</v>
      </c>
      <c r="C192" s="29">
        <v>-0.14030000000000001</v>
      </c>
      <c r="D192" s="1"/>
      <c r="E192" s="1">
        <f t="shared" si="66"/>
        <v>-1.3051162790697675</v>
      </c>
      <c r="F192" s="1">
        <f t="shared" si="67"/>
        <v>0</v>
      </c>
      <c r="G192" s="1">
        <f t="shared" si="65"/>
        <v>0</v>
      </c>
      <c r="H192" s="1"/>
      <c r="I192" s="24">
        <f t="shared" si="68"/>
        <v>4.9073467071704999E-2</v>
      </c>
      <c r="J192" s="24">
        <f t="shared" si="57"/>
        <v>0.90185306585658997</v>
      </c>
      <c r="K192" s="1"/>
      <c r="L192" s="1">
        <f t="shared" si="69"/>
        <v>5.2753977102082874E-3</v>
      </c>
      <c r="M192" s="1">
        <f t="shared" si="70"/>
        <v>0.10222460228979172</v>
      </c>
      <c r="N192" s="1">
        <f t="shared" si="71"/>
        <v>-0.26768276328222451</v>
      </c>
      <c r="O192" s="1">
        <f t="shared" si="72"/>
        <v>0.1273827632822245</v>
      </c>
      <c r="P192" s="24">
        <f t="shared" si="62"/>
        <v>0</v>
      </c>
      <c r="Q192" s="1"/>
      <c r="R192" s="27">
        <f t="shared" si="73"/>
        <v>24.361786625741871</v>
      </c>
      <c r="S192" s="27">
        <f t="shared" si="74"/>
        <v>472.07321337425816</v>
      </c>
    </row>
    <row r="193" spans="1:19" x14ac:dyDescent="0.25">
      <c r="A193" s="29">
        <v>4648</v>
      </c>
      <c r="B193" s="29">
        <v>0.1095</v>
      </c>
      <c r="C193" s="29">
        <v>-0.14360000000000001</v>
      </c>
      <c r="D193" s="1"/>
      <c r="E193" s="1">
        <f t="shared" si="66"/>
        <v>-1.3114155251141553</v>
      </c>
      <c r="F193" s="1">
        <f t="shared" si="67"/>
        <v>0</v>
      </c>
      <c r="G193" s="1">
        <f t="shared" si="65"/>
        <v>0</v>
      </c>
      <c r="H193" s="1"/>
      <c r="I193" s="24">
        <f t="shared" si="68"/>
        <v>4.9194634779951792E-2</v>
      </c>
      <c r="J193" s="24">
        <f t="shared" si="57"/>
        <v>0.90161073044009643</v>
      </c>
      <c r="K193" s="1"/>
      <c r="L193" s="1">
        <f t="shared" si="69"/>
        <v>5.3868125084047215E-3</v>
      </c>
      <c r="M193" s="1">
        <f t="shared" si="70"/>
        <v>0.10411318749159527</v>
      </c>
      <c r="N193" s="1">
        <f t="shared" si="71"/>
        <v>-0.2733361419827614</v>
      </c>
      <c r="O193" s="1">
        <f t="shared" si="72"/>
        <v>0.12973614198276143</v>
      </c>
      <c r="P193" s="24">
        <f t="shared" si="62"/>
        <v>7.0395596062769894E-18</v>
      </c>
      <c r="Q193" s="1"/>
      <c r="R193" s="27">
        <f t="shared" si="73"/>
        <v>25.037904539065146</v>
      </c>
      <c r="S193" s="27">
        <f t="shared" si="74"/>
        <v>483.91809546093481</v>
      </c>
    </row>
    <row r="194" spans="1:19" x14ac:dyDescent="0.25">
      <c r="A194" s="29">
        <v>4678</v>
      </c>
      <c r="B194" s="29">
        <v>0.1113</v>
      </c>
      <c r="C194" s="29">
        <v>-0.1472</v>
      </c>
      <c r="D194" s="1"/>
      <c r="E194" s="1">
        <f t="shared" si="66"/>
        <v>-1.3225516621743036</v>
      </c>
      <c r="F194" s="1">
        <f t="shared" si="67"/>
        <v>0</v>
      </c>
      <c r="G194" s="1">
        <f t="shared" si="65"/>
        <v>0</v>
      </c>
      <c r="H194" s="1"/>
      <c r="I194" s="24">
        <f t="shared" si="68"/>
        <v>4.9408841400361961E-2</v>
      </c>
      <c r="J194" s="24">
        <f t="shared" si="57"/>
        <v>0.90118231719927611</v>
      </c>
      <c r="K194" s="1"/>
      <c r="L194" s="1">
        <f t="shared" si="69"/>
        <v>5.4992040478602858E-3</v>
      </c>
      <c r="M194" s="1">
        <f t="shared" si="70"/>
        <v>0.10580079595213972</v>
      </c>
      <c r="N194" s="1">
        <f t="shared" si="71"/>
        <v>-0.27903908221659279</v>
      </c>
      <c r="O194" s="1">
        <f t="shared" si="72"/>
        <v>0.1318390822165928</v>
      </c>
      <c r="P194" s="24">
        <f t="shared" si="62"/>
        <v>0</v>
      </c>
      <c r="Q194" s="1"/>
      <c r="R194" s="27">
        <f t="shared" si="73"/>
        <v>25.725276535890416</v>
      </c>
      <c r="S194" s="27">
        <f t="shared" si="74"/>
        <v>494.93612346410958</v>
      </c>
    </row>
    <row r="195" spans="1:19" x14ac:dyDescent="0.25">
      <c r="A195" s="29">
        <v>4708</v>
      </c>
      <c r="B195" s="29">
        <v>0.1128</v>
      </c>
      <c r="C195" s="29">
        <v>-0.15060000000000001</v>
      </c>
      <c r="D195" s="1"/>
      <c r="E195" s="1">
        <f t="shared" si="66"/>
        <v>-1.3351063829787235</v>
      </c>
      <c r="F195" s="1">
        <f t="shared" si="67"/>
        <v>0</v>
      </c>
      <c r="G195" s="1">
        <f t="shared" si="65"/>
        <v>0</v>
      </c>
      <c r="H195" s="1"/>
      <c r="I195" s="24">
        <f t="shared" si="68"/>
        <v>4.9650334864314707E-2</v>
      </c>
      <c r="J195" s="24">
        <f t="shared" si="57"/>
        <v>0.90069933027137061</v>
      </c>
      <c r="K195" s="1"/>
      <c r="L195" s="1">
        <f t="shared" si="69"/>
        <v>5.600557772694699E-3</v>
      </c>
      <c r="M195" s="1">
        <f t="shared" si="70"/>
        <v>0.10719944222730531</v>
      </c>
      <c r="N195" s="1">
        <f t="shared" si="71"/>
        <v>-0.28418194473103831</v>
      </c>
      <c r="O195" s="1">
        <f t="shared" si="72"/>
        <v>0.13358194473103835</v>
      </c>
      <c r="P195" s="24">
        <f t="shared" si="62"/>
        <v>1.4079119212553979E-17</v>
      </c>
      <c r="Q195" s="1"/>
      <c r="R195" s="27">
        <f t="shared" si="73"/>
        <v>26.367425993846641</v>
      </c>
      <c r="S195" s="27">
        <f t="shared" si="74"/>
        <v>504.69497400615336</v>
      </c>
    </row>
    <row r="196" spans="1:19" x14ac:dyDescent="0.25">
      <c r="A196" s="29">
        <v>4738</v>
      </c>
      <c r="B196" s="29">
        <v>0.1135</v>
      </c>
      <c r="C196" s="29">
        <v>-0.15210000000000001</v>
      </c>
      <c r="D196" s="1"/>
      <c r="E196" s="1">
        <f t="shared" si="66"/>
        <v>-1.3400881057268723</v>
      </c>
      <c r="F196" s="1">
        <f t="shared" si="67"/>
        <v>0</v>
      </c>
      <c r="G196" s="1">
        <f t="shared" si="65"/>
        <v>0</v>
      </c>
      <c r="H196" s="1"/>
      <c r="I196" s="24">
        <f t="shared" si="68"/>
        <v>4.9746159654180153E-2</v>
      </c>
      <c r="J196" s="24">
        <f t="shared" si="57"/>
        <v>0.90050768069163967</v>
      </c>
      <c r="K196" s="1"/>
      <c r="L196" s="1">
        <f t="shared" si="69"/>
        <v>5.6461891207494471E-3</v>
      </c>
      <c r="M196" s="1">
        <f t="shared" si="70"/>
        <v>0.10785381087925056</v>
      </c>
      <c r="N196" s="1">
        <f t="shared" si="71"/>
        <v>-0.28649735790186931</v>
      </c>
      <c r="O196" s="1">
        <f t="shared" si="72"/>
        <v>0.13439735790186927</v>
      </c>
      <c r="P196" s="24">
        <f t="shared" si="62"/>
        <v>-7.0395596062769894E-18</v>
      </c>
      <c r="Q196" s="1"/>
      <c r="R196" s="27">
        <f t="shared" si="73"/>
        <v>26.75164405411088</v>
      </c>
      <c r="S196" s="27">
        <f t="shared" si="74"/>
        <v>511.01135594588914</v>
      </c>
    </row>
    <row r="197" spans="1:19" x14ac:dyDescent="0.25">
      <c r="A197" s="29">
        <v>4768</v>
      </c>
      <c r="B197" s="29">
        <v>0.1134</v>
      </c>
      <c r="C197" s="29">
        <v>-0.1479</v>
      </c>
      <c r="D197" s="1"/>
      <c r="E197" s="1">
        <f t="shared" si="66"/>
        <v>-1.3042328042328042</v>
      </c>
      <c r="F197" s="1">
        <f t="shared" si="67"/>
        <v>0</v>
      </c>
      <c r="G197" s="1">
        <f t="shared" si="65"/>
        <v>0</v>
      </c>
      <c r="H197" s="1"/>
      <c r="I197" s="24">
        <f t="shared" si="68"/>
        <v>4.9056473193305222E-2</v>
      </c>
      <c r="J197" s="24">
        <f t="shared" si="57"/>
        <v>0.90188705361338961</v>
      </c>
      <c r="K197" s="1"/>
      <c r="L197" s="1">
        <f t="shared" si="69"/>
        <v>5.5630040601208118E-3</v>
      </c>
      <c r="M197" s="1">
        <f t="shared" si="70"/>
        <v>0.10783699593987919</v>
      </c>
      <c r="N197" s="1">
        <f t="shared" si="71"/>
        <v>-0.28227640469301762</v>
      </c>
      <c r="O197" s="1">
        <f t="shared" si="72"/>
        <v>0.1343764046930177</v>
      </c>
      <c r="P197" s="24">
        <f t="shared" si="62"/>
        <v>2.1118678818830967E-17</v>
      </c>
      <c r="Q197" s="1"/>
      <c r="R197" s="27">
        <f t="shared" si="73"/>
        <v>26.524403358656031</v>
      </c>
      <c r="S197" s="27">
        <f t="shared" si="74"/>
        <v>514.16679664134404</v>
      </c>
    </row>
    <row r="198" spans="1:19" x14ac:dyDescent="0.25">
      <c r="A198" s="29">
        <v>4798</v>
      </c>
      <c r="B198" s="29">
        <v>0.1123</v>
      </c>
      <c r="C198" s="29">
        <v>-0.1381</v>
      </c>
      <c r="D198" s="1"/>
      <c r="E198" s="1">
        <f t="shared" si="66"/>
        <v>-1.2297417631344614</v>
      </c>
      <c r="F198" s="1">
        <f t="shared" si="67"/>
        <v>0</v>
      </c>
      <c r="G198" s="1">
        <f t="shared" si="65"/>
        <v>0</v>
      </c>
      <c r="H198" s="1"/>
      <c r="I198" s="24">
        <f t="shared" si="68"/>
        <v>4.7623617789467568E-2</v>
      </c>
      <c r="J198" s="24">
        <f t="shared" si="57"/>
        <v>0.90475276442106489</v>
      </c>
      <c r="K198" s="1"/>
      <c r="L198" s="1">
        <f t="shared" si="69"/>
        <v>5.3481322777572081E-3</v>
      </c>
      <c r="M198" s="1">
        <f t="shared" si="70"/>
        <v>0.10695186772224279</v>
      </c>
      <c r="N198" s="1">
        <f t="shared" si="71"/>
        <v>-0.27137344047798495</v>
      </c>
      <c r="O198" s="1">
        <f t="shared" si="72"/>
        <v>0.13327344047798495</v>
      </c>
      <c r="P198" s="24">
        <f t="shared" si="62"/>
        <v>0</v>
      </c>
      <c r="Q198" s="1"/>
      <c r="R198" s="27">
        <f t="shared" si="73"/>
        <v>25.660338668679085</v>
      </c>
      <c r="S198" s="27">
        <f t="shared" si="74"/>
        <v>513.15506133132089</v>
      </c>
    </row>
    <row r="199" spans="1:19" x14ac:dyDescent="0.25">
      <c r="A199" s="29">
        <v>4828</v>
      </c>
      <c r="B199" s="29">
        <v>0.1094</v>
      </c>
      <c r="C199" s="29">
        <v>-0.1258</v>
      </c>
      <c r="D199" s="1"/>
      <c r="E199" s="1">
        <f t="shared" si="66"/>
        <v>-1.1499085923217549</v>
      </c>
      <c r="F199" s="1">
        <f t="shared" si="67"/>
        <v>0</v>
      </c>
      <c r="G199" s="1">
        <f t="shared" si="65"/>
        <v>0</v>
      </c>
      <c r="H199" s="1"/>
      <c r="I199" s="24">
        <f t="shared" si="68"/>
        <v>4.6088005069899518E-2</v>
      </c>
      <c r="J199" s="24">
        <f t="shared" si="57"/>
        <v>0.90782398986020096</v>
      </c>
      <c r="K199" s="1"/>
      <c r="L199" s="1">
        <f t="shared" si="69"/>
        <v>5.0420277546470074E-3</v>
      </c>
      <c r="M199" s="1">
        <f t="shared" si="70"/>
        <v>0.104357972245353</v>
      </c>
      <c r="N199" s="1">
        <f t="shared" si="71"/>
        <v>-0.25584116990798261</v>
      </c>
      <c r="O199" s="1">
        <f t="shared" si="72"/>
        <v>0.13004116990798262</v>
      </c>
      <c r="P199" s="24">
        <f t="shared" si="62"/>
        <v>0</v>
      </c>
      <c r="Q199" s="1"/>
      <c r="R199" s="27">
        <f t="shared" si="73"/>
        <v>24.342909999435751</v>
      </c>
      <c r="S199" s="27">
        <f t="shared" si="74"/>
        <v>503.84029000056427</v>
      </c>
    </row>
    <row r="200" spans="1:19" x14ac:dyDescent="0.25">
      <c r="A200" s="29">
        <v>4858</v>
      </c>
      <c r="B200" s="29">
        <v>0.10390000000000001</v>
      </c>
      <c r="C200" s="29">
        <v>-0.1115</v>
      </c>
      <c r="D200" s="1"/>
      <c r="E200" s="1">
        <f t="shared" si="66"/>
        <v>-1.0731472569778633</v>
      </c>
      <c r="F200" s="1">
        <f t="shared" si="67"/>
        <v>0</v>
      </c>
      <c r="G200" s="1">
        <f t="shared" si="65"/>
        <v>0</v>
      </c>
      <c r="H200" s="1"/>
      <c r="I200" s="24">
        <f t="shared" si="68"/>
        <v>4.4611479939742134E-2</v>
      </c>
      <c r="J200" s="24">
        <f t="shared" si="57"/>
        <v>0.91077704012051575</v>
      </c>
      <c r="K200" s="1"/>
      <c r="L200" s="1">
        <f t="shared" si="69"/>
        <v>4.6351327657392083E-3</v>
      </c>
      <c r="M200" s="1">
        <f t="shared" si="70"/>
        <v>9.9264867234260798E-2</v>
      </c>
      <c r="N200" s="1">
        <f t="shared" si="71"/>
        <v>-0.23519461755691268</v>
      </c>
      <c r="O200" s="1">
        <f t="shared" si="72"/>
        <v>0.12369461755691268</v>
      </c>
      <c r="P200" s="24">
        <f t="shared" si="62"/>
        <v>0</v>
      </c>
      <c r="Q200" s="1"/>
      <c r="R200" s="27">
        <f t="shared" si="73"/>
        <v>22.517474975961076</v>
      </c>
      <c r="S200" s="27">
        <f t="shared" si="74"/>
        <v>482.22872502403897</v>
      </c>
    </row>
    <row r="201" spans="1:19" x14ac:dyDescent="0.25">
      <c r="A201" s="29">
        <v>4888</v>
      </c>
      <c r="B201" s="29">
        <v>9.7000000000000003E-2</v>
      </c>
      <c r="C201" s="29">
        <v>-9.7500000000000003E-2</v>
      </c>
      <c r="D201" s="1"/>
      <c r="E201" s="1">
        <f t="shared" si="66"/>
        <v>-1.0051546391752577</v>
      </c>
      <c r="F201" s="1">
        <f t="shared" si="67"/>
        <v>0</v>
      </c>
      <c r="G201" s="1">
        <f t="shared" si="65"/>
        <v>0</v>
      </c>
      <c r="H201" s="1"/>
      <c r="I201" s="24">
        <f t="shared" si="68"/>
        <v>4.3303623472668286E-2</v>
      </c>
      <c r="J201" s="24">
        <f t="shared" si="57"/>
        <v>0.91339275305466339</v>
      </c>
      <c r="K201" s="1"/>
      <c r="L201" s="1">
        <f t="shared" si="69"/>
        <v>4.2004514768488235E-3</v>
      </c>
      <c r="M201" s="1">
        <f t="shared" si="70"/>
        <v>9.2799548523151185E-2</v>
      </c>
      <c r="N201" s="1">
        <f t="shared" si="71"/>
        <v>-0.21313814050076613</v>
      </c>
      <c r="O201" s="1">
        <f t="shared" si="72"/>
        <v>0.11563814050076612</v>
      </c>
      <c r="P201" s="24">
        <f t="shared" si="62"/>
        <v>0</v>
      </c>
      <c r="Q201" s="1"/>
      <c r="R201" s="27">
        <f t="shared" si="73"/>
        <v>20.531806818837048</v>
      </c>
      <c r="S201" s="27">
        <f t="shared" si="74"/>
        <v>453.604193181163</v>
      </c>
    </row>
    <row r="202" spans="1:19" x14ac:dyDescent="0.25">
      <c r="A202" s="29">
        <v>4918</v>
      </c>
      <c r="B202" s="29">
        <v>9.01E-2</v>
      </c>
      <c r="C202" s="29">
        <v>-8.5000000000000006E-2</v>
      </c>
      <c r="D202" s="1"/>
      <c r="E202" s="1">
        <f t="shared" si="66"/>
        <v>-0.94339622641509446</v>
      </c>
      <c r="F202" s="1">
        <f t="shared" si="67"/>
        <v>0</v>
      </c>
      <c r="G202" s="1">
        <f t="shared" si="65"/>
        <v>0</v>
      </c>
      <c r="H202" s="1"/>
      <c r="I202" s="24">
        <f t="shared" si="68"/>
        <v>4.2115683632506673E-2</v>
      </c>
      <c r="J202" s="24">
        <f t="shared" si="57"/>
        <v>0.91576863273498665</v>
      </c>
      <c r="K202" s="1"/>
      <c r="L202" s="1">
        <f t="shared" si="69"/>
        <v>3.794623095288851E-3</v>
      </c>
      <c r="M202" s="1">
        <f t="shared" si="70"/>
        <v>8.6305376904711142E-2</v>
      </c>
      <c r="N202" s="1">
        <f t="shared" si="71"/>
        <v>-0.19254570964306739</v>
      </c>
      <c r="O202" s="1">
        <f t="shared" si="72"/>
        <v>0.10754570964306742</v>
      </c>
      <c r="P202" s="24">
        <f t="shared" si="62"/>
        <v>1.0559339409415483E-17</v>
      </c>
      <c r="Q202" s="1"/>
      <c r="R202" s="27">
        <f t="shared" si="73"/>
        <v>18.661956382630571</v>
      </c>
      <c r="S202" s="27">
        <f t="shared" si="74"/>
        <v>424.44984361736942</v>
      </c>
    </row>
    <row r="203" spans="1:19" x14ac:dyDescent="0.25">
      <c r="A203" s="29">
        <v>4948</v>
      </c>
      <c r="B203" s="29">
        <v>8.4099999999999994E-2</v>
      </c>
      <c r="C203" s="29">
        <v>-7.3099999999999998E-2</v>
      </c>
      <c r="D203" s="1"/>
      <c r="E203" s="1">
        <f t="shared" si="66"/>
        <v>-0.86920332936979794</v>
      </c>
      <c r="F203" s="1">
        <f t="shared" si="67"/>
        <v>0</v>
      </c>
      <c r="G203" s="1">
        <f t="shared" si="65"/>
        <v>0</v>
      </c>
      <c r="H203" s="1"/>
      <c r="I203" s="24">
        <f t="shared" si="68"/>
        <v>4.068856311049146E-2</v>
      </c>
      <c r="J203" s="24">
        <f t="shared" si="57"/>
        <v>0.91862287377901708</v>
      </c>
      <c r="K203" s="1"/>
      <c r="L203" s="1">
        <f t="shared" si="69"/>
        <v>3.4219081575923315E-3</v>
      </c>
      <c r="M203" s="1">
        <f t="shared" si="70"/>
        <v>8.0678091842407665E-2</v>
      </c>
      <c r="N203" s="1">
        <f t="shared" si="71"/>
        <v>-0.17363351194352611</v>
      </c>
      <c r="O203" s="1">
        <f t="shared" si="72"/>
        <v>0.10053351194352612</v>
      </c>
      <c r="P203" s="24">
        <f t="shared" si="62"/>
        <v>3.5197798031384947E-18</v>
      </c>
      <c r="Q203" s="1"/>
      <c r="R203" s="27">
        <f t="shared" si="73"/>
        <v>16.931601563766858</v>
      </c>
      <c r="S203" s="27">
        <f t="shared" si="74"/>
        <v>399.19519843623311</v>
      </c>
    </row>
    <row r="204" spans="1:19" x14ac:dyDescent="0.25">
      <c r="A204" s="29">
        <v>4978</v>
      </c>
      <c r="B204" s="29">
        <v>7.9100000000000004E-2</v>
      </c>
      <c r="C204" s="29">
        <v>-6.2100000000000002E-2</v>
      </c>
      <c r="D204" s="1"/>
      <c r="E204" s="1">
        <f t="shared" si="66"/>
        <v>-0.78508217446270545</v>
      </c>
      <c r="F204" s="1">
        <f t="shared" si="67"/>
        <v>0</v>
      </c>
      <c r="G204" s="1">
        <f t="shared" si="65"/>
        <v>0</v>
      </c>
      <c r="H204" s="1"/>
      <c r="I204" s="24">
        <f t="shared" si="68"/>
        <v>3.9070469852450336E-2</v>
      </c>
      <c r="J204" s="24">
        <f t="shared" si="57"/>
        <v>0.92185906029509934</v>
      </c>
      <c r="K204" s="1"/>
      <c r="L204" s="1">
        <f t="shared" si="69"/>
        <v>3.0904741653288216E-3</v>
      </c>
      <c r="M204" s="1">
        <f t="shared" si="70"/>
        <v>7.6009525834671188E-2</v>
      </c>
      <c r="N204" s="1">
        <f t="shared" si="71"/>
        <v>-0.15681598049502934</v>
      </c>
      <c r="O204" s="1">
        <f t="shared" si="72"/>
        <v>9.471598049502937E-2</v>
      </c>
      <c r="P204" s="24">
        <f t="shared" si="62"/>
        <v>7.0395596062769894E-18</v>
      </c>
      <c r="Q204" s="1"/>
      <c r="R204" s="27">
        <f t="shared" si="73"/>
        <v>15.384380395006874</v>
      </c>
      <c r="S204" s="27">
        <f t="shared" si="74"/>
        <v>378.37541960499317</v>
      </c>
    </row>
    <row r="205" spans="1:19" x14ac:dyDescent="0.25">
      <c r="A205" s="29">
        <v>5008</v>
      </c>
      <c r="B205" s="29">
        <v>7.46E-2</v>
      </c>
      <c r="C205" s="29">
        <v>-5.0700000000000002E-2</v>
      </c>
      <c r="D205" s="1"/>
      <c r="E205" s="1">
        <f t="shared" si="66"/>
        <v>-0.67962466487935658</v>
      </c>
      <c r="F205" s="1">
        <f t="shared" si="67"/>
        <v>0</v>
      </c>
      <c r="G205" s="1">
        <f t="shared" si="65"/>
        <v>0</v>
      </c>
      <c r="H205" s="1"/>
      <c r="I205" s="24">
        <f t="shared" si="68"/>
        <v>3.7041966018247323E-2</v>
      </c>
      <c r="J205" s="24">
        <f t="shared" si="57"/>
        <v>0.92591606796350534</v>
      </c>
      <c r="K205" s="1"/>
      <c r="L205" s="1">
        <f t="shared" si="69"/>
        <v>2.7633306649612502E-3</v>
      </c>
      <c r="M205" s="1">
        <f t="shared" si="70"/>
        <v>7.1836669335038753E-2</v>
      </c>
      <c r="N205" s="1">
        <f t="shared" si="71"/>
        <v>-0.14021615599293444</v>
      </c>
      <c r="O205" s="1">
        <f t="shared" si="72"/>
        <v>8.9516155992934429E-2</v>
      </c>
      <c r="P205" s="24">
        <f t="shared" si="62"/>
        <v>-1.7598899015692473E-18</v>
      </c>
      <c r="Q205" s="1"/>
      <c r="R205" s="27">
        <f t="shared" si="73"/>
        <v>13.83875997012594</v>
      </c>
      <c r="S205" s="27">
        <f t="shared" si="74"/>
        <v>359.75804002987405</v>
      </c>
    </row>
    <row r="206" spans="1:19" x14ac:dyDescent="0.25">
      <c r="A206" s="29">
        <v>5038</v>
      </c>
      <c r="B206" s="29">
        <v>7.0199999999999999E-2</v>
      </c>
      <c r="C206" s="29">
        <v>-4.0099999999999997E-2</v>
      </c>
      <c r="D206" s="1"/>
      <c r="E206" s="1">
        <f t="shared" si="66"/>
        <v>-0.57122507122507116</v>
      </c>
      <c r="F206" s="1">
        <f t="shared" si="67"/>
        <v>0</v>
      </c>
      <c r="G206" s="1">
        <f t="shared" si="65"/>
        <v>0</v>
      </c>
      <c r="H206" s="1"/>
      <c r="I206" s="24">
        <f t="shared" si="68"/>
        <v>3.4956870398006282E-2</v>
      </c>
      <c r="J206" s="24">
        <f t="shared" si="57"/>
        <v>0.93008625920398746</v>
      </c>
      <c r="K206" s="1"/>
      <c r="L206" s="1">
        <f t="shared" si="69"/>
        <v>2.4539723019400411E-3</v>
      </c>
      <c r="M206" s="1">
        <f t="shared" si="70"/>
        <v>6.7746027698059957E-2</v>
      </c>
      <c r="N206" s="1">
        <f t="shared" si="71"/>
        <v>-0.12451877998320925</v>
      </c>
      <c r="O206" s="1">
        <f t="shared" si="72"/>
        <v>8.4418779983209249E-2</v>
      </c>
      <c r="P206" s="24">
        <f t="shared" si="62"/>
        <v>0</v>
      </c>
      <c r="Q206" s="1"/>
      <c r="R206" s="27">
        <f t="shared" si="73"/>
        <v>12.363112457173926</v>
      </c>
      <c r="S206" s="27">
        <f t="shared" si="74"/>
        <v>341.30448754282605</v>
      </c>
    </row>
    <row r="207" spans="1:19" x14ac:dyDescent="0.25">
      <c r="A207" s="29">
        <v>5068</v>
      </c>
      <c r="B207" s="29">
        <v>6.5699999999999995E-2</v>
      </c>
      <c r="C207" s="29">
        <v>-2.93E-2</v>
      </c>
      <c r="D207" s="1"/>
      <c r="E207" s="1">
        <f t="shared" si="66"/>
        <v>-0.44596651445966518</v>
      </c>
      <c r="F207" s="1">
        <f t="shared" si="67"/>
        <v>0</v>
      </c>
      <c r="G207" s="1">
        <f t="shared" si="65"/>
        <v>0</v>
      </c>
      <c r="H207" s="1"/>
      <c r="I207" s="24">
        <f t="shared" si="68"/>
        <v>3.2547488044210572E-2</v>
      </c>
      <c r="J207" s="24">
        <f t="shared" si="57"/>
        <v>0.93490502391157881</v>
      </c>
      <c r="K207" s="1"/>
      <c r="L207" s="1">
        <f t="shared" si="69"/>
        <v>2.1383699645046344E-3</v>
      </c>
      <c r="M207" s="1">
        <f t="shared" si="70"/>
        <v>6.3561630035495364E-2</v>
      </c>
      <c r="N207" s="1">
        <f t="shared" si="71"/>
        <v>-0.10850457396049343</v>
      </c>
      <c r="O207" s="1">
        <f t="shared" si="72"/>
        <v>7.9204573960493463E-2</v>
      </c>
      <c r="P207" s="24">
        <f t="shared" si="62"/>
        <v>8.7994495078462363E-18</v>
      </c>
      <c r="Q207" s="1"/>
      <c r="R207" s="27">
        <f t="shared" si="73"/>
        <v>10.837258980109487</v>
      </c>
      <c r="S207" s="27">
        <f t="shared" si="74"/>
        <v>322.13034101989052</v>
      </c>
    </row>
    <row r="208" spans="1:19" x14ac:dyDescent="0.25">
      <c r="A208" s="29">
        <v>5098</v>
      </c>
      <c r="B208" s="29">
        <v>6.0400000000000002E-2</v>
      </c>
      <c r="C208" s="29">
        <v>-2.01E-2</v>
      </c>
      <c r="D208" s="1"/>
      <c r="E208" s="1">
        <f t="shared" si="66"/>
        <v>-0.33278145695364236</v>
      </c>
      <c r="F208" s="1">
        <f t="shared" si="67"/>
        <v>0</v>
      </c>
      <c r="G208" s="1">
        <f t="shared" si="65"/>
        <v>0</v>
      </c>
      <c r="H208" s="1"/>
      <c r="I208" s="24">
        <f t="shared" si="68"/>
        <v>3.0370342727271397E-2</v>
      </c>
      <c r="J208" s="24">
        <f t="shared" si="57"/>
        <v>0.93925931454545719</v>
      </c>
      <c r="K208" s="1"/>
      <c r="L208" s="1">
        <f t="shared" si="69"/>
        <v>1.8343687007271925E-3</v>
      </c>
      <c r="M208" s="1">
        <f t="shared" si="70"/>
        <v>5.8565631299272815E-2</v>
      </c>
      <c r="N208" s="1">
        <f t="shared" si="71"/>
        <v>-9.3079026390541386E-2</v>
      </c>
      <c r="O208" s="1">
        <f t="shared" si="72"/>
        <v>7.2979026390541379E-2</v>
      </c>
      <c r="P208" s="24">
        <f t="shared" si="62"/>
        <v>-1.7598899015692473E-18</v>
      </c>
      <c r="Q208" s="1"/>
      <c r="R208" s="27">
        <f t="shared" si="73"/>
        <v>9.3516116363072275</v>
      </c>
      <c r="S208" s="27">
        <f t="shared" si="74"/>
        <v>298.56758836369283</v>
      </c>
    </row>
    <row r="209" spans="1:19" x14ac:dyDescent="0.25">
      <c r="A209" s="29">
        <v>5128</v>
      </c>
      <c r="B209" s="29">
        <v>5.4800000000000001E-2</v>
      </c>
      <c r="C209" s="29">
        <v>-1.54E-2</v>
      </c>
      <c r="D209" s="1"/>
      <c r="E209" s="1">
        <f t="shared" si="66"/>
        <v>-0.28102189781021897</v>
      </c>
      <c r="F209" s="1">
        <f t="shared" si="67"/>
        <v>0</v>
      </c>
      <c r="G209" s="1">
        <f t="shared" si="65"/>
        <v>0</v>
      </c>
      <c r="H209" s="1"/>
      <c r="I209" s="24">
        <f t="shared" si="68"/>
        <v>2.9374733551652571E-2</v>
      </c>
      <c r="J209" s="24">
        <f t="shared" si="57"/>
        <v>0.94125053289669491</v>
      </c>
      <c r="K209" s="1"/>
      <c r="L209" s="1">
        <f t="shared" si="69"/>
        <v>1.609735398630561E-3</v>
      </c>
      <c r="M209" s="1">
        <f t="shared" si="70"/>
        <v>5.3190264601369441E-2</v>
      </c>
      <c r="N209" s="1">
        <f t="shared" si="71"/>
        <v>-8.1680745856340123E-2</v>
      </c>
      <c r="O209" s="1">
        <f t="shared" si="72"/>
        <v>6.6280745856340112E-2</v>
      </c>
      <c r="P209" s="24">
        <f t="shared" si="62"/>
        <v>-2.6398348523538708E-18</v>
      </c>
      <c r="Q209" s="1"/>
      <c r="R209" s="27">
        <f t="shared" si="73"/>
        <v>8.2547231241775165</v>
      </c>
      <c r="S209" s="27">
        <f t="shared" si="74"/>
        <v>272.75967687582249</v>
      </c>
    </row>
    <row r="210" spans="1:19" x14ac:dyDescent="0.25">
      <c r="A210" s="29">
        <v>5158</v>
      </c>
      <c r="B210" s="29">
        <v>4.9399999999999999E-2</v>
      </c>
      <c r="C210" s="29">
        <v>-1.2999999999999999E-2</v>
      </c>
      <c r="D210" s="1"/>
      <c r="E210" s="1">
        <f t="shared" si="66"/>
        <v>-0.26315789473684209</v>
      </c>
      <c r="F210" s="1">
        <f t="shared" si="67"/>
        <v>0</v>
      </c>
      <c r="G210" s="1">
        <f t="shared" si="65"/>
        <v>0</v>
      </c>
      <c r="H210" s="1"/>
      <c r="I210" s="24">
        <f t="shared" si="68"/>
        <v>2.9031114601501661E-2</v>
      </c>
      <c r="J210" s="24">
        <f t="shared" si="57"/>
        <v>0.9419377707969967</v>
      </c>
      <c r="K210" s="1"/>
      <c r="L210" s="1">
        <f t="shared" si="69"/>
        <v>1.4341370613141821E-3</v>
      </c>
      <c r="M210" s="1">
        <f t="shared" si="70"/>
        <v>4.7965862938685815E-2</v>
      </c>
      <c r="N210" s="1">
        <f t="shared" si="71"/>
        <v>-7.2770583866154065E-2</v>
      </c>
      <c r="O210" s="1">
        <f t="shared" si="72"/>
        <v>5.977058386615406E-2</v>
      </c>
      <c r="P210" s="24">
        <f t="shared" si="62"/>
        <v>-1.3199174261769354E-18</v>
      </c>
      <c r="Q210" s="1"/>
      <c r="R210" s="27">
        <f t="shared" si="73"/>
        <v>7.3972789622585511</v>
      </c>
      <c r="S210" s="27">
        <f t="shared" si="74"/>
        <v>247.40792103774143</v>
      </c>
    </row>
    <row r="211" spans="1:19" x14ac:dyDescent="0.25">
      <c r="A211" s="29">
        <v>5188</v>
      </c>
      <c r="B211" s="29">
        <v>4.3900000000000002E-2</v>
      </c>
      <c r="C211" s="29">
        <v>-1.12E-2</v>
      </c>
      <c r="D211" s="1"/>
      <c r="E211" s="1">
        <f t="shared" si="66"/>
        <v>-0.25512528473804097</v>
      </c>
      <c r="F211" s="1">
        <f t="shared" si="67"/>
        <v>0</v>
      </c>
      <c r="G211" s="1">
        <f t="shared" si="65"/>
        <v>0</v>
      </c>
      <c r="H211" s="1"/>
      <c r="I211" s="24">
        <f t="shared" si="68"/>
        <v>2.8876605166890487E-2</v>
      </c>
      <c r="J211" s="24">
        <f t="shared" si="57"/>
        <v>0.942246789666219</v>
      </c>
      <c r="K211" s="1"/>
      <c r="L211" s="1">
        <f t="shared" si="69"/>
        <v>1.2676829668264924E-3</v>
      </c>
      <c r="M211" s="1">
        <f t="shared" si="70"/>
        <v>4.2632317033173509E-2</v>
      </c>
      <c r="N211" s="1">
        <f t="shared" si="71"/>
        <v>-6.4324416502149567E-2</v>
      </c>
      <c r="O211" s="1">
        <f t="shared" si="72"/>
        <v>5.312441650214958E-2</v>
      </c>
      <c r="P211" s="24">
        <f t="shared" si="62"/>
        <v>3.0798073277461829E-18</v>
      </c>
      <c r="Q211" s="1"/>
      <c r="R211" s="27">
        <f t="shared" si="73"/>
        <v>6.576739231895842</v>
      </c>
      <c r="S211" s="27">
        <f t="shared" si="74"/>
        <v>221.17646076810416</v>
      </c>
    </row>
    <row r="212" spans="1:19" x14ac:dyDescent="0.25">
      <c r="A212" s="29">
        <v>5218</v>
      </c>
      <c r="B212" s="29">
        <v>3.85E-2</v>
      </c>
      <c r="C212" s="29">
        <v>-9.4000000000000004E-3</v>
      </c>
      <c r="D212" s="1"/>
      <c r="E212" s="1">
        <f t="shared" si="66"/>
        <v>-0.24415584415584418</v>
      </c>
      <c r="F212" s="1">
        <f t="shared" si="67"/>
        <v>0</v>
      </c>
      <c r="G212" s="1">
        <f t="shared" si="65"/>
        <v>0</v>
      </c>
      <c r="H212" s="1"/>
      <c r="I212" s="24">
        <f t="shared" si="68"/>
        <v>2.8665604998500759E-2</v>
      </c>
      <c r="J212" s="24">
        <f t="shared" si="57"/>
        <v>0.94266879000299852</v>
      </c>
      <c r="K212" s="1"/>
      <c r="L212" s="1">
        <f t="shared" si="69"/>
        <v>1.1036257924422791E-3</v>
      </c>
      <c r="M212" s="1">
        <f t="shared" si="70"/>
        <v>3.7396374207557717E-2</v>
      </c>
      <c r="N212" s="1">
        <f t="shared" si="71"/>
        <v>-5.5999872991342667E-2</v>
      </c>
      <c r="O212" s="1">
        <f t="shared" si="72"/>
        <v>4.6599872991342661E-2</v>
      </c>
      <c r="P212" s="24">
        <f t="shared" si="62"/>
        <v>-1.3199174261769354E-18</v>
      </c>
      <c r="Q212" s="1"/>
      <c r="R212" s="27">
        <f t="shared" si="73"/>
        <v>5.7587193849638121</v>
      </c>
      <c r="S212" s="27">
        <f t="shared" si="74"/>
        <v>195.13428061503618</v>
      </c>
    </row>
    <row r="213" spans="1:19" x14ac:dyDescent="0.25">
      <c r="A213" s="29">
        <v>5248</v>
      </c>
      <c r="B213" s="29">
        <v>3.3500000000000002E-2</v>
      </c>
      <c r="C213" s="29">
        <v>-7.7000000000000002E-3</v>
      </c>
      <c r="D213" s="1"/>
      <c r="E213" s="1">
        <f t="shared" si="66"/>
        <v>-0.2298507462686567</v>
      </c>
      <c r="F213" s="1">
        <f t="shared" si="67"/>
        <v>0</v>
      </c>
      <c r="G213" s="1">
        <f t="shared" si="65"/>
        <v>0</v>
      </c>
      <c r="H213" s="1"/>
      <c r="I213" s="24">
        <f t="shared" si="68"/>
        <v>2.8390442556039751E-2</v>
      </c>
      <c r="J213" s="24">
        <f t="shared" si="57"/>
        <v>0.94321911488792054</v>
      </c>
      <c r="K213" s="1"/>
      <c r="L213" s="1">
        <f t="shared" si="69"/>
        <v>9.5107982562733166E-4</v>
      </c>
      <c r="M213" s="1">
        <f t="shared" si="70"/>
        <v>3.2548920174372671E-2</v>
      </c>
      <c r="N213" s="1">
        <f t="shared" si="71"/>
        <v>-4.8259427973222614E-2</v>
      </c>
      <c r="O213" s="1">
        <f t="shared" si="72"/>
        <v>4.0559427973222623E-2</v>
      </c>
      <c r="P213" s="24">
        <f t="shared" si="62"/>
        <v>2.1998623769615591E-18</v>
      </c>
      <c r="Q213" s="1"/>
      <c r="R213" s="27">
        <f t="shared" si="73"/>
        <v>4.9912669248922361</v>
      </c>
      <c r="S213" s="27">
        <f t="shared" si="74"/>
        <v>170.81673307510778</v>
      </c>
    </row>
    <row r="214" spans="1:19" x14ac:dyDescent="0.25">
      <c r="A214" s="29">
        <v>5278</v>
      </c>
      <c r="B214" s="29">
        <v>2.92E-2</v>
      </c>
      <c r="C214" s="29">
        <v>-6.4000000000000003E-3</v>
      </c>
      <c r="D214" s="1"/>
      <c r="E214" s="1">
        <f t="shared" si="66"/>
        <v>-0.21917808219178084</v>
      </c>
      <c r="F214" s="1">
        <f t="shared" si="67"/>
        <v>0</v>
      </c>
      <c r="G214" s="1">
        <f t="shared" si="65"/>
        <v>0</v>
      </c>
      <c r="H214" s="1"/>
      <c r="I214" s="24">
        <f t="shared" si="68"/>
        <v>2.8185150964320595E-2</v>
      </c>
      <c r="J214" s="24">
        <f t="shared" si="57"/>
        <v>0.94362969807135877</v>
      </c>
      <c r="K214" s="1"/>
      <c r="L214" s="1">
        <f t="shared" si="69"/>
        <v>8.2300640815816139E-4</v>
      </c>
      <c r="M214" s="1">
        <f t="shared" si="70"/>
        <v>2.8376993591841839E-2</v>
      </c>
      <c r="N214" s="1">
        <f t="shared" si="71"/>
        <v>-4.1760762247071738E-2</v>
      </c>
      <c r="O214" s="1">
        <f t="shared" si="72"/>
        <v>3.5360762247071742E-2</v>
      </c>
      <c r="P214" s="24">
        <f t="shared" si="62"/>
        <v>1.0999311884807795E-18</v>
      </c>
      <c r="Q214" s="1"/>
      <c r="R214" s="27">
        <f t="shared" si="73"/>
        <v>4.3438278222587758</v>
      </c>
      <c r="S214" s="27">
        <f t="shared" si="74"/>
        <v>149.77377217774122</v>
      </c>
    </row>
    <row r="215" spans="1:19" x14ac:dyDescent="0.25">
      <c r="A215" s="29">
        <v>5308</v>
      </c>
      <c r="B215" s="29">
        <v>2.5700000000000001E-2</v>
      </c>
      <c r="C215" s="29">
        <v>-5.4999999999999997E-3</v>
      </c>
      <c r="D215" s="1"/>
      <c r="E215" s="1">
        <f t="shared" si="66"/>
        <v>-0.2140077821011673</v>
      </c>
      <c r="F215" s="1">
        <f t="shared" si="67"/>
        <v>0</v>
      </c>
      <c r="G215" s="1">
        <f t="shared" si="65"/>
        <v>0</v>
      </c>
      <c r="H215" s="1"/>
      <c r="I215" s="24">
        <f t="shared" si="68"/>
        <v>2.8085698838063996E-2</v>
      </c>
      <c r="J215" s="24">
        <f t="shared" si="57"/>
        <v>0.943828602323872</v>
      </c>
      <c r="K215" s="1"/>
      <c r="L215" s="1">
        <f t="shared" si="69"/>
        <v>7.2180246013824468E-4</v>
      </c>
      <c r="M215" s="1">
        <f t="shared" si="70"/>
        <v>2.4978197539861757E-2</v>
      </c>
      <c r="N215" s="1">
        <f t="shared" si="71"/>
        <v>-3.6625499666087621E-2</v>
      </c>
      <c r="O215" s="1">
        <f t="shared" si="72"/>
        <v>3.1125499666087627E-2</v>
      </c>
      <c r="P215" s="24">
        <f t="shared" si="62"/>
        <v>1.3199174261769354E-18</v>
      </c>
      <c r="Q215" s="1"/>
      <c r="R215" s="27">
        <f t="shared" si="73"/>
        <v>3.8313274584138028</v>
      </c>
      <c r="S215" s="27">
        <f t="shared" si="74"/>
        <v>132.58427254158622</v>
      </c>
    </row>
    <row r="216" spans="1:19" x14ac:dyDescent="0.25">
      <c r="A216" s="29">
        <v>5338</v>
      </c>
      <c r="B216" s="29">
        <v>2.23E-2</v>
      </c>
      <c r="C216" s="29">
        <v>-5.1000000000000004E-3</v>
      </c>
      <c r="D216" s="1"/>
      <c r="E216" s="1">
        <f t="shared" si="66"/>
        <v>-0.22869955156950675</v>
      </c>
      <c r="F216" s="1">
        <f t="shared" si="67"/>
        <v>0</v>
      </c>
      <c r="G216" s="1">
        <f t="shared" si="65"/>
        <v>0</v>
      </c>
      <c r="H216" s="1"/>
      <c r="I216" s="24">
        <f t="shared" si="68"/>
        <v>2.8368299013390524E-2</v>
      </c>
      <c r="J216" s="24">
        <f t="shared" si="57"/>
        <v>0.9432634019732189</v>
      </c>
      <c r="K216" s="1"/>
      <c r="L216" s="1">
        <f t="shared" si="69"/>
        <v>6.3261306799860867E-4</v>
      </c>
      <c r="M216" s="1">
        <f t="shared" si="70"/>
        <v>2.166738693200139E-2</v>
      </c>
      <c r="N216" s="1">
        <f t="shared" si="71"/>
        <v>-3.2099876337783703E-2</v>
      </c>
      <c r="O216" s="1">
        <f t="shared" si="72"/>
        <v>2.6999876337783706E-2</v>
      </c>
      <c r="P216" s="24">
        <f t="shared" si="62"/>
        <v>8.7994495078462367E-19</v>
      </c>
      <c r="Q216" s="1"/>
      <c r="R216" s="27">
        <f t="shared" si="73"/>
        <v>3.376888556976573</v>
      </c>
      <c r="S216" s="27">
        <f t="shared" si="74"/>
        <v>115.66051144302342</v>
      </c>
    </row>
    <row r="217" spans="1:19" x14ac:dyDescent="0.25">
      <c r="A217" s="29">
        <v>5368</v>
      </c>
      <c r="B217" s="29">
        <v>1.89E-2</v>
      </c>
      <c r="C217" s="29">
        <v>-4.7000000000000002E-3</v>
      </c>
      <c r="D217" s="1"/>
      <c r="E217" s="1">
        <f t="shared" si="66"/>
        <v>-0.24867724867724869</v>
      </c>
      <c r="F217" s="1">
        <f t="shared" si="67"/>
        <v>0</v>
      </c>
      <c r="G217" s="1">
        <f t="shared" si="65"/>
        <v>0</v>
      </c>
      <c r="H217" s="1"/>
      <c r="I217" s="24">
        <f t="shared" si="68"/>
        <v>2.8752575442273685E-2</v>
      </c>
      <c r="J217" s="24">
        <f t="shared" si="57"/>
        <v>0.94249484911545267</v>
      </c>
      <c r="K217" s="1"/>
      <c r="L217" s="1">
        <f t="shared" si="69"/>
        <v>5.4342367585897265E-4</v>
      </c>
      <c r="M217" s="1">
        <f t="shared" si="70"/>
        <v>1.8356576324141026E-2</v>
      </c>
      <c r="N217" s="1">
        <f t="shared" si="71"/>
        <v>-2.7574253009479792E-2</v>
      </c>
      <c r="O217" s="1">
        <f t="shared" si="72"/>
        <v>2.2874253009479793E-2</v>
      </c>
      <c r="P217" s="24">
        <f t="shared" si="62"/>
        <v>2.1998623769615592E-19</v>
      </c>
      <c r="Q217" s="1"/>
      <c r="R217" s="27">
        <f t="shared" si="73"/>
        <v>2.9170982920109654</v>
      </c>
      <c r="S217" s="27">
        <f t="shared" si="74"/>
        <v>98.538101707989028</v>
      </c>
    </row>
    <row r="218" spans="1:19" x14ac:dyDescent="0.25">
      <c r="A218" s="29">
        <v>5398</v>
      </c>
      <c r="B218" s="29">
        <v>1.5699999999999999E-2</v>
      </c>
      <c r="C218" s="29">
        <v>-4.3E-3</v>
      </c>
      <c r="D218" s="1"/>
      <c r="E218" s="1">
        <f t="shared" si="66"/>
        <v>-0.27388535031847139</v>
      </c>
      <c r="F218" s="1">
        <f t="shared" si="67"/>
        <v>0</v>
      </c>
      <c r="G218" s="1">
        <f t="shared" si="65"/>
        <v>0</v>
      </c>
      <c r="H218" s="1"/>
      <c r="I218" s="24">
        <f t="shared" si="68"/>
        <v>2.9237460122693577E-2</v>
      </c>
      <c r="J218" s="24">
        <f t="shared" si="57"/>
        <v>0.94152507975461286</v>
      </c>
      <c r="K218" s="1"/>
      <c r="L218" s="1">
        <f t="shared" si="69"/>
        <v>4.5902812392628915E-4</v>
      </c>
      <c r="M218" s="1">
        <f t="shared" si="70"/>
        <v>1.5240971876073709E-2</v>
      </c>
      <c r="N218" s="1">
        <f t="shared" si="71"/>
        <v>-2.3291877387571044E-2</v>
      </c>
      <c r="O218" s="1">
        <f t="shared" si="72"/>
        <v>1.8991877387571042E-2</v>
      </c>
      <c r="P218" s="24">
        <f t="shared" si="62"/>
        <v>-4.3997247539231184E-19</v>
      </c>
      <c r="Q218" s="1"/>
      <c r="R218" s="27">
        <f t="shared" si="73"/>
        <v>2.4778338129541089</v>
      </c>
      <c r="S218" s="27">
        <f t="shared" si="74"/>
        <v>82.270766187045879</v>
      </c>
    </row>
    <row r="219" spans="1:19" x14ac:dyDescent="0.25">
      <c r="A219" s="29">
        <v>5428</v>
      </c>
      <c r="B219" s="29">
        <v>1.2800000000000001E-2</v>
      </c>
      <c r="C219" s="29">
        <v>-4.0000000000000001E-3</v>
      </c>
      <c r="D219" s="1"/>
      <c r="E219" s="1">
        <f t="shared" si="66"/>
        <v>-0.3125</v>
      </c>
      <c r="F219" s="1">
        <f t="shared" si="67"/>
        <v>0</v>
      </c>
      <c r="G219" s="1">
        <f t="shared" si="65"/>
        <v>0</v>
      </c>
      <c r="H219" s="1"/>
      <c r="I219" s="24">
        <f t="shared" si="68"/>
        <v>2.9980223395265255E-2</v>
      </c>
      <c r="J219" s="24">
        <f t="shared" si="57"/>
        <v>0.94003955320946953</v>
      </c>
      <c r="K219" s="1"/>
      <c r="L219" s="1">
        <f t="shared" si="69"/>
        <v>3.8374685945939528E-4</v>
      </c>
      <c r="M219" s="1">
        <f t="shared" si="70"/>
        <v>1.2416253140540606E-2</v>
      </c>
      <c r="N219" s="1">
        <f t="shared" si="71"/>
        <v>-1.9471976405151567E-2</v>
      </c>
      <c r="O219" s="1">
        <f t="shared" si="72"/>
        <v>1.5471976405151569E-2</v>
      </c>
      <c r="P219" s="24">
        <f t="shared" si="62"/>
        <v>4.3997247539231184E-19</v>
      </c>
      <c r="Q219" s="1"/>
      <c r="R219" s="27">
        <f t="shared" si="73"/>
        <v>2.0829779531455976</v>
      </c>
      <c r="S219" s="27">
        <f t="shared" si="74"/>
        <v>67.395422046854407</v>
      </c>
    </row>
    <row r="220" spans="1:19" x14ac:dyDescent="0.25">
      <c r="A220" s="29">
        <v>5458</v>
      </c>
      <c r="B220" s="29">
        <v>1.0699999999999999E-2</v>
      </c>
      <c r="C220" s="29">
        <v>-4.0000000000000001E-3</v>
      </c>
      <c r="D220" s="1"/>
      <c r="E220" s="1">
        <f t="shared" si="66"/>
        <v>-0.37383177570093462</v>
      </c>
      <c r="F220" s="1">
        <f t="shared" si="67"/>
        <v>0</v>
      </c>
      <c r="G220" s="1">
        <f t="shared" si="65"/>
        <v>0</v>
      </c>
      <c r="H220" s="1"/>
      <c r="I220" s="24">
        <f t="shared" si="68"/>
        <v>3.115995675573776E-2</v>
      </c>
      <c r="J220" s="24">
        <f t="shared" ref="J220:J222" si="75">1-2*I220</f>
        <v>0.93768008648852452</v>
      </c>
      <c r="K220" s="1"/>
      <c r="L220" s="1">
        <f t="shared" si="69"/>
        <v>3.3341153728639402E-4</v>
      </c>
      <c r="M220" s="1">
        <f t="shared" si="70"/>
        <v>1.0366588462713605E-2</v>
      </c>
      <c r="N220" s="1">
        <f t="shared" si="71"/>
        <v>-1.6917875488002325E-2</v>
      </c>
      <c r="O220" s="1">
        <f t="shared" si="72"/>
        <v>1.2917875488002325E-2</v>
      </c>
      <c r="P220" s="24">
        <f>(N220+O220-C220)/MAX($C$13,-$C$14)</f>
        <v>0</v>
      </c>
      <c r="Q220" s="1"/>
      <c r="R220" s="27">
        <f t="shared" si="73"/>
        <v>1.8197601705091386</v>
      </c>
      <c r="S220" s="27">
        <f t="shared" si="74"/>
        <v>56.580839829490856</v>
      </c>
    </row>
    <row r="221" spans="1:19" x14ac:dyDescent="0.25">
      <c r="A221" s="29">
        <v>5488</v>
      </c>
      <c r="B221" s="29">
        <v>9.4000000000000004E-3</v>
      </c>
      <c r="C221" s="29">
        <v>-4.4999999999999997E-3</v>
      </c>
      <c r="D221" s="1"/>
      <c r="E221" s="1">
        <f t="shared" si="66"/>
        <v>-0.47872340425531912</v>
      </c>
      <c r="F221" s="1">
        <f t="shared" si="67"/>
        <v>0</v>
      </c>
      <c r="G221" s="1">
        <f t="shared" ref="G221:G222" si="76">E221*F221</f>
        <v>0</v>
      </c>
      <c r="H221" s="1"/>
      <c r="I221" s="24">
        <f t="shared" si="68"/>
        <v>3.317757571468162E-2</v>
      </c>
      <c r="J221" s="24">
        <f t="shared" si="75"/>
        <v>0.93364484857063679</v>
      </c>
      <c r="K221" s="1"/>
      <c r="L221" s="1">
        <f t="shared" si="69"/>
        <v>3.1186921171800727E-4</v>
      </c>
      <c r="M221" s="1">
        <f t="shared" si="70"/>
        <v>9.0881307882819933E-3</v>
      </c>
      <c r="N221" s="1">
        <f t="shared" si="71"/>
        <v>-1.5824780795916368E-2</v>
      </c>
      <c r="O221" s="1">
        <f t="shared" si="72"/>
        <v>1.1324780795916367E-2</v>
      </c>
      <c r="P221" s="24">
        <f>(N221+O221-C221)/MAX($C$13,-$C$14)</f>
        <v>-2.1998623769615592E-19</v>
      </c>
      <c r="Q221" s="1"/>
      <c r="R221" s="27">
        <f t="shared" si="73"/>
        <v>1.711538233908424</v>
      </c>
      <c r="S221" s="27">
        <f t="shared" si="74"/>
        <v>49.875661766091582</v>
      </c>
    </row>
    <row r="222" spans="1:19" x14ac:dyDescent="0.25">
      <c r="A222" s="29">
        <v>5518</v>
      </c>
      <c r="B222" s="29">
        <v>8.2000000000000007E-3</v>
      </c>
      <c r="C222" s="29">
        <v>-5.3E-3</v>
      </c>
      <c r="D222" s="1"/>
      <c r="E222" s="1">
        <f t="shared" si="66"/>
        <v>-0.64634146341463405</v>
      </c>
      <c r="F222" s="1">
        <f t="shared" si="67"/>
        <v>0</v>
      </c>
      <c r="G222" s="1">
        <f t="shared" si="76"/>
        <v>0</v>
      </c>
      <c r="H222" s="1"/>
      <c r="I222" s="24">
        <f t="shared" si="68"/>
        <v>3.6401754599899909E-2</v>
      </c>
      <c r="J222" s="24">
        <f t="shared" si="75"/>
        <v>0.92719649080020017</v>
      </c>
      <c r="K222" s="1"/>
      <c r="L222" s="1">
        <f t="shared" si="69"/>
        <v>2.984943877191793E-4</v>
      </c>
      <c r="M222" s="1">
        <f t="shared" si="70"/>
        <v>7.9015056122808212E-3</v>
      </c>
      <c r="N222" s="1">
        <f t="shared" si="71"/>
        <v>-1.5146119196717562E-2</v>
      </c>
      <c r="O222" s="1">
        <f t="shared" si="72"/>
        <v>9.846119196717561E-3</v>
      </c>
      <c r="P222" s="24">
        <f>(N222+O222-C222)/MAX($C$13,-$C$14)</f>
        <v>-2.1998623769615592E-19</v>
      </c>
      <c r="Q222" s="1"/>
      <c r="R222" s="27">
        <f t="shared" si="73"/>
        <v>1.6470920314344315</v>
      </c>
      <c r="S222" s="27">
        <f t="shared" si="74"/>
        <v>43.600507968565573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7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SUM(B20:B227)</f>
        <v>28.050900000000002</v>
      </c>
      <c r="C12" s="2">
        <f>SUM(C20:C227)</f>
        <v>-13.532300000000006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0.5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MAX(B20:B227)</f>
        <v>1.0382</v>
      </c>
      <c r="C13" s="2">
        <f>MAX(C20:C227)</f>
        <v>0.97719999999999996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2220.1054665456077</v>
      </c>
    </row>
    <row r="14" spans="1:21" s="3" customFormat="1" x14ac:dyDescent="0.25">
      <c r="A14" s="2" t="s">
        <v>30</v>
      </c>
      <c r="B14" s="2">
        <f>MIN(B20:B227)</f>
        <v>1.3899999999999999E-2</v>
      </c>
      <c r="C14" s="2">
        <f>MIN(C20:C227)</f>
        <v>-1.3839999999999999</v>
      </c>
      <c r="F14" s="5"/>
      <c r="G14" s="2" t="s">
        <v>7</v>
      </c>
      <c r="H14" s="2"/>
      <c r="I14" s="15"/>
      <c r="J14" s="15">
        <f>MIN(G20:G227)</f>
        <v>-8.9901960784313726</v>
      </c>
      <c r="K14" s="2" t="s">
        <v>19</v>
      </c>
      <c r="L14" s="15">
        <f>J14*M13</f>
        <v>-8.9901960784313726</v>
      </c>
      <c r="M14" s="2" t="s">
        <v>25</v>
      </c>
      <c r="N14" s="2">
        <f>L14*D17</f>
        <v>-3.2364705882352942E-3</v>
      </c>
      <c r="Q14" s="4" t="s">
        <v>34</v>
      </c>
      <c r="R14" s="18">
        <f>SUM(R20:R227)/SUM(L20:L227)</f>
        <v>3436.9887987850493</v>
      </c>
      <c r="S14" s="18">
        <f>SUM(S20:S227)/SUM(M20:M227)</f>
        <v>1216.8833322394416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MAX(G20:G227)</f>
        <v>1.0291929021179165</v>
      </c>
      <c r="K15" s="2"/>
      <c r="L15" s="2"/>
      <c r="M15" s="2" t="s">
        <v>24</v>
      </c>
      <c r="N15" s="2">
        <f>J15*D17</f>
        <v>3.7050944476244995E-4</v>
      </c>
      <c r="P15" s="10"/>
      <c r="Q15"/>
      <c r="S15" s="17"/>
    </row>
    <row r="16" spans="1:21" x14ac:dyDescent="0.25">
      <c r="A16" s="32" t="s">
        <v>47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0.15086871704099045</v>
      </c>
      <c r="K16" s="2"/>
      <c r="L16" s="19" t="s">
        <v>61</v>
      </c>
      <c r="M16" s="2"/>
      <c r="N16" s="30">
        <f>-L14/J15*J16/(1-J16)</f>
        <v>1.5520179421138893</v>
      </c>
      <c r="P16" s="10"/>
      <c r="Q16"/>
    </row>
    <row r="17" spans="1:19" x14ac:dyDescent="0.25">
      <c r="A17" s="12" t="s">
        <v>18</v>
      </c>
      <c r="B17" s="11"/>
      <c r="C17" s="11"/>
      <c r="D17" s="11">
        <v>3.6000000000000002E-4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-625</v>
      </c>
      <c r="B20" s="29">
        <v>3.0599999999999999E-2</v>
      </c>
      <c r="C20" s="29">
        <v>1.38E-2</v>
      </c>
      <c r="D20" s="1"/>
      <c r="E20" s="1">
        <f t="shared" ref="E20:E23" si="0">C20/B20</f>
        <v>0.45098039215686275</v>
      </c>
      <c r="F20" s="1">
        <f t="shared" ref="F20:F23" si="1">IF(AND(B20/$B$13&gt;$O$12,OR(C20/$C$13&gt;$M$12,C20/$C$14&gt;$M$12)),1,0)</f>
        <v>0</v>
      </c>
      <c r="G20" s="1">
        <f t="shared" ref="G20:G56" si="2">E20*F20</f>
        <v>0</v>
      </c>
      <c r="H20" s="1"/>
      <c r="I20" s="24">
        <f t="shared" ref="I20:I23" si="3">MIN(1,MAX(0,(E20-$J$15)/($L$14-$J$15)))</f>
        <v>5.770935843328788E-2</v>
      </c>
      <c r="J20" s="24">
        <f t="shared" ref="J20:J48" si="4">1-2*I20</f>
        <v>0.88458128313342421</v>
      </c>
      <c r="K20" s="1"/>
      <c r="L20" s="1">
        <f t="shared" ref="L20:L23" si="5">B20*I20</f>
        <v>1.765906368058609E-3</v>
      </c>
      <c r="M20" s="1">
        <f t="shared" ref="M20:M23" si="6">B20*(1-I20)</f>
        <v>2.883409363194139E-2</v>
      </c>
      <c r="N20" s="1">
        <f t="shared" ref="N20:N23" si="7">L20*$L$14</f>
        <v>-1.5875844504997495E-2</v>
      </c>
      <c r="O20" s="1">
        <f t="shared" ref="O20:O23" si="8">M20*$J$15</f>
        <v>2.9675844504997495E-2</v>
      </c>
      <c r="P20" s="24">
        <f t="shared" ref="P20:P48" si="9">(N20+O20-C20)/MAX($C$13,-$C$14)</f>
        <v>0</v>
      </c>
      <c r="Q20" s="1"/>
      <c r="R20" s="27">
        <f t="shared" ref="R20:R23" si="10">A20*L20</f>
        <v>-1.1036914800366306</v>
      </c>
      <c r="S20" s="27">
        <f t="shared" ref="S20:S23" si="11">A20*M20</f>
        <v>-18.02130851996337</v>
      </c>
    </row>
    <row r="21" spans="1:19" x14ac:dyDescent="0.25">
      <c r="A21" s="29">
        <v>-595</v>
      </c>
      <c r="B21" s="29">
        <v>4.0800000000000003E-2</v>
      </c>
      <c r="C21" s="29">
        <v>2.98E-2</v>
      </c>
      <c r="D21" s="1"/>
      <c r="E21" s="1">
        <f t="shared" si="0"/>
        <v>0.73039215686274506</v>
      </c>
      <c r="F21" s="1">
        <f t="shared" si="1"/>
        <v>0</v>
      </c>
      <c r="G21" s="1">
        <f t="shared" si="2"/>
        <v>0</v>
      </c>
      <c r="H21" s="1"/>
      <c r="I21" s="24">
        <f t="shared" si="3"/>
        <v>2.9822252218696711E-2</v>
      </c>
      <c r="J21" s="24">
        <f t="shared" si="4"/>
        <v>0.94035549556260656</v>
      </c>
      <c r="K21" s="1"/>
      <c r="L21" s="1">
        <f t="shared" si="5"/>
        <v>1.2167478905228258E-3</v>
      </c>
      <c r="M21" s="1">
        <f t="shared" si="6"/>
        <v>3.9583252109477177E-2</v>
      </c>
      <c r="N21" s="1">
        <f t="shared" si="7"/>
        <v>-1.0938802113817954E-2</v>
      </c>
      <c r="O21" s="1">
        <f t="shared" si="8"/>
        <v>4.0738802113817953E-2</v>
      </c>
      <c r="P21" s="24">
        <f t="shared" si="9"/>
        <v>0</v>
      </c>
      <c r="Q21" s="1"/>
      <c r="R21" s="27">
        <f t="shared" si="10"/>
        <v>-0.72396499486108135</v>
      </c>
      <c r="S21" s="27">
        <f t="shared" si="11"/>
        <v>-23.552035005138919</v>
      </c>
    </row>
    <row r="22" spans="1:19" x14ac:dyDescent="0.25">
      <c r="A22" s="29">
        <v>-565</v>
      </c>
      <c r="B22" s="29">
        <v>5.21E-2</v>
      </c>
      <c r="C22" s="29">
        <v>2.64E-2</v>
      </c>
      <c r="D22" s="1"/>
      <c r="E22" s="1">
        <f t="shared" si="0"/>
        <v>0.50671785028790783</v>
      </c>
      <c r="F22" s="1">
        <f t="shared" si="1"/>
        <v>0</v>
      </c>
      <c r="G22" s="1">
        <f t="shared" si="2"/>
        <v>0</v>
      </c>
      <c r="H22" s="1"/>
      <c r="I22" s="24">
        <f t="shared" si="3"/>
        <v>5.2146398632121498E-2</v>
      </c>
      <c r="J22" s="24">
        <f t="shared" si="4"/>
        <v>0.89570720273575699</v>
      </c>
      <c r="K22" s="1"/>
      <c r="L22" s="1">
        <f t="shared" si="5"/>
        <v>2.71682736873353E-3</v>
      </c>
      <c r="M22" s="1">
        <f t="shared" si="6"/>
        <v>4.9383172631266473E-2</v>
      </c>
      <c r="N22" s="1">
        <f t="shared" si="7"/>
        <v>-2.4424810756163207E-2</v>
      </c>
      <c r="O22" s="1">
        <f t="shared" si="8"/>
        <v>5.0824810756163206E-2</v>
      </c>
      <c r="P22" s="24">
        <f t="shared" si="9"/>
        <v>0</v>
      </c>
      <c r="Q22" s="1"/>
      <c r="R22" s="27">
        <f t="shared" si="10"/>
        <v>-1.5350074633344444</v>
      </c>
      <c r="S22" s="27">
        <f t="shared" si="11"/>
        <v>-27.901492536665558</v>
      </c>
    </row>
    <row r="23" spans="1:19" x14ac:dyDescent="0.25">
      <c r="A23" s="29">
        <v>-535</v>
      </c>
      <c r="B23" s="29">
        <v>6.4500000000000002E-2</v>
      </c>
      <c r="C23" s="29">
        <v>1.21E-2</v>
      </c>
      <c r="D23" s="1"/>
      <c r="E23" s="1">
        <f t="shared" si="0"/>
        <v>0.18759689922480619</v>
      </c>
      <c r="F23" s="1">
        <f t="shared" si="1"/>
        <v>0</v>
      </c>
      <c r="G23" s="1">
        <f t="shared" si="2"/>
        <v>0</v>
      </c>
      <c r="H23" s="1"/>
      <c r="I23" s="24">
        <f t="shared" si="3"/>
        <v>8.3996739175104057E-2</v>
      </c>
      <c r="J23" s="24">
        <f t="shared" si="4"/>
        <v>0.83200652164979183</v>
      </c>
      <c r="K23" s="1"/>
      <c r="L23" s="1">
        <f t="shared" si="5"/>
        <v>5.4177896767942119E-3</v>
      </c>
      <c r="M23" s="1">
        <f t="shared" si="6"/>
        <v>5.9082210323205792E-2</v>
      </c>
      <c r="N23" s="1">
        <f t="shared" si="7"/>
        <v>-4.87069915060813E-2</v>
      </c>
      <c r="O23" s="1">
        <f t="shared" si="8"/>
        <v>6.0806991506081293E-2</v>
      </c>
      <c r="P23" s="24">
        <f t="shared" si="9"/>
        <v>-5.0136516646728531E-18</v>
      </c>
      <c r="Q23" s="1"/>
      <c r="R23" s="27">
        <f t="shared" si="10"/>
        <v>-2.8985174770849036</v>
      </c>
      <c r="S23" s="27">
        <f t="shared" si="11"/>
        <v>-31.608982522915099</v>
      </c>
    </row>
    <row r="24" spans="1:19" x14ac:dyDescent="0.25">
      <c r="A24" s="29">
        <v>-505</v>
      </c>
      <c r="B24" s="29">
        <v>7.7600000000000002E-2</v>
      </c>
      <c r="C24" s="29">
        <v>1.2999999999999999E-3</v>
      </c>
      <c r="D24" s="1"/>
      <c r="E24" s="1">
        <f t="shared" ref="E24:E55" si="12">C24/B24</f>
        <v>1.6752577319587628E-2</v>
      </c>
      <c r="F24" s="1">
        <f t="shared" ref="F24:F55" si="13">IF(AND(B24/$B$13&gt;$O$12,OR(C24/$C$13&gt;$M$12,C24/$C$14&gt;$M$12)),1,0)</f>
        <v>0</v>
      </c>
      <c r="G24" s="1">
        <f t="shared" si="2"/>
        <v>0</v>
      </c>
      <c r="H24" s="1"/>
      <c r="I24" s="24">
        <f t="shared" ref="I24:I55" si="14">MIN(1,MAX(0,(E24-$J$15)/($L$14-$J$15)))</f>
        <v>0.10104811049494002</v>
      </c>
      <c r="J24" s="24">
        <f t="shared" si="4"/>
        <v>0.79790377901012</v>
      </c>
      <c r="K24" s="1"/>
      <c r="L24" s="1">
        <f t="shared" ref="L24:L55" si="15">B24*I24</f>
        <v>7.8413333744073461E-3</v>
      </c>
      <c r="M24" s="1">
        <f t="shared" ref="M24:M55" si="16">B24*(1-I24)</f>
        <v>6.9758666625592658E-2</v>
      </c>
      <c r="N24" s="1">
        <f t="shared" ref="N24:N55" si="17">L24*$L$14</f>
        <v>-7.0495124552269958E-2</v>
      </c>
      <c r="O24" s="1">
        <f t="shared" ref="O24:O55" si="18">M24*$J$15</f>
        <v>7.1795124552269954E-2</v>
      </c>
      <c r="P24" s="24">
        <f t="shared" si="9"/>
        <v>-3.1335322904205333E-18</v>
      </c>
      <c r="Q24" s="1"/>
      <c r="R24" s="27">
        <f t="shared" ref="R24:R55" si="19">A24*L24</f>
        <v>-3.9598733540757096</v>
      </c>
      <c r="S24" s="27">
        <f t="shared" ref="S24:S55" si="20">A24*M24</f>
        <v>-35.228126645924291</v>
      </c>
    </row>
    <row r="25" spans="1:19" x14ac:dyDescent="0.25">
      <c r="A25" s="29">
        <v>-475</v>
      </c>
      <c r="B25" s="29">
        <v>9.1399999999999995E-2</v>
      </c>
      <c r="C25" s="29">
        <v>-5.9999999999999995E-4</v>
      </c>
      <c r="D25" s="1"/>
      <c r="E25" s="1">
        <f t="shared" si="12"/>
        <v>-6.5645514223194746E-3</v>
      </c>
      <c r="F25" s="1">
        <f t="shared" si="13"/>
        <v>0</v>
      </c>
      <c r="G25" s="1">
        <f t="shared" si="2"/>
        <v>0</v>
      </c>
      <c r="H25" s="1"/>
      <c r="I25" s="24">
        <f t="shared" si="14"/>
        <v>0.10337531116427949</v>
      </c>
      <c r="J25" s="24">
        <f t="shared" si="4"/>
        <v>0.79324937767144099</v>
      </c>
      <c r="K25" s="1"/>
      <c r="L25" s="1">
        <f t="shared" si="15"/>
        <v>9.448503440415144E-3</v>
      </c>
      <c r="M25" s="1">
        <f t="shared" si="16"/>
        <v>8.1951496559584849E-2</v>
      </c>
      <c r="N25" s="1">
        <f t="shared" si="17"/>
        <v>-8.4943898577065566E-2</v>
      </c>
      <c r="O25" s="1">
        <f t="shared" si="18"/>
        <v>8.4343898577065576E-2</v>
      </c>
      <c r="P25" s="24">
        <f t="shared" si="9"/>
        <v>7.5988158042697934E-18</v>
      </c>
      <c r="Q25" s="1"/>
      <c r="R25" s="27">
        <f t="shared" si="19"/>
        <v>-4.4880391341971935</v>
      </c>
      <c r="S25" s="27">
        <f t="shared" si="20"/>
        <v>-38.926960865802805</v>
      </c>
    </row>
    <row r="26" spans="1:19" x14ac:dyDescent="0.25">
      <c r="A26" s="29">
        <v>-445</v>
      </c>
      <c r="B26" s="29">
        <v>0.1067</v>
      </c>
      <c r="C26" s="29">
        <v>7.1000000000000004E-3</v>
      </c>
      <c r="D26" s="1"/>
      <c r="E26" s="1">
        <f t="shared" si="12"/>
        <v>6.6541705716963453E-2</v>
      </c>
      <c r="F26" s="1">
        <f t="shared" si="13"/>
        <v>0</v>
      </c>
      <c r="G26" s="1">
        <f t="shared" si="2"/>
        <v>0</v>
      </c>
      <c r="H26" s="1"/>
      <c r="I26" s="24">
        <f t="shared" si="14"/>
        <v>9.6078832578489023E-2</v>
      </c>
      <c r="J26" s="24">
        <f t="shared" si="4"/>
        <v>0.80784233484302193</v>
      </c>
      <c r="K26" s="1"/>
      <c r="L26" s="1">
        <f t="shared" si="15"/>
        <v>1.0251611436124779E-2</v>
      </c>
      <c r="M26" s="1">
        <f t="shared" si="16"/>
        <v>9.644838856387522E-2</v>
      </c>
      <c r="N26" s="1">
        <f t="shared" si="17"/>
        <v>-9.2163996930651207E-2</v>
      </c>
      <c r="O26" s="1">
        <f t="shared" si="18"/>
        <v>9.9263996930651202E-2</v>
      </c>
      <c r="P26" s="24">
        <f t="shared" si="9"/>
        <v>-3.7602387485046396E-18</v>
      </c>
      <c r="Q26" s="1"/>
      <c r="R26" s="27">
        <f t="shared" si="19"/>
        <v>-4.5619670890755266</v>
      </c>
      <c r="S26" s="27">
        <f t="shared" si="20"/>
        <v>-42.919532910924474</v>
      </c>
    </row>
    <row r="27" spans="1:19" x14ac:dyDescent="0.25">
      <c r="A27" s="29">
        <v>-415</v>
      </c>
      <c r="B27" s="29">
        <v>0.12559999999999999</v>
      </c>
      <c r="C27" s="29">
        <v>3.1899999999999998E-2</v>
      </c>
      <c r="D27" s="1"/>
      <c r="E27" s="1">
        <f t="shared" si="12"/>
        <v>0.25398089171974525</v>
      </c>
      <c r="F27" s="1">
        <f t="shared" si="13"/>
        <v>0</v>
      </c>
      <c r="G27" s="1">
        <f t="shared" si="2"/>
        <v>0</v>
      </c>
      <c r="H27" s="1"/>
      <c r="I27" s="24">
        <f t="shared" si="14"/>
        <v>7.7371186197391459E-2</v>
      </c>
      <c r="J27" s="24">
        <f t="shared" si="4"/>
        <v>0.84525762760521705</v>
      </c>
      <c r="K27" s="1"/>
      <c r="L27" s="1">
        <f t="shared" si="15"/>
        <v>9.7178209863923656E-3</v>
      </c>
      <c r="M27" s="1">
        <f t="shared" si="16"/>
        <v>0.11588217901360762</v>
      </c>
      <c r="N27" s="1">
        <f t="shared" si="17"/>
        <v>-8.7365116122762737E-2</v>
      </c>
      <c r="O27" s="1">
        <f t="shared" si="18"/>
        <v>0.11926511612276273</v>
      </c>
      <c r="P27" s="24">
        <f t="shared" si="9"/>
        <v>0</v>
      </c>
      <c r="Q27" s="1"/>
      <c r="R27" s="27">
        <f t="shared" si="19"/>
        <v>-4.0328957093528315</v>
      </c>
      <c r="S27" s="27">
        <f t="shared" si="20"/>
        <v>-48.091104290647159</v>
      </c>
    </row>
    <row r="28" spans="1:19" x14ac:dyDescent="0.25">
      <c r="A28" s="29">
        <v>-385</v>
      </c>
      <c r="B28" s="29">
        <v>0.15090000000000001</v>
      </c>
      <c r="C28" s="29">
        <v>7.2700000000000001E-2</v>
      </c>
      <c r="D28" s="1"/>
      <c r="E28" s="1">
        <f t="shared" si="12"/>
        <v>0.48177601060304837</v>
      </c>
      <c r="F28" s="1">
        <f t="shared" si="13"/>
        <v>0</v>
      </c>
      <c r="G28" s="1">
        <f t="shared" si="2"/>
        <v>0</v>
      </c>
      <c r="H28" s="1"/>
      <c r="I28" s="24">
        <f t="shared" si="14"/>
        <v>5.463575599046732E-2</v>
      </c>
      <c r="J28" s="24">
        <f t="shared" si="4"/>
        <v>0.89072848801906535</v>
      </c>
      <c r="K28" s="1"/>
      <c r="L28" s="1">
        <f t="shared" si="15"/>
        <v>8.2445355789615184E-3</v>
      </c>
      <c r="M28" s="1">
        <f t="shared" si="16"/>
        <v>0.14265546442103849</v>
      </c>
      <c r="N28" s="1">
        <f t="shared" si="17"/>
        <v>-7.4119991430467769E-2</v>
      </c>
      <c r="O28" s="1">
        <f t="shared" si="18"/>
        <v>0.14681999143046778</v>
      </c>
      <c r="P28" s="24">
        <f t="shared" si="9"/>
        <v>1.0027303329345706E-17</v>
      </c>
      <c r="Q28" s="1"/>
      <c r="R28" s="27">
        <f t="shared" si="19"/>
        <v>-3.1741461979001846</v>
      </c>
      <c r="S28" s="27">
        <f t="shared" si="20"/>
        <v>-54.922353802099821</v>
      </c>
    </row>
    <row r="29" spans="1:19" x14ac:dyDescent="0.25">
      <c r="A29" s="29">
        <v>-355</v>
      </c>
      <c r="B29" s="29">
        <v>0.1862</v>
      </c>
      <c r="C29" s="29">
        <v>0.1178</v>
      </c>
      <c r="D29" s="1"/>
      <c r="E29" s="1">
        <f t="shared" si="12"/>
        <v>0.63265306122448983</v>
      </c>
      <c r="F29" s="1">
        <f t="shared" si="13"/>
        <v>0</v>
      </c>
      <c r="G29" s="1">
        <f t="shared" si="2"/>
        <v>0</v>
      </c>
      <c r="H29" s="1"/>
      <c r="I29" s="24">
        <f t="shared" si="14"/>
        <v>3.9577247840485309E-2</v>
      </c>
      <c r="J29" s="24">
        <f t="shared" si="4"/>
        <v>0.92084550431902934</v>
      </c>
      <c r="K29" s="1"/>
      <c r="L29" s="1">
        <f t="shared" si="15"/>
        <v>7.3692835478983646E-3</v>
      </c>
      <c r="M29" s="1">
        <f t="shared" si="16"/>
        <v>0.17883071645210163</v>
      </c>
      <c r="N29" s="1">
        <f t="shared" si="17"/>
        <v>-6.6251304053164706E-2</v>
      </c>
      <c r="O29" s="1">
        <f t="shared" si="18"/>
        <v>0.18405130405316472</v>
      </c>
      <c r="P29" s="24">
        <f t="shared" si="9"/>
        <v>1.0027303329345706E-17</v>
      </c>
      <c r="Q29" s="1"/>
      <c r="R29" s="27">
        <f t="shared" si="19"/>
        <v>-2.6160956595039195</v>
      </c>
      <c r="S29" s="27">
        <f t="shared" si="20"/>
        <v>-63.48490434049608</v>
      </c>
    </row>
    <row r="30" spans="1:19" x14ac:dyDescent="0.25">
      <c r="A30" s="29">
        <v>-325</v>
      </c>
      <c r="B30" s="29">
        <v>0.23580000000000001</v>
      </c>
      <c r="C30" s="29">
        <v>0.16739999999999999</v>
      </c>
      <c r="D30" s="1"/>
      <c r="E30" s="1">
        <f t="shared" si="12"/>
        <v>0.70992366412213737</v>
      </c>
      <c r="F30" s="1">
        <f t="shared" si="13"/>
        <v>0</v>
      </c>
      <c r="G30" s="1">
        <f t="shared" si="2"/>
        <v>0</v>
      </c>
      <c r="H30" s="1"/>
      <c r="I30" s="24">
        <f t="shared" si="14"/>
        <v>3.1865140540563774E-2</v>
      </c>
      <c r="J30" s="24">
        <f t="shared" si="4"/>
        <v>0.93626971891887245</v>
      </c>
      <c r="K30" s="1"/>
      <c r="L30" s="1">
        <f t="shared" si="15"/>
        <v>7.513800139464938E-3</v>
      </c>
      <c r="M30" s="1">
        <f t="shared" si="16"/>
        <v>0.22828619986053508</v>
      </c>
      <c r="N30" s="1">
        <f t="shared" si="17"/>
        <v>-6.7550536547934789E-2</v>
      </c>
      <c r="O30" s="1">
        <f t="shared" si="18"/>
        <v>0.2349505365479348</v>
      </c>
      <c r="P30" s="24">
        <f t="shared" si="9"/>
        <v>0</v>
      </c>
      <c r="Q30" s="1"/>
      <c r="R30" s="27">
        <f t="shared" si="19"/>
        <v>-2.4419850453261049</v>
      </c>
      <c r="S30" s="27">
        <f t="shared" si="20"/>
        <v>-74.193014954673899</v>
      </c>
    </row>
    <row r="31" spans="1:19" x14ac:dyDescent="0.25">
      <c r="A31" s="29">
        <v>-295</v>
      </c>
      <c r="B31" s="29">
        <v>0.30330000000000001</v>
      </c>
      <c r="C31" s="29">
        <v>0.23780000000000001</v>
      </c>
      <c r="D31" s="1"/>
      <c r="E31" s="1">
        <f t="shared" si="12"/>
        <v>0.78404220243982858</v>
      </c>
      <c r="F31" s="1">
        <f t="shared" si="13"/>
        <v>0</v>
      </c>
      <c r="G31" s="1">
        <f t="shared" si="2"/>
        <v>0</v>
      </c>
      <c r="H31" s="1"/>
      <c r="I31" s="24">
        <f t="shared" si="14"/>
        <v>2.4467629728120215E-2</v>
      </c>
      <c r="J31" s="24">
        <f t="shared" si="4"/>
        <v>0.95106474054375956</v>
      </c>
      <c r="K31" s="1"/>
      <c r="L31" s="1">
        <f t="shared" si="15"/>
        <v>7.4210320965388613E-3</v>
      </c>
      <c r="M31" s="1">
        <f t="shared" si="16"/>
        <v>0.29587896790346113</v>
      </c>
      <c r="N31" s="1">
        <f t="shared" si="17"/>
        <v>-6.6716533652217011E-2</v>
      </c>
      <c r="O31" s="1">
        <f t="shared" si="18"/>
        <v>0.30451653365221704</v>
      </c>
      <c r="P31" s="24">
        <f t="shared" si="9"/>
        <v>0</v>
      </c>
      <c r="Q31" s="1"/>
      <c r="R31" s="27">
        <f t="shared" si="19"/>
        <v>-2.1892044684789642</v>
      </c>
      <c r="S31" s="27">
        <f t="shared" si="20"/>
        <v>-87.284295531521039</v>
      </c>
    </row>
    <row r="32" spans="1:19" x14ac:dyDescent="0.25">
      <c r="A32" s="29">
        <v>-265</v>
      </c>
      <c r="B32" s="29">
        <v>0.39100000000000001</v>
      </c>
      <c r="C32" s="29">
        <v>0.3372</v>
      </c>
      <c r="D32" s="1"/>
      <c r="E32" s="1">
        <f t="shared" si="12"/>
        <v>0.86240409207161117</v>
      </c>
      <c r="F32" s="1">
        <f t="shared" si="13"/>
        <v>0</v>
      </c>
      <c r="G32" s="1">
        <f t="shared" si="2"/>
        <v>0</v>
      </c>
      <c r="H32" s="1"/>
      <c r="I32" s="24">
        <f t="shared" si="14"/>
        <v>1.6646604934701468E-2</v>
      </c>
      <c r="J32" s="24">
        <f t="shared" si="4"/>
        <v>0.96670679013059702</v>
      </c>
      <c r="K32" s="1"/>
      <c r="L32" s="1">
        <f t="shared" si="15"/>
        <v>6.508822529468274E-3</v>
      </c>
      <c r="M32" s="1">
        <f t="shared" si="16"/>
        <v>0.38449117747053174</v>
      </c>
      <c r="N32" s="1">
        <f t="shared" si="17"/>
        <v>-5.8515590779631442E-2</v>
      </c>
      <c r="O32" s="1">
        <f t="shared" si="18"/>
        <v>0.39571559077963142</v>
      </c>
      <c r="P32" s="24">
        <f t="shared" si="9"/>
        <v>0</v>
      </c>
      <c r="Q32" s="1"/>
      <c r="R32" s="27">
        <f t="shared" si="19"/>
        <v>-1.7248379703090926</v>
      </c>
      <c r="S32" s="27">
        <f t="shared" si="20"/>
        <v>-101.89016202969091</v>
      </c>
    </row>
    <row r="33" spans="1:19" x14ac:dyDescent="0.25">
      <c r="A33" s="29">
        <v>-235</v>
      </c>
      <c r="B33" s="29">
        <v>0.4975</v>
      </c>
      <c r="C33" s="29">
        <v>0.45760000000000001</v>
      </c>
      <c r="D33" s="1"/>
      <c r="E33" s="1">
        <f t="shared" si="12"/>
        <v>0.91979899497487438</v>
      </c>
      <c r="F33" s="1">
        <f t="shared" si="13"/>
        <v>0</v>
      </c>
      <c r="G33" s="1">
        <f t="shared" si="2"/>
        <v>0</v>
      </c>
      <c r="H33" s="1"/>
      <c r="I33" s="24">
        <f t="shared" si="14"/>
        <v>1.0918221396076074E-2</v>
      </c>
      <c r="J33" s="24">
        <f t="shared" si="4"/>
        <v>0.97816355720784787</v>
      </c>
      <c r="K33" s="1"/>
      <c r="L33" s="1">
        <f t="shared" si="15"/>
        <v>5.4318151445478463E-3</v>
      </c>
      <c r="M33" s="1">
        <f t="shared" si="16"/>
        <v>0.49206818485545212</v>
      </c>
      <c r="N33" s="1">
        <f t="shared" si="17"/>
        <v>-4.8833083211278189E-2</v>
      </c>
      <c r="O33" s="1">
        <f t="shared" si="18"/>
        <v>0.50643308321127811</v>
      </c>
      <c r="P33" s="24">
        <f t="shared" si="9"/>
        <v>-8.0218426634765649E-17</v>
      </c>
      <c r="Q33" s="1"/>
      <c r="R33" s="27">
        <f t="shared" si="19"/>
        <v>-1.2764765589687439</v>
      </c>
      <c r="S33" s="27">
        <f t="shared" si="20"/>
        <v>-115.63602344103124</v>
      </c>
    </row>
    <row r="34" spans="1:19" x14ac:dyDescent="0.25">
      <c r="A34" s="29">
        <v>-205</v>
      </c>
      <c r="B34" s="29">
        <v>0.6179</v>
      </c>
      <c r="C34" s="29">
        <v>0.58499999999999996</v>
      </c>
      <c r="D34" s="1"/>
      <c r="E34" s="1">
        <f t="shared" si="12"/>
        <v>0.94675513837190473</v>
      </c>
      <c r="F34" s="1">
        <f t="shared" si="13"/>
        <v>1</v>
      </c>
      <c r="G34" s="1">
        <f t="shared" si="2"/>
        <v>0.94675513837190473</v>
      </c>
      <c r="H34" s="1"/>
      <c r="I34" s="24">
        <f t="shared" si="14"/>
        <v>8.2278234636911259E-3</v>
      </c>
      <c r="J34" s="24">
        <f t="shared" si="4"/>
        <v>0.98354435307261778</v>
      </c>
      <c r="K34" s="1"/>
      <c r="L34" s="1">
        <f t="shared" si="15"/>
        <v>5.083972118214747E-3</v>
      </c>
      <c r="M34" s="1">
        <f t="shared" si="16"/>
        <v>0.61281602788178524</v>
      </c>
      <c r="N34" s="1">
        <f t="shared" si="17"/>
        <v>-4.5705906200028658E-2</v>
      </c>
      <c r="O34" s="1">
        <f t="shared" si="18"/>
        <v>0.63070590620002853</v>
      </c>
      <c r="P34" s="24">
        <f t="shared" si="9"/>
        <v>-8.0218426634765649E-17</v>
      </c>
      <c r="Q34" s="1"/>
      <c r="R34" s="27">
        <f t="shared" si="19"/>
        <v>-1.0422142842340232</v>
      </c>
      <c r="S34" s="27">
        <f t="shared" si="20"/>
        <v>-125.62728571576598</v>
      </c>
    </row>
    <row r="35" spans="1:19" x14ac:dyDescent="0.25">
      <c r="A35" s="29">
        <v>-175</v>
      </c>
      <c r="B35" s="29">
        <v>0.74309999999999998</v>
      </c>
      <c r="C35" s="29">
        <v>0.70399999999999996</v>
      </c>
      <c r="D35" s="1"/>
      <c r="E35" s="1">
        <f t="shared" si="12"/>
        <v>0.94738258646211815</v>
      </c>
      <c r="F35" s="1">
        <f t="shared" si="13"/>
        <v>1</v>
      </c>
      <c r="G35" s="1">
        <f t="shared" si="2"/>
        <v>0.94738258646211815</v>
      </c>
      <c r="H35" s="1"/>
      <c r="I35" s="24">
        <f t="shared" si="14"/>
        <v>8.1652000750362403E-3</v>
      </c>
      <c r="J35" s="24">
        <f t="shared" si="4"/>
        <v>0.98366959984992752</v>
      </c>
      <c r="K35" s="1"/>
      <c r="L35" s="1">
        <f t="shared" si="15"/>
        <v>6.0675601757594301E-3</v>
      </c>
      <c r="M35" s="1">
        <f t="shared" si="16"/>
        <v>0.73703243982424049</v>
      </c>
      <c r="N35" s="1">
        <f t="shared" si="17"/>
        <v>-5.4548555697758801E-2</v>
      </c>
      <c r="O35" s="1">
        <f t="shared" si="18"/>
        <v>0.7585485556977587</v>
      </c>
      <c r="P35" s="24">
        <f t="shared" si="9"/>
        <v>-8.0218426634765649E-17</v>
      </c>
      <c r="Q35" s="1"/>
      <c r="R35" s="27">
        <f t="shared" si="19"/>
        <v>-1.0618230307579002</v>
      </c>
      <c r="S35" s="27">
        <f t="shared" si="20"/>
        <v>-128.9806769692421</v>
      </c>
    </row>
    <row r="36" spans="1:19" x14ac:dyDescent="0.25">
      <c r="A36" s="29">
        <v>-145</v>
      </c>
      <c r="B36" s="29">
        <v>0.86050000000000004</v>
      </c>
      <c r="C36" s="29">
        <v>0.81110000000000004</v>
      </c>
      <c r="D36" s="1"/>
      <c r="E36" s="1">
        <f t="shared" si="12"/>
        <v>0.94259151656013951</v>
      </c>
      <c r="F36" s="1">
        <f t="shared" si="13"/>
        <v>1</v>
      </c>
      <c r="G36" s="1">
        <f t="shared" si="2"/>
        <v>0.94259151656013951</v>
      </c>
      <c r="H36" s="1"/>
      <c r="I36" s="24">
        <f t="shared" si="14"/>
        <v>8.6433799232564831E-3</v>
      </c>
      <c r="J36" s="24">
        <f t="shared" si="4"/>
        <v>0.98271324015348704</v>
      </c>
      <c r="K36" s="1"/>
      <c r="L36" s="1">
        <f t="shared" si="15"/>
        <v>7.4376284239622038E-3</v>
      </c>
      <c r="M36" s="1">
        <f t="shared" si="16"/>
        <v>0.85306237157603781</v>
      </c>
      <c r="N36" s="1">
        <f t="shared" si="17"/>
        <v>-6.6865737889934718E-2</v>
      </c>
      <c r="O36" s="1">
        <f t="shared" si="18"/>
        <v>0.87796573788993482</v>
      </c>
      <c r="P36" s="24">
        <f t="shared" si="9"/>
        <v>8.0218426634765649E-17</v>
      </c>
      <c r="Q36" s="1"/>
      <c r="R36" s="27">
        <f t="shared" si="19"/>
        <v>-1.0784561214745196</v>
      </c>
      <c r="S36" s="27">
        <f t="shared" si="20"/>
        <v>-123.69404387852548</v>
      </c>
    </row>
    <row r="37" spans="1:19" x14ac:dyDescent="0.25">
      <c r="A37" s="29">
        <v>-115</v>
      </c>
      <c r="B37" s="29">
        <v>0.95620000000000005</v>
      </c>
      <c r="C37" s="29">
        <v>0.90239999999999998</v>
      </c>
      <c r="D37" s="1"/>
      <c r="E37" s="1">
        <f t="shared" si="12"/>
        <v>0.94373562016314572</v>
      </c>
      <c r="F37" s="1">
        <f t="shared" si="13"/>
        <v>1</v>
      </c>
      <c r="G37" s="1">
        <f t="shared" si="2"/>
        <v>0.94373562016314572</v>
      </c>
      <c r="H37" s="1"/>
      <c r="I37" s="24">
        <f t="shared" si="14"/>
        <v>8.5291909637074271E-3</v>
      </c>
      <c r="J37" s="24">
        <f t="shared" si="4"/>
        <v>0.98294161807258518</v>
      </c>
      <c r="K37" s="1"/>
      <c r="L37" s="1">
        <f t="shared" si="15"/>
        <v>8.1556123994970427E-3</v>
      </c>
      <c r="M37" s="1">
        <f t="shared" si="16"/>
        <v>0.94804438760050302</v>
      </c>
      <c r="N37" s="1">
        <f t="shared" si="17"/>
        <v>-7.3320554611164587E-2</v>
      </c>
      <c r="O37" s="1">
        <f t="shared" si="18"/>
        <v>0.97572055461116458</v>
      </c>
      <c r="P37" s="24">
        <f t="shared" si="9"/>
        <v>0</v>
      </c>
      <c r="Q37" s="1"/>
      <c r="R37" s="27">
        <f t="shared" si="19"/>
        <v>-0.93789542594215991</v>
      </c>
      <c r="S37" s="27">
        <f t="shared" si="20"/>
        <v>-109.02510457405785</v>
      </c>
    </row>
    <row r="38" spans="1:19" x14ac:dyDescent="0.25">
      <c r="A38" s="29">
        <v>-85</v>
      </c>
      <c r="B38" s="29">
        <v>1.0181</v>
      </c>
      <c r="C38" s="29">
        <v>0.96009999999999995</v>
      </c>
      <c r="D38" s="1"/>
      <c r="E38" s="1">
        <f t="shared" si="12"/>
        <v>0.94303113643060599</v>
      </c>
      <c r="F38" s="1">
        <f t="shared" si="13"/>
        <v>1</v>
      </c>
      <c r="G38" s="1">
        <f t="shared" si="2"/>
        <v>0.94303113643060599</v>
      </c>
      <c r="H38" s="1"/>
      <c r="I38" s="24">
        <f t="shared" si="14"/>
        <v>8.5995030090734014E-3</v>
      </c>
      <c r="J38" s="24">
        <f t="shared" si="4"/>
        <v>0.98280099398185317</v>
      </c>
      <c r="K38" s="1"/>
      <c r="L38" s="1">
        <f t="shared" si="15"/>
        <v>8.7551540135376305E-3</v>
      </c>
      <c r="M38" s="1">
        <f t="shared" si="16"/>
        <v>1.0093448459864625</v>
      </c>
      <c r="N38" s="1">
        <f t="shared" si="17"/>
        <v>-7.8710551278568699E-2</v>
      </c>
      <c r="O38" s="1">
        <f t="shared" si="18"/>
        <v>1.0388105512785688</v>
      </c>
      <c r="P38" s="24">
        <f t="shared" si="9"/>
        <v>8.0218426634765649E-17</v>
      </c>
      <c r="Q38" s="1"/>
      <c r="R38" s="27">
        <f t="shared" si="19"/>
        <v>-0.74418809115069862</v>
      </c>
      <c r="S38" s="27">
        <f t="shared" si="20"/>
        <v>-85.794311908849309</v>
      </c>
    </row>
    <row r="39" spans="1:19" x14ac:dyDescent="0.25">
      <c r="A39" s="29">
        <v>-55</v>
      </c>
      <c r="B39" s="29">
        <v>1.0382</v>
      </c>
      <c r="C39" s="29">
        <v>0.97719999999999996</v>
      </c>
      <c r="D39" s="1"/>
      <c r="E39" s="1">
        <f t="shared" si="12"/>
        <v>0.9412444615680986</v>
      </c>
      <c r="F39" s="1">
        <f t="shared" si="13"/>
        <v>1</v>
      </c>
      <c r="G39" s="1">
        <f t="shared" si="2"/>
        <v>0.9412444615680986</v>
      </c>
      <c r="H39" s="1"/>
      <c r="I39" s="24">
        <f t="shared" si="14"/>
        <v>8.7778247476520584E-3</v>
      </c>
      <c r="J39" s="24">
        <f t="shared" si="4"/>
        <v>0.98244435050469592</v>
      </c>
      <c r="K39" s="1"/>
      <c r="L39" s="1">
        <f t="shared" si="15"/>
        <v>9.1131376530123667E-3</v>
      </c>
      <c r="M39" s="1">
        <f t="shared" si="16"/>
        <v>1.0290868623469875</v>
      </c>
      <c r="N39" s="1">
        <f t="shared" si="17"/>
        <v>-8.1928894390317059E-2</v>
      </c>
      <c r="O39" s="1">
        <f t="shared" si="18"/>
        <v>1.059128894390317</v>
      </c>
      <c r="P39" s="24">
        <f t="shared" si="9"/>
        <v>0</v>
      </c>
      <c r="Q39" s="1"/>
      <c r="R39" s="27">
        <f t="shared" si="19"/>
        <v>-0.50122257091568012</v>
      </c>
      <c r="S39" s="27">
        <f t="shared" si="20"/>
        <v>-56.599777429084313</v>
      </c>
    </row>
    <row r="40" spans="1:19" x14ac:dyDescent="0.25">
      <c r="A40" s="29">
        <v>-25</v>
      </c>
      <c r="B40" s="29">
        <v>1.0145</v>
      </c>
      <c r="C40" s="29">
        <v>0.96160000000000001</v>
      </c>
      <c r="D40" s="1"/>
      <c r="E40" s="1">
        <f t="shared" si="12"/>
        <v>0.94785608674223765</v>
      </c>
      <c r="F40" s="1">
        <f t="shared" si="13"/>
        <v>1</v>
      </c>
      <c r="G40" s="1">
        <f t="shared" si="2"/>
        <v>0.94785608674223765</v>
      </c>
      <c r="H40" s="1"/>
      <c r="I40" s="24">
        <f t="shared" si="14"/>
        <v>8.1179416762417918E-3</v>
      </c>
      <c r="J40" s="24">
        <f t="shared" si="4"/>
        <v>0.9837641166475164</v>
      </c>
      <c r="K40" s="1"/>
      <c r="L40" s="1">
        <f t="shared" si="15"/>
        <v>8.2356518305472977E-3</v>
      </c>
      <c r="M40" s="1">
        <f t="shared" si="16"/>
        <v>1.0062643481694526</v>
      </c>
      <c r="N40" s="1">
        <f t="shared" si="17"/>
        <v>-7.4040124790312467E-2</v>
      </c>
      <c r="O40" s="1">
        <f t="shared" si="18"/>
        <v>1.0356401247903124</v>
      </c>
      <c r="P40" s="24">
        <f t="shared" si="9"/>
        <v>0</v>
      </c>
      <c r="Q40" s="1"/>
      <c r="R40" s="27">
        <f t="shared" si="19"/>
        <v>-0.20589129576368245</v>
      </c>
      <c r="S40" s="27">
        <f t="shared" si="20"/>
        <v>-25.156608704236316</v>
      </c>
    </row>
    <row r="41" spans="1:19" x14ac:dyDescent="0.25">
      <c r="A41" s="29">
        <v>5</v>
      </c>
      <c r="B41" s="29">
        <v>0.95130000000000003</v>
      </c>
      <c r="C41" s="29">
        <v>0.91210000000000002</v>
      </c>
      <c r="D41" s="1"/>
      <c r="E41" s="1">
        <f t="shared" si="12"/>
        <v>0.95879323031640906</v>
      </c>
      <c r="F41" s="1">
        <f t="shared" si="13"/>
        <v>1</v>
      </c>
      <c r="G41" s="1">
        <f t="shared" si="2"/>
        <v>0.95879323031640906</v>
      </c>
      <c r="H41" s="1"/>
      <c r="I41" s="24">
        <f t="shared" si="14"/>
        <v>7.0263438157930382E-3</v>
      </c>
      <c r="J41" s="24">
        <f t="shared" si="4"/>
        <v>0.98594731236841393</v>
      </c>
      <c r="K41" s="1"/>
      <c r="L41" s="1">
        <f t="shared" si="15"/>
        <v>6.6841608719639175E-3</v>
      </c>
      <c r="M41" s="1">
        <f t="shared" si="16"/>
        <v>0.94461583912803615</v>
      </c>
      <c r="N41" s="1">
        <f t="shared" si="17"/>
        <v>-6.0091916858734433E-2</v>
      </c>
      <c r="O41" s="1">
        <f t="shared" si="18"/>
        <v>0.97219191685873441</v>
      </c>
      <c r="P41" s="24">
        <f t="shared" si="9"/>
        <v>0</v>
      </c>
      <c r="Q41" s="1"/>
      <c r="R41" s="27">
        <f t="shared" si="19"/>
        <v>3.3420804359819589E-2</v>
      </c>
      <c r="S41" s="27">
        <f t="shared" si="20"/>
        <v>4.7230791956401807</v>
      </c>
    </row>
    <row r="42" spans="1:19" x14ac:dyDescent="0.25">
      <c r="A42" s="29">
        <v>35</v>
      </c>
      <c r="B42" s="29">
        <v>0.85829999999999995</v>
      </c>
      <c r="C42" s="29">
        <v>0.83150000000000002</v>
      </c>
      <c r="D42" s="1"/>
      <c r="E42" s="1">
        <f t="shared" si="12"/>
        <v>0.96877548642665745</v>
      </c>
      <c r="F42" s="1">
        <f t="shared" si="13"/>
        <v>1</v>
      </c>
      <c r="G42" s="1">
        <f t="shared" si="2"/>
        <v>0.96877548642665745</v>
      </c>
      <c r="H42" s="1"/>
      <c r="I42" s="24">
        <f t="shared" si="14"/>
        <v>6.0300499170705705E-3</v>
      </c>
      <c r="J42" s="24">
        <f t="shared" si="4"/>
        <v>0.98793990016585886</v>
      </c>
      <c r="K42" s="1"/>
      <c r="L42" s="1">
        <f t="shared" si="15"/>
        <v>5.1755918438216707E-3</v>
      </c>
      <c r="M42" s="1">
        <f t="shared" si="16"/>
        <v>0.85312440815617829</v>
      </c>
      <c r="N42" s="1">
        <f t="shared" si="17"/>
        <v>-4.652958549788698E-2</v>
      </c>
      <c r="O42" s="1">
        <f t="shared" si="18"/>
        <v>0.87802958549788701</v>
      </c>
      <c r="P42" s="24">
        <f t="shared" si="9"/>
        <v>0</v>
      </c>
      <c r="Q42" s="1"/>
      <c r="R42" s="27">
        <f t="shared" si="19"/>
        <v>0.18114571453375847</v>
      </c>
      <c r="S42" s="27">
        <f t="shared" si="20"/>
        <v>29.859354285466239</v>
      </c>
    </row>
    <row r="43" spans="1:19" x14ac:dyDescent="0.25">
      <c r="A43" s="29">
        <v>65</v>
      </c>
      <c r="B43" s="29">
        <v>0.74790000000000001</v>
      </c>
      <c r="C43" s="29">
        <v>0.73699999999999999</v>
      </c>
      <c r="D43" s="1"/>
      <c r="E43" s="1">
        <f t="shared" si="12"/>
        <v>0.98542585907206848</v>
      </c>
      <c r="F43" s="1">
        <f t="shared" si="13"/>
        <v>1</v>
      </c>
      <c r="G43" s="1">
        <f t="shared" si="2"/>
        <v>0.98542585907206848</v>
      </c>
      <c r="H43" s="1"/>
      <c r="I43" s="24">
        <f t="shared" si="14"/>
        <v>4.3682347427386314E-3</v>
      </c>
      <c r="J43" s="24">
        <f t="shared" si="4"/>
        <v>0.99126353051452276</v>
      </c>
      <c r="K43" s="1"/>
      <c r="L43" s="1">
        <f t="shared" si="15"/>
        <v>3.2670027640942225E-3</v>
      </c>
      <c r="M43" s="1">
        <f t="shared" si="16"/>
        <v>0.74463299723590581</v>
      </c>
      <c r="N43" s="1">
        <f t="shared" si="17"/>
        <v>-2.9370995437984333E-2</v>
      </c>
      <c r="O43" s="1">
        <f t="shared" si="18"/>
        <v>0.76637099543798437</v>
      </c>
      <c r="P43" s="24">
        <f t="shared" si="9"/>
        <v>0</v>
      </c>
      <c r="Q43" s="1"/>
      <c r="R43" s="27">
        <f t="shared" si="19"/>
        <v>0.21235517966612447</v>
      </c>
      <c r="S43" s="27">
        <f t="shared" si="20"/>
        <v>48.401144820333876</v>
      </c>
    </row>
    <row r="44" spans="1:19" x14ac:dyDescent="0.25">
      <c r="A44" s="29">
        <v>95</v>
      </c>
      <c r="B44" s="29">
        <v>0.63300000000000001</v>
      </c>
      <c r="C44" s="29">
        <v>0.6391</v>
      </c>
      <c r="D44" s="1"/>
      <c r="E44" s="1">
        <f t="shared" si="12"/>
        <v>1.0096366508688783</v>
      </c>
      <c r="F44" s="1">
        <f t="shared" si="13"/>
        <v>1</v>
      </c>
      <c r="G44" s="1">
        <f t="shared" si="2"/>
        <v>1.0096366508688783</v>
      </c>
      <c r="H44" s="1"/>
      <c r="I44" s="24">
        <f t="shared" si="14"/>
        <v>1.9518407047578287E-3</v>
      </c>
      <c r="J44" s="24">
        <f t="shared" si="4"/>
        <v>0.99609631859048431</v>
      </c>
      <c r="K44" s="1"/>
      <c r="L44" s="1">
        <f t="shared" si="15"/>
        <v>1.2355151661117055E-3</v>
      </c>
      <c r="M44" s="1">
        <f t="shared" si="16"/>
        <v>0.63176448483388825</v>
      </c>
      <c r="N44" s="1">
        <f t="shared" si="17"/>
        <v>-1.1107523601219941E-2</v>
      </c>
      <c r="O44" s="1">
        <f t="shared" si="18"/>
        <v>0.65020752360121992</v>
      </c>
      <c r="P44" s="24">
        <f t="shared" si="9"/>
        <v>0</v>
      </c>
      <c r="Q44" s="1"/>
      <c r="R44" s="27">
        <f t="shared" si="19"/>
        <v>0.11737394078061203</v>
      </c>
      <c r="S44" s="27">
        <f t="shared" si="20"/>
        <v>60.017626059219381</v>
      </c>
    </row>
    <row r="45" spans="1:19" x14ac:dyDescent="0.25">
      <c r="A45" s="29">
        <v>125</v>
      </c>
      <c r="B45" s="29">
        <v>0.52410000000000001</v>
      </c>
      <c r="C45" s="29">
        <v>0.53939999999999999</v>
      </c>
      <c r="D45" s="1"/>
      <c r="E45" s="1">
        <f t="shared" si="12"/>
        <v>1.0291929021179165</v>
      </c>
      <c r="F45" s="1">
        <f t="shared" si="13"/>
        <v>1</v>
      </c>
      <c r="G45" s="1">
        <f t="shared" si="2"/>
        <v>1.0291929021179165</v>
      </c>
      <c r="H45" s="1"/>
      <c r="I45" s="24">
        <f t="shared" si="14"/>
        <v>0</v>
      </c>
      <c r="J45" s="24">
        <f t="shared" si="4"/>
        <v>1</v>
      </c>
      <c r="K45" s="1"/>
      <c r="L45" s="1">
        <f t="shared" si="15"/>
        <v>0</v>
      </c>
      <c r="M45" s="1">
        <f t="shared" si="16"/>
        <v>0.52410000000000001</v>
      </c>
      <c r="N45" s="1">
        <f t="shared" si="17"/>
        <v>0</v>
      </c>
      <c r="O45" s="1">
        <f t="shared" si="18"/>
        <v>0.53939999999999999</v>
      </c>
      <c r="P45" s="24">
        <f t="shared" si="9"/>
        <v>0</v>
      </c>
      <c r="Q45" s="1"/>
      <c r="R45" s="27">
        <f t="shared" si="19"/>
        <v>0</v>
      </c>
      <c r="S45" s="27">
        <f t="shared" si="20"/>
        <v>65.512500000000003</v>
      </c>
    </row>
    <row r="46" spans="1:19" x14ac:dyDescent="0.25">
      <c r="A46" s="29">
        <v>155</v>
      </c>
      <c r="B46" s="29">
        <v>0.42799999999999999</v>
      </c>
      <c r="C46" s="29">
        <v>0.44309999999999999</v>
      </c>
      <c r="D46" s="1"/>
      <c r="E46" s="1">
        <f t="shared" si="12"/>
        <v>1.0352803738317757</v>
      </c>
      <c r="F46" s="1">
        <f t="shared" si="13"/>
        <v>0</v>
      </c>
      <c r="G46" s="1">
        <f t="shared" si="2"/>
        <v>0</v>
      </c>
      <c r="H46" s="1"/>
      <c r="I46" s="24">
        <f t="shared" si="14"/>
        <v>0</v>
      </c>
      <c r="J46" s="24">
        <f t="shared" si="4"/>
        <v>1</v>
      </c>
      <c r="K46" s="1"/>
      <c r="L46" s="1">
        <f t="shared" si="15"/>
        <v>0</v>
      </c>
      <c r="M46" s="1">
        <f t="shared" si="16"/>
        <v>0.42799999999999999</v>
      </c>
      <c r="N46" s="1">
        <f t="shared" si="17"/>
        <v>0</v>
      </c>
      <c r="O46" s="1">
        <f t="shared" si="18"/>
        <v>0.44049456210646826</v>
      </c>
      <c r="P46" s="24">
        <f t="shared" si="9"/>
        <v>-1.8825418305865151E-3</v>
      </c>
      <c r="Q46" s="1"/>
      <c r="R46" s="27">
        <f t="shared" si="19"/>
        <v>0</v>
      </c>
      <c r="S46" s="27">
        <f t="shared" si="20"/>
        <v>66.34</v>
      </c>
    </row>
    <row r="47" spans="1:19" x14ac:dyDescent="0.25">
      <c r="A47" s="29">
        <v>185</v>
      </c>
      <c r="B47" s="29">
        <v>0.34760000000000002</v>
      </c>
      <c r="C47" s="29">
        <v>0.35549999999999998</v>
      </c>
      <c r="D47" s="1"/>
      <c r="E47" s="1">
        <f t="shared" si="12"/>
        <v>1.0227272727272727</v>
      </c>
      <c r="F47" s="1">
        <f t="shared" si="13"/>
        <v>0</v>
      </c>
      <c r="G47" s="1">
        <f t="shared" si="2"/>
        <v>0</v>
      </c>
      <c r="H47" s="1"/>
      <c r="I47" s="24">
        <f t="shared" si="14"/>
        <v>6.4531174537644359E-4</v>
      </c>
      <c r="J47" s="24">
        <f t="shared" si="4"/>
        <v>0.99870937650924707</v>
      </c>
      <c r="K47" s="1"/>
      <c r="L47" s="1">
        <f t="shared" si="15"/>
        <v>2.243103626928518E-4</v>
      </c>
      <c r="M47" s="1">
        <f t="shared" si="16"/>
        <v>0.34737568963730719</v>
      </c>
      <c r="N47" s="1">
        <f t="shared" si="17"/>
        <v>-2.0165941430327953E-3</v>
      </c>
      <c r="O47" s="1">
        <f t="shared" si="18"/>
        <v>0.35751659414303283</v>
      </c>
      <c r="P47" s="24">
        <f t="shared" si="9"/>
        <v>4.0109213317382825E-17</v>
      </c>
      <c r="Q47" s="1"/>
      <c r="R47" s="27">
        <f t="shared" si="19"/>
        <v>4.1497417098177586E-2</v>
      </c>
      <c r="S47" s="27">
        <f t="shared" si="20"/>
        <v>64.264502582901827</v>
      </c>
    </row>
    <row r="48" spans="1:19" x14ac:dyDescent="0.25">
      <c r="A48" s="29">
        <v>215</v>
      </c>
      <c r="B48" s="29">
        <v>0.28270000000000001</v>
      </c>
      <c r="C48" s="29">
        <v>0.27960000000000002</v>
      </c>
      <c r="D48" s="1"/>
      <c r="E48" s="1">
        <f t="shared" si="12"/>
        <v>0.98903431199151048</v>
      </c>
      <c r="F48" s="1">
        <f t="shared" si="13"/>
        <v>0</v>
      </c>
      <c r="G48" s="1">
        <f t="shared" si="2"/>
        <v>0</v>
      </c>
      <c r="H48" s="1"/>
      <c r="I48" s="24">
        <f t="shared" si="14"/>
        <v>4.0080877391192368E-3</v>
      </c>
      <c r="J48" s="24">
        <f t="shared" si="4"/>
        <v>0.99198382452176148</v>
      </c>
      <c r="K48" s="1"/>
      <c r="L48" s="1">
        <f t="shared" si="15"/>
        <v>1.1330864038490082E-3</v>
      </c>
      <c r="M48" s="1">
        <f t="shared" si="16"/>
        <v>0.28156691359615099</v>
      </c>
      <c r="N48" s="1">
        <f t="shared" si="17"/>
        <v>-1.018666894440726E-2</v>
      </c>
      <c r="O48" s="1">
        <f t="shared" si="18"/>
        <v>0.2897866689444073</v>
      </c>
      <c r="P48" s="24">
        <f t="shared" si="9"/>
        <v>0</v>
      </c>
      <c r="Q48" s="1"/>
      <c r="R48" s="27">
        <f t="shared" si="19"/>
        <v>0.24361357682753676</v>
      </c>
      <c r="S48" s="27">
        <f t="shared" si="20"/>
        <v>60.536886423172461</v>
      </c>
    </row>
    <row r="49" spans="1:19" x14ac:dyDescent="0.25">
      <c r="A49" s="29">
        <v>245</v>
      </c>
      <c r="B49" s="29">
        <v>0.23139999999999999</v>
      </c>
      <c r="C49" s="29">
        <v>0.22309999999999999</v>
      </c>
      <c r="D49" s="1"/>
      <c r="E49" s="1">
        <f t="shared" si="12"/>
        <v>0.96413137424373374</v>
      </c>
      <c r="F49" s="1">
        <f t="shared" si="13"/>
        <v>0</v>
      </c>
      <c r="G49" s="1">
        <f t="shared" si="2"/>
        <v>0</v>
      </c>
      <c r="H49" s="1"/>
      <c r="I49" s="24">
        <f t="shared" si="14"/>
        <v>6.4935624318496008E-3</v>
      </c>
      <c r="J49" s="24">
        <f t="shared" ref="J49:J112" si="21">1-2*I49</f>
        <v>0.98701287513630076</v>
      </c>
      <c r="K49" s="1"/>
      <c r="L49" s="1">
        <f t="shared" si="15"/>
        <v>1.5026103467299975E-3</v>
      </c>
      <c r="M49" s="1">
        <f t="shared" si="16"/>
        <v>0.22989738965327</v>
      </c>
      <c r="N49" s="1">
        <f t="shared" si="17"/>
        <v>-1.3508761646582429E-2</v>
      </c>
      <c r="O49" s="1">
        <f t="shared" si="18"/>
        <v>0.23660876164658243</v>
      </c>
      <c r="P49" s="24">
        <f t="shared" ref="P49:P112" si="22">(N49+O49-C49)/MAX($C$13,-$C$14)</f>
        <v>0</v>
      </c>
      <c r="Q49" s="1"/>
      <c r="R49" s="27">
        <f t="shared" si="19"/>
        <v>0.36813953494884938</v>
      </c>
      <c r="S49" s="27">
        <f t="shared" si="20"/>
        <v>56.324860465051152</v>
      </c>
    </row>
    <row r="50" spans="1:19" x14ac:dyDescent="0.25">
      <c r="A50" s="29">
        <v>275</v>
      </c>
      <c r="B50" s="29">
        <v>0.191</v>
      </c>
      <c r="C50" s="29">
        <v>0.18840000000000001</v>
      </c>
      <c r="D50" s="1"/>
      <c r="E50" s="1">
        <f t="shared" si="12"/>
        <v>0.98638743455497391</v>
      </c>
      <c r="F50" s="1">
        <f t="shared" si="13"/>
        <v>0</v>
      </c>
      <c r="G50" s="1">
        <f t="shared" si="2"/>
        <v>0</v>
      </c>
      <c r="H50" s="1"/>
      <c r="I50" s="24">
        <f t="shared" si="14"/>
        <v>4.272263273343427E-3</v>
      </c>
      <c r="J50" s="24">
        <f t="shared" si="21"/>
        <v>0.9914554734533132</v>
      </c>
      <c r="K50" s="1"/>
      <c r="L50" s="1">
        <f t="shared" si="15"/>
        <v>8.1600228520859461E-4</v>
      </c>
      <c r="M50" s="1">
        <f t="shared" si="16"/>
        <v>0.19018399771479141</v>
      </c>
      <c r="N50" s="1">
        <f t="shared" si="17"/>
        <v>-7.3360205444733461E-3</v>
      </c>
      <c r="O50" s="1">
        <f t="shared" si="18"/>
        <v>0.19573602054447337</v>
      </c>
      <c r="P50" s="24">
        <f t="shared" si="22"/>
        <v>0</v>
      </c>
      <c r="Q50" s="1"/>
      <c r="R50" s="27">
        <f t="shared" si="19"/>
        <v>0.22440062843236352</v>
      </c>
      <c r="S50" s="27">
        <f t="shared" si="20"/>
        <v>52.300599371567635</v>
      </c>
    </row>
    <row r="51" spans="1:19" x14ac:dyDescent="0.25">
      <c r="A51" s="29">
        <v>305</v>
      </c>
      <c r="B51" s="29">
        <v>0.15909999999999999</v>
      </c>
      <c r="C51" s="29">
        <v>0.16170000000000001</v>
      </c>
      <c r="D51" s="1"/>
      <c r="E51" s="1">
        <f t="shared" si="12"/>
        <v>1.0163419233186677</v>
      </c>
      <c r="F51" s="1">
        <f t="shared" si="13"/>
        <v>0</v>
      </c>
      <c r="G51" s="1">
        <f t="shared" si="2"/>
        <v>0</v>
      </c>
      <c r="H51" s="1"/>
      <c r="I51" s="24">
        <f t="shared" si="14"/>
        <v>1.282611027897658E-3</v>
      </c>
      <c r="J51" s="24">
        <f t="shared" si="21"/>
        <v>0.99743477794420465</v>
      </c>
      <c r="K51" s="1"/>
      <c r="L51" s="1">
        <f t="shared" si="15"/>
        <v>2.0406341453851738E-4</v>
      </c>
      <c r="M51" s="1">
        <f t="shared" si="16"/>
        <v>0.15889593658546147</v>
      </c>
      <c r="N51" s="1">
        <f t="shared" si="17"/>
        <v>-1.8345701091354945E-3</v>
      </c>
      <c r="O51" s="1">
        <f t="shared" si="18"/>
        <v>0.16353457010913552</v>
      </c>
      <c r="P51" s="24">
        <f t="shared" si="22"/>
        <v>2.0054606658691412E-17</v>
      </c>
      <c r="Q51" s="1"/>
      <c r="R51" s="27">
        <f t="shared" si="19"/>
        <v>6.2239341434247801E-2</v>
      </c>
      <c r="S51" s="27">
        <f t="shared" si="20"/>
        <v>48.463260658565751</v>
      </c>
    </row>
    <row r="52" spans="1:19" x14ac:dyDescent="0.25">
      <c r="A52" s="29">
        <v>335</v>
      </c>
      <c r="B52" s="29">
        <v>0.13389999999999999</v>
      </c>
      <c r="C52" s="29">
        <v>0.1361</v>
      </c>
      <c r="D52" s="1"/>
      <c r="E52" s="1">
        <f t="shared" si="12"/>
        <v>1.0164301717699777</v>
      </c>
      <c r="F52" s="1">
        <f t="shared" si="13"/>
        <v>0</v>
      </c>
      <c r="G52" s="1">
        <f t="shared" si="2"/>
        <v>0</v>
      </c>
      <c r="H52" s="1"/>
      <c r="I52" s="24">
        <f t="shared" si="14"/>
        <v>1.2738032601304443E-3</v>
      </c>
      <c r="J52" s="24">
        <f t="shared" si="21"/>
        <v>0.99745239347973913</v>
      </c>
      <c r="K52" s="1"/>
      <c r="L52" s="1">
        <f t="shared" si="15"/>
        <v>1.7056225653146648E-4</v>
      </c>
      <c r="M52" s="1">
        <f t="shared" si="16"/>
        <v>0.13372943774346852</v>
      </c>
      <c r="N52" s="1">
        <f t="shared" si="17"/>
        <v>-1.5333881297975957E-3</v>
      </c>
      <c r="O52" s="1">
        <f t="shared" si="18"/>
        <v>0.13763338812979758</v>
      </c>
      <c r="P52" s="24">
        <f t="shared" si="22"/>
        <v>0</v>
      </c>
      <c r="Q52" s="1"/>
      <c r="R52" s="27">
        <f t="shared" si="19"/>
        <v>5.7138355938041271E-2</v>
      </c>
      <c r="S52" s="27">
        <f t="shared" si="20"/>
        <v>44.799361644061953</v>
      </c>
    </row>
    <row r="53" spans="1:19" x14ac:dyDescent="0.25">
      <c r="A53" s="29">
        <v>365</v>
      </c>
      <c r="B53" s="29">
        <v>0.11409999999999999</v>
      </c>
      <c r="C53" s="29">
        <v>0.11840000000000001</v>
      </c>
      <c r="D53" s="1"/>
      <c r="E53" s="1">
        <f t="shared" si="12"/>
        <v>1.037686240140228</v>
      </c>
      <c r="F53" s="1">
        <f t="shared" si="13"/>
        <v>0</v>
      </c>
      <c r="G53" s="1">
        <f t="shared" si="2"/>
        <v>0</v>
      </c>
      <c r="H53" s="1"/>
      <c r="I53" s="24">
        <f t="shared" si="14"/>
        <v>0</v>
      </c>
      <c r="J53" s="24">
        <f t="shared" si="21"/>
        <v>1</v>
      </c>
      <c r="K53" s="1"/>
      <c r="L53" s="1">
        <f t="shared" si="15"/>
        <v>0</v>
      </c>
      <c r="M53" s="1">
        <f t="shared" si="16"/>
        <v>0.11409999999999999</v>
      </c>
      <c r="N53" s="1">
        <f t="shared" si="17"/>
        <v>0</v>
      </c>
      <c r="O53" s="1">
        <f t="shared" si="18"/>
        <v>0.11743091013165426</v>
      </c>
      <c r="P53" s="24">
        <f t="shared" si="22"/>
        <v>-7.0020944244635042E-4</v>
      </c>
      <c r="Q53" s="1"/>
      <c r="R53" s="27">
        <f t="shared" si="19"/>
        <v>0</v>
      </c>
      <c r="S53" s="27">
        <f t="shared" si="20"/>
        <v>41.646499999999996</v>
      </c>
    </row>
    <row r="54" spans="1:19" x14ac:dyDescent="0.25">
      <c r="A54" s="29">
        <v>395</v>
      </c>
      <c r="B54" s="29">
        <v>9.8599999999999993E-2</v>
      </c>
      <c r="C54" s="29">
        <v>0.1086</v>
      </c>
      <c r="D54" s="1"/>
      <c r="E54" s="1">
        <f t="shared" si="12"/>
        <v>1.1014198782961462</v>
      </c>
      <c r="F54" s="1">
        <f t="shared" si="13"/>
        <v>0</v>
      </c>
      <c r="G54" s="1">
        <f t="shared" si="2"/>
        <v>0</v>
      </c>
      <c r="H54" s="1"/>
      <c r="I54" s="24">
        <f t="shared" si="14"/>
        <v>0</v>
      </c>
      <c r="J54" s="24">
        <f t="shared" si="21"/>
        <v>1</v>
      </c>
      <c r="K54" s="1"/>
      <c r="L54" s="1">
        <f t="shared" si="15"/>
        <v>0</v>
      </c>
      <c r="M54" s="1">
        <f t="shared" si="16"/>
        <v>9.8599999999999993E-2</v>
      </c>
      <c r="N54" s="1">
        <f t="shared" si="17"/>
        <v>0</v>
      </c>
      <c r="O54" s="1">
        <f t="shared" si="18"/>
        <v>0.10147842014882656</v>
      </c>
      <c r="P54" s="24">
        <f t="shared" si="22"/>
        <v>-5.1456501814837003E-3</v>
      </c>
      <c r="Q54" s="1"/>
      <c r="R54" s="27">
        <f t="shared" si="19"/>
        <v>0</v>
      </c>
      <c r="S54" s="27">
        <f t="shared" si="20"/>
        <v>38.946999999999996</v>
      </c>
    </row>
    <row r="55" spans="1:19" x14ac:dyDescent="0.25">
      <c r="A55" s="29">
        <v>425</v>
      </c>
      <c r="B55" s="29">
        <v>8.6999999999999994E-2</v>
      </c>
      <c r="C55" s="29">
        <v>9.8400000000000001E-2</v>
      </c>
      <c r="D55" s="1"/>
      <c r="E55" s="1">
        <f t="shared" si="12"/>
        <v>1.1310344827586207</v>
      </c>
      <c r="F55" s="1">
        <f t="shared" si="13"/>
        <v>0</v>
      </c>
      <c r="G55" s="1">
        <f t="shared" si="2"/>
        <v>0</v>
      </c>
      <c r="H55" s="1"/>
      <c r="I55" s="24">
        <f t="shared" si="14"/>
        <v>0</v>
      </c>
      <c r="J55" s="24">
        <f t="shared" si="21"/>
        <v>1</v>
      </c>
      <c r="K55" s="1"/>
      <c r="L55" s="1">
        <f t="shared" si="15"/>
        <v>0</v>
      </c>
      <c r="M55" s="1">
        <f t="shared" si="16"/>
        <v>8.6999999999999994E-2</v>
      </c>
      <c r="N55" s="1">
        <f t="shared" si="17"/>
        <v>0</v>
      </c>
      <c r="O55" s="1">
        <f t="shared" si="18"/>
        <v>8.9539782484258729E-2</v>
      </c>
      <c r="P55" s="24">
        <f t="shared" si="22"/>
        <v>-6.4018912685991861E-3</v>
      </c>
      <c r="Q55" s="1"/>
      <c r="R55" s="27">
        <f t="shared" si="19"/>
        <v>0</v>
      </c>
      <c r="S55" s="27">
        <f t="shared" si="20"/>
        <v>36.974999999999994</v>
      </c>
    </row>
    <row r="56" spans="1:19" x14ac:dyDescent="0.25">
      <c r="A56" s="29">
        <v>455</v>
      </c>
      <c r="B56" s="29">
        <v>7.8799999999999995E-2</v>
      </c>
      <c r="C56" s="29">
        <v>8.7099999999999997E-2</v>
      </c>
      <c r="D56" s="1"/>
      <c r="E56" s="1">
        <f t="shared" ref="E56:E87" si="23">C56/B56</f>
        <v>1.1053299492385786</v>
      </c>
      <c r="F56" s="1">
        <f t="shared" ref="F56:F87" si="24">IF(AND(B56/$B$13&gt;$O$12,OR(C56/$C$13&gt;$M$12,C56/$C$14&gt;$M$12)),1,0)</f>
        <v>0</v>
      </c>
      <c r="G56" s="1">
        <f t="shared" si="2"/>
        <v>0</v>
      </c>
      <c r="H56" s="1"/>
      <c r="I56" s="24">
        <f t="shared" ref="I56:I87" si="25">MIN(1,MAX(0,(E56-$J$15)/($L$14-$J$15)))</f>
        <v>0</v>
      </c>
      <c r="J56" s="24">
        <f t="shared" si="21"/>
        <v>1</v>
      </c>
      <c r="K56" s="1"/>
      <c r="L56" s="1">
        <f t="shared" ref="L56:L87" si="26">B56*I56</f>
        <v>0</v>
      </c>
      <c r="M56" s="1">
        <f t="shared" ref="M56:M87" si="27">B56*(1-I56)</f>
        <v>7.8799999999999995E-2</v>
      </c>
      <c r="N56" s="1">
        <f t="shared" ref="N56:N87" si="28">L56*$L$14</f>
        <v>0</v>
      </c>
      <c r="O56" s="1">
        <f t="shared" ref="O56:O87" si="29">M56*$J$15</f>
        <v>8.110040068689181E-2</v>
      </c>
      <c r="P56" s="24">
        <f t="shared" si="22"/>
        <v>-4.3349706019567827E-3</v>
      </c>
      <c r="Q56" s="1"/>
      <c r="R56" s="27">
        <f t="shared" ref="R56:R87" si="30">A56*L56</f>
        <v>0</v>
      </c>
      <c r="S56" s="27">
        <f t="shared" ref="S56:S87" si="31">A56*M56</f>
        <v>35.853999999999999</v>
      </c>
    </row>
    <row r="57" spans="1:19" x14ac:dyDescent="0.25">
      <c r="A57" s="29">
        <v>485</v>
      </c>
      <c r="B57" s="29">
        <v>7.3200000000000001E-2</v>
      </c>
      <c r="C57" s="29">
        <v>8.0699999999999994E-2</v>
      </c>
      <c r="D57" s="1"/>
      <c r="E57" s="1">
        <f t="shared" si="23"/>
        <v>1.1024590163934425</v>
      </c>
      <c r="F57" s="1">
        <f t="shared" si="24"/>
        <v>0</v>
      </c>
      <c r="G57" s="1">
        <f t="shared" ref="G57:G120" si="32">E57*F57</f>
        <v>0</v>
      </c>
      <c r="H57" s="1"/>
      <c r="I57" s="24">
        <f t="shared" si="25"/>
        <v>0</v>
      </c>
      <c r="J57" s="24">
        <f t="shared" si="21"/>
        <v>1</v>
      </c>
      <c r="K57" s="1"/>
      <c r="L57" s="1">
        <f t="shared" si="26"/>
        <v>0</v>
      </c>
      <c r="M57" s="1">
        <f t="shared" si="27"/>
        <v>7.3200000000000001E-2</v>
      </c>
      <c r="N57" s="1">
        <f t="shared" si="28"/>
        <v>0</v>
      </c>
      <c r="O57" s="1">
        <f t="shared" si="29"/>
        <v>7.5336920435031485E-2</v>
      </c>
      <c r="P57" s="24">
        <f t="shared" si="22"/>
        <v>-3.8750574891390967E-3</v>
      </c>
      <c r="Q57" s="1"/>
      <c r="R57" s="27">
        <f t="shared" si="30"/>
        <v>0</v>
      </c>
      <c r="S57" s="27">
        <f t="shared" si="31"/>
        <v>35.502000000000002</v>
      </c>
    </row>
    <row r="58" spans="1:19" x14ac:dyDescent="0.25">
      <c r="A58" s="29">
        <v>515</v>
      </c>
      <c r="B58" s="29">
        <v>6.9699999999999998E-2</v>
      </c>
      <c r="C58" s="29">
        <v>8.1900000000000001E-2</v>
      </c>
      <c r="D58" s="1"/>
      <c r="E58" s="1">
        <f t="shared" si="23"/>
        <v>1.1750358680057389</v>
      </c>
      <c r="F58" s="1">
        <f t="shared" si="24"/>
        <v>0</v>
      </c>
      <c r="G58" s="1">
        <f t="shared" si="32"/>
        <v>0</v>
      </c>
      <c r="H58" s="1"/>
      <c r="I58" s="24">
        <f t="shared" si="25"/>
        <v>0</v>
      </c>
      <c r="J58" s="24">
        <f t="shared" si="21"/>
        <v>1</v>
      </c>
      <c r="K58" s="1"/>
      <c r="L58" s="1">
        <f t="shared" si="26"/>
        <v>0</v>
      </c>
      <c r="M58" s="1">
        <f t="shared" si="27"/>
        <v>6.9699999999999998E-2</v>
      </c>
      <c r="N58" s="1">
        <f t="shared" si="28"/>
        <v>0</v>
      </c>
      <c r="O58" s="1">
        <f t="shared" si="29"/>
        <v>7.1734745277618778E-2</v>
      </c>
      <c r="P58" s="24">
        <f t="shared" si="22"/>
        <v>-7.3448372271540637E-3</v>
      </c>
      <c r="Q58" s="1"/>
      <c r="R58" s="27">
        <f t="shared" si="30"/>
        <v>0</v>
      </c>
      <c r="S58" s="27">
        <f t="shared" si="31"/>
        <v>35.895499999999998</v>
      </c>
    </row>
    <row r="59" spans="1:19" x14ac:dyDescent="0.25">
      <c r="A59" s="29">
        <v>545</v>
      </c>
      <c r="B59" s="29">
        <v>6.7699999999999996E-2</v>
      </c>
      <c r="C59" s="29">
        <v>8.6499999999999994E-2</v>
      </c>
      <c r="D59" s="1"/>
      <c r="E59" s="1">
        <f t="shared" si="23"/>
        <v>1.277695716395864</v>
      </c>
      <c r="F59" s="1">
        <f t="shared" si="24"/>
        <v>0</v>
      </c>
      <c r="G59" s="1">
        <f t="shared" si="32"/>
        <v>0</v>
      </c>
      <c r="H59" s="1"/>
      <c r="I59" s="24">
        <f t="shared" si="25"/>
        <v>0</v>
      </c>
      <c r="J59" s="24">
        <f t="shared" si="21"/>
        <v>1</v>
      </c>
      <c r="K59" s="1"/>
      <c r="L59" s="1">
        <f t="shared" si="26"/>
        <v>0</v>
      </c>
      <c r="M59" s="1">
        <f t="shared" si="27"/>
        <v>6.7699999999999996E-2</v>
      </c>
      <c r="N59" s="1">
        <f t="shared" si="28"/>
        <v>0</v>
      </c>
      <c r="O59" s="1">
        <f t="shared" si="29"/>
        <v>6.9676359473382937E-2</v>
      </c>
      <c r="P59" s="24">
        <f t="shared" si="22"/>
        <v>-1.2155809629058567E-2</v>
      </c>
      <c r="Q59" s="1"/>
      <c r="R59" s="27">
        <f t="shared" si="30"/>
        <v>0</v>
      </c>
      <c r="S59" s="27">
        <f t="shared" si="31"/>
        <v>36.896499999999996</v>
      </c>
    </row>
    <row r="60" spans="1:19" x14ac:dyDescent="0.25">
      <c r="A60" s="29">
        <v>575</v>
      </c>
      <c r="B60" s="29">
        <v>6.6900000000000001E-2</v>
      </c>
      <c r="C60" s="29">
        <v>9.1300000000000006E-2</v>
      </c>
      <c r="D60" s="1"/>
      <c r="E60" s="1">
        <f t="shared" si="23"/>
        <v>1.3647234678624813</v>
      </c>
      <c r="F60" s="1">
        <f t="shared" si="24"/>
        <v>0</v>
      </c>
      <c r="G60" s="1">
        <f t="shared" si="32"/>
        <v>0</v>
      </c>
      <c r="H60" s="1"/>
      <c r="I60" s="24">
        <f t="shared" si="25"/>
        <v>0</v>
      </c>
      <c r="J60" s="24">
        <f t="shared" si="21"/>
        <v>1</v>
      </c>
      <c r="K60" s="1"/>
      <c r="L60" s="1">
        <f t="shared" si="26"/>
        <v>0</v>
      </c>
      <c r="M60" s="1">
        <f t="shared" si="27"/>
        <v>6.6900000000000001E-2</v>
      </c>
      <c r="N60" s="1">
        <f t="shared" si="28"/>
        <v>0</v>
      </c>
      <c r="O60" s="1">
        <f t="shared" si="29"/>
        <v>6.8853005151688615E-2</v>
      </c>
      <c r="P60" s="24">
        <f t="shared" si="22"/>
        <v>-1.6218926913519793E-2</v>
      </c>
      <c r="Q60" s="1"/>
      <c r="R60" s="27">
        <f t="shared" si="30"/>
        <v>0</v>
      </c>
      <c r="S60" s="27">
        <f t="shared" si="31"/>
        <v>38.467500000000001</v>
      </c>
    </row>
    <row r="61" spans="1:19" x14ac:dyDescent="0.25">
      <c r="A61" s="29">
        <v>605</v>
      </c>
      <c r="B61" s="29">
        <v>6.6799999999999998E-2</v>
      </c>
      <c r="C61" s="29">
        <v>9.5899999999999999E-2</v>
      </c>
      <c r="D61" s="1"/>
      <c r="E61" s="1">
        <f t="shared" si="23"/>
        <v>1.4356287425149701</v>
      </c>
      <c r="F61" s="1">
        <f t="shared" si="24"/>
        <v>0</v>
      </c>
      <c r="G61" s="1">
        <f t="shared" si="32"/>
        <v>0</v>
      </c>
      <c r="H61" s="1"/>
      <c r="I61" s="24">
        <f t="shared" si="25"/>
        <v>0</v>
      </c>
      <c r="J61" s="24">
        <f t="shared" si="21"/>
        <v>1</v>
      </c>
      <c r="K61" s="1"/>
      <c r="L61" s="1">
        <f t="shared" si="26"/>
        <v>0</v>
      </c>
      <c r="M61" s="1">
        <f t="shared" si="27"/>
        <v>6.6799999999999998E-2</v>
      </c>
      <c r="N61" s="1">
        <f t="shared" si="28"/>
        <v>0</v>
      </c>
      <c r="O61" s="1">
        <f t="shared" si="29"/>
        <v>6.8750085861476823E-2</v>
      </c>
      <c r="P61" s="24">
        <f t="shared" si="22"/>
        <v>-1.9616989984482067E-2</v>
      </c>
      <c r="Q61" s="1"/>
      <c r="R61" s="27">
        <f t="shared" si="30"/>
        <v>0</v>
      </c>
      <c r="S61" s="27">
        <f t="shared" si="31"/>
        <v>40.414000000000001</v>
      </c>
    </row>
    <row r="62" spans="1:19" x14ac:dyDescent="0.25">
      <c r="A62" s="29">
        <v>635</v>
      </c>
      <c r="B62" s="29">
        <v>6.6900000000000001E-2</v>
      </c>
      <c r="C62" s="29">
        <v>9.2100000000000001E-2</v>
      </c>
      <c r="D62" s="1"/>
      <c r="E62" s="1">
        <f t="shared" si="23"/>
        <v>1.3766816143497758</v>
      </c>
      <c r="F62" s="1">
        <f t="shared" si="24"/>
        <v>0</v>
      </c>
      <c r="G62" s="1">
        <f t="shared" si="32"/>
        <v>0</v>
      </c>
      <c r="H62" s="1"/>
      <c r="I62" s="24">
        <f t="shared" si="25"/>
        <v>0</v>
      </c>
      <c r="J62" s="24">
        <f t="shared" si="21"/>
        <v>1</v>
      </c>
      <c r="K62" s="1"/>
      <c r="L62" s="1">
        <f t="shared" si="26"/>
        <v>0</v>
      </c>
      <c r="M62" s="1">
        <f t="shared" si="27"/>
        <v>6.6900000000000001E-2</v>
      </c>
      <c r="N62" s="1">
        <f t="shared" si="28"/>
        <v>0</v>
      </c>
      <c r="O62" s="1">
        <f t="shared" si="29"/>
        <v>6.8853005151688615E-2</v>
      </c>
      <c r="P62" s="24">
        <f t="shared" si="22"/>
        <v>-1.6796961595600714E-2</v>
      </c>
      <c r="Q62" s="1"/>
      <c r="R62" s="27">
        <f t="shared" si="30"/>
        <v>0</v>
      </c>
      <c r="S62" s="27">
        <f t="shared" si="31"/>
        <v>42.481500000000004</v>
      </c>
    </row>
    <row r="63" spans="1:19" x14ac:dyDescent="0.25">
      <c r="A63" s="29">
        <v>665</v>
      </c>
      <c r="B63" s="29">
        <v>6.7100000000000007E-2</v>
      </c>
      <c r="C63" s="29">
        <v>7.7100000000000002E-2</v>
      </c>
      <c r="D63" s="1"/>
      <c r="E63" s="1">
        <f t="shared" si="23"/>
        <v>1.14903129657228</v>
      </c>
      <c r="F63" s="1">
        <f t="shared" si="24"/>
        <v>0</v>
      </c>
      <c r="G63" s="1">
        <f t="shared" si="32"/>
        <v>0</v>
      </c>
      <c r="H63" s="1"/>
      <c r="I63" s="24">
        <f t="shared" si="25"/>
        <v>0</v>
      </c>
      <c r="J63" s="24">
        <f t="shared" si="21"/>
        <v>1</v>
      </c>
      <c r="K63" s="1"/>
      <c r="L63" s="1">
        <f t="shared" si="26"/>
        <v>0</v>
      </c>
      <c r="M63" s="1">
        <f t="shared" si="27"/>
        <v>6.7100000000000007E-2</v>
      </c>
      <c r="N63" s="1">
        <f t="shared" si="28"/>
        <v>0</v>
      </c>
      <c r="O63" s="1">
        <f t="shared" si="29"/>
        <v>6.9058843732112199E-2</v>
      </c>
      <c r="P63" s="24">
        <f t="shared" si="22"/>
        <v>-5.810084008589453E-3</v>
      </c>
      <c r="Q63" s="1"/>
      <c r="R63" s="27">
        <f t="shared" si="30"/>
        <v>0</v>
      </c>
      <c r="S63" s="27">
        <f t="shared" si="31"/>
        <v>44.621500000000005</v>
      </c>
    </row>
    <row r="64" spans="1:19" x14ac:dyDescent="0.25">
      <c r="A64" s="29">
        <v>695</v>
      </c>
      <c r="B64" s="29">
        <v>6.7100000000000007E-2</v>
      </c>
      <c r="C64" s="29">
        <v>6.8000000000000005E-2</v>
      </c>
      <c r="D64" s="1"/>
      <c r="E64" s="1">
        <f t="shared" si="23"/>
        <v>1.0134128166915053</v>
      </c>
      <c r="F64" s="1">
        <f t="shared" si="24"/>
        <v>0</v>
      </c>
      <c r="G64" s="1">
        <f t="shared" si="32"/>
        <v>0</v>
      </c>
      <c r="H64" s="1"/>
      <c r="I64" s="24">
        <f t="shared" si="25"/>
        <v>1.5749548657153819E-3</v>
      </c>
      <c r="J64" s="24">
        <f t="shared" si="21"/>
        <v>0.99685009026856919</v>
      </c>
      <c r="K64" s="1"/>
      <c r="L64" s="1">
        <f t="shared" si="26"/>
        <v>1.0567947148950213E-4</v>
      </c>
      <c r="M64" s="1">
        <f t="shared" si="27"/>
        <v>6.6994320528510509E-2</v>
      </c>
      <c r="N64" s="1">
        <f t="shared" si="28"/>
        <v>-9.5007917015562217E-4</v>
      </c>
      <c r="O64" s="1">
        <f t="shared" si="29"/>
        <v>6.8950079170155637E-2</v>
      </c>
      <c r="P64" s="24">
        <f t="shared" si="22"/>
        <v>1.0027303329345706E-17</v>
      </c>
      <c r="Q64" s="1"/>
      <c r="R64" s="27">
        <f t="shared" si="30"/>
        <v>7.3447232685203978E-2</v>
      </c>
      <c r="S64" s="27">
        <f t="shared" si="31"/>
        <v>46.561052767314806</v>
      </c>
    </row>
    <row r="65" spans="1:19" x14ac:dyDescent="0.25">
      <c r="A65" s="29">
        <v>725</v>
      </c>
      <c r="B65" s="29">
        <v>6.6699999999999995E-2</v>
      </c>
      <c r="C65" s="29">
        <v>7.2599999999999998E-2</v>
      </c>
      <c r="D65" s="1"/>
      <c r="E65" s="1">
        <f t="shared" si="23"/>
        <v>1.0884557721139432</v>
      </c>
      <c r="F65" s="1">
        <f t="shared" si="24"/>
        <v>0</v>
      </c>
      <c r="G65" s="1">
        <f t="shared" si="32"/>
        <v>0</v>
      </c>
      <c r="H65" s="1"/>
      <c r="I65" s="24">
        <f t="shared" si="25"/>
        <v>0</v>
      </c>
      <c r="J65" s="24">
        <f t="shared" si="21"/>
        <v>1</v>
      </c>
      <c r="K65" s="1"/>
      <c r="L65" s="1">
        <f t="shared" si="26"/>
        <v>0</v>
      </c>
      <c r="M65" s="1">
        <f t="shared" si="27"/>
        <v>6.6699999999999995E-2</v>
      </c>
      <c r="N65" s="1">
        <f t="shared" si="28"/>
        <v>0</v>
      </c>
      <c r="O65" s="1">
        <f t="shared" si="29"/>
        <v>6.8647166571265031E-2</v>
      </c>
      <c r="P65" s="24">
        <f t="shared" si="22"/>
        <v>-2.856093517872086E-3</v>
      </c>
      <c r="Q65" s="1"/>
      <c r="R65" s="27">
        <f t="shared" si="30"/>
        <v>0</v>
      </c>
      <c r="S65" s="27">
        <f t="shared" si="31"/>
        <v>48.357499999999995</v>
      </c>
    </row>
    <row r="66" spans="1:19" x14ac:dyDescent="0.25">
      <c r="A66" s="29">
        <v>755</v>
      </c>
      <c r="B66" s="29">
        <v>6.6000000000000003E-2</v>
      </c>
      <c r="C66" s="29">
        <v>7.9699999999999993E-2</v>
      </c>
      <c r="D66" s="1"/>
      <c r="E66" s="1">
        <f t="shared" si="23"/>
        <v>1.2075757575757575</v>
      </c>
      <c r="F66" s="1">
        <f t="shared" si="24"/>
        <v>0</v>
      </c>
      <c r="G66" s="1">
        <f t="shared" si="32"/>
        <v>0</v>
      </c>
      <c r="H66" s="1"/>
      <c r="I66" s="24">
        <f t="shared" si="25"/>
        <v>0</v>
      </c>
      <c r="J66" s="24">
        <f t="shared" si="21"/>
        <v>1</v>
      </c>
      <c r="K66" s="1"/>
      <c r="L66" s="1">
        <f t="shared" si="26"/>
        <v>0</v>
      </c>
      <c r="M66" s="1">
        <f t="shared" si="27"/>
        <v>6.6000000000000003E-2</v>
      </c>
      <c r="N66" s="1">
        <f t="shared" si="28"/>
        <v>0</v>
      </c>
      <c r="O66" s="1">
        <f t="shared" si="29"/>
        <v>6.7926731539782487E-2</v>
      </c>
      <c r="P66" s="24">
        <f t="shared" si="22"/>
        <v>-8.5066968643190081E-3</v>
      </c>
      <c r="Q66" s="1"/>
      <c r="R66" s="27">
        <f t="shared" si="30"/>
        <v>0</v>
      </c>
      <c r="S66" s="27">
        <f t="shared" si="31"/>
        <v>49.830000000000005</v>
      </c>
    </row>
    <row r="67" spans="1:19" x14ac:dyDescent="0.25">
      <c r="A67" s="29">
        <v>785</v>
      </c>
      <c r="B67" s="29">
        <v>6.54E-2</v>
      </c>
      <c r="C67" s="29">
        <v>8.3000000000000004E-2</v>
      </c>
      <c r="D67" s="1"/>
      <c r="E67" s="1">
        <f t="shared" si="23"/>
        <v>1.2691131498470949</v>
      </c>
      <c r="F67" s="1">
        <f t="shared" si="24"/>
        <v>0</v>
      </c>
      <c r="G67" s="1">
        <f t="shared" si="32"/>
        <v>0</v>
      </c>
      <c r="H67" s="1"/>
      <c r="I67" s="24">
        <f t="shared" si="25"/>
        <v>0</v>
      </c>
      <c r="J67" s="24">
        <f t="shared" si="21"/>
        <v>1</v>
      </c>
      <c r="K67" s="1"/>
      <c r="L67" s="1">
        <f t="shared" si="26"/>
        <v>0</v>
      </c>
      <c r="M67" s="1">
        <f t="shared" si="27"/>
        <v>6.54E-2</v>
      </c>
      <c r="N67" s="1">
        <f t="shared" si="28"/>
        <v>0</v>
      </c>
      <c r="O67" s="1">
        <f t="shared" si="29"/>
        <v>6.7309215798511735E-2</v>
      </c>
      <c r="P67" s="24">
        <f t="shared" si="22"/>
        <v>-1.1337271821884589E-2</v>
      </c>
      <c r="Q67" s="1"/>
      <c r="R67" s="27">
        <f t="shared" si="30"/>
        <v>0</v>
      </c>
      <c r="S67" s="27">
        <f t="shared" si="31"/>
        <v>51.338999999999999</v>
      </c>
    </row>
    <row r="68" spans="1:19" x14ac:dyDescent="0.25">
      <c r="A68" s="29">
        <v>815</v>
      </c>
      <c r="B68" s="29">
        <v>6.4899999999999999E-2</v>
      </c>
      <c r="C68" s="29">
        <v>8.2699999999999996E-2</v>
      </c>
      <c r="D68" s="1"/>
      <c r="E68" s="1">
        <f t="shared" si="23"/>
        <v>1.2742681047765794</v>
      </c>
      <c r="F68" s="1">
        <f t="shared" si="24"/>
        <v>0</v>
      </c>
      <c r="G68" s="1">
        <f t="shared" si="32"/>
        <v>0</v>
      </c>
      <c r="H68" s="1"/>
      <c r="I68" s="24">
        <f t="shared" si="25"/>
        <v>0</v>
      </c>
      <c r="J68" s="24">
        <f t="shared" si="21"/>
        <v>1</v>
      </c>
      <c r="K68" s="1"/>
      <c r="L68" s="1">
        <f t="shared" si="26"/>
        <v>0</v>
      </c>
      <c r="M68" s="1">
        <f t="shared" si="27"/>
        <v>6.4899999999999999E-2</v>
      </c>
      <c r="N68" s="1">
        <f t="shared" si="28"/>
        <v>0</v>
      </c>
      <c r="O68" s="1">
        <f t="shared" si="29"/>
        <v>6.6794619347452774E-2</v>
      </c>
      <c r="P68" s="24">
        <f t="shared" si="22"/>
        <v>-1.1492327061089033E-2</v>
      </c>
      <c r="Q68" s="1"/>
      <c r="R68" s="27">
        <f t="shared" si="30"/>
        <v>0</v>
      </c>
      <c r="S68" s="27">
        <f t="shared" si="31"/>
        <v>52.893499999999996</v>
      </c>
    </row>
    <row r="69" spans="1:19" x14ac:dyDescent="0.25">
      <c r="A69" s="29">
        <v>845</v>
      </c>
      <c r="B69" s="29">
        <v>6.5000000000000002E-2</v>
      </c>
      <c r="C69" s="29">
        <v>7.0999999999999994E-2</v>
      </c>
      <c r="D69" s="1"/>
      <c r="E69" s="1">
        <f t="shared" si="23"/>
        <v>1.0923076923076922</v>
      </c>
      <c r="F69" s="1">
        <f t="shared" si="24"/>
        <v>0</v>
      </c>
      <c r="G69" s="1">
        <f t="shared" si="32"/>
        <v>0</v>
      </c>
      <c r="H69" s="1"/>
      <c r="I69" s="24">
        <f t="shared" si="25"/>
        <v>0</v>
      </c>
      <c r="J69" s="24">
        <f t="shared" si="21"/>
        <v>1</v>
      </c>
      <c r="K69" s="1"/>
      <c r="L69" s="1">
        <f t="shared" si="26"/>
        <v>0</v>
      </c>
      <c r="M69" s="1">
        <f t="shared" si="27"/>
        <v>6.5000000000000002E-2</v>
      </c>
      <c r="N69" s="1">
        <f t="shared" si="28"/>
        <v>0</v>
      </c>
      <c r="O69" s="1">
        <f t="shared" si="29"/>
        <v>6.6897538637664566E-2</v>
      </c>
      <c r="P69" s="24">
        <f t="shared" si="22"/>
        <v>-2.9642061866585459E-3</v>
      </c>
      <c r="Q69" s="1"/>
      <c r="R69" s="27">
        <f t="shared" si="30"/>
        <v>0</v>
      </c>
      <c r="S69" s="27">
        <f t="shared" si="31"/>
        <v>54.925000000000004</v>
      </c>
    </row>
    <row r="70" spans="1:19" x14ac:dyDescent="0.25">
      <c r="A70" s="29">
        <v>875</v>
      </c>
      <c r="B70" s="29">
        <v>6.6100000000000006E-2</v>
      </c>
      <c r="C70" s="29">
        <v>4.7699999999999999E-2</v>
      </c>
      <c r="D70" s="1"/>
      <c r="E70" s="1">
        <f t="shared" si="23"/>
        <v>0.72163388804841144</v>
      </c>
      <c r="F70" s="1">
        <f t="shared" si="24"/>
        <v>0</v>
      </c>
      <c r="G70" s="1">
        <f t="shared" si="32"/>
        <v>0</v>
      </c>
      <c r="H70" s="1"/>
      <c r="I70" s="24">
        <f t="shared" si="25"/>
        <v>3.069638424724018E-2</v>
      </c>
      <c r="J70" s="24">
        <f t="shared" si="21"/>
        <v>0.93860723150551961</v>
      </c>
      <c r="K70" s="1"/>
      <c r="L70" s="1">
        <f t="shared" si="26"/>
        <v>2.0290309987425759E-3</v>
      </c>
      <c r="M70" s="1">
        <f t="shared" si="27"/>
        <v>6.407096900125743E-2</v>
      </c>
      <c r="N70" s="1">
        <f t="shared" si="28"/>
        <v>-1.8241386527911196E-2</v>
      </c>
      <c r="O70" s="1">
        <f t="shared" si="29"/>
        <v>6.5941386527911205E-2</v>
      </c>
      <c r="P70" s="24">
        <f t="shared" si="22"/>
        <v>5.0136516646728531E-18</v>
      </c>
      <c r="Q70" s="1"/>
      <c r="R70" s="27">
        <f t="shared" si="30"/>
        <v>1.7754021238997539</v>
      </c>
      <c r="S70" s="27">
        <f t="shared" si="31"/>
        <v>56.062097876100253</v>
      </c>
    </row>
    <row r="71" spans="1:19" x14ac:dyDescent="0.25">
      <c r="A71" s="29">
        <v>905</v>
      </c>
      <c r="B71" s="29">
        <v>6.83E-2</v>
      </c>
      <c r="C71" s="29">
        <v>2.5999999999999999E-2</v>
      </c>
      <c r="D71" s="1"/>
      <c r="E71" s="1">
        <f t="shared" si="23"/>
        <v>0.38067349926793559</v>
      </c>
      <c r="F71" s="1">
        <f t="shared" si="24"/>
        <v>0</v>
      </c>
      <c r="G71" s="1">
        <f t="shared" si="32"/>
        <v>0</v>
      </c>
      <c r="H71" s="1"/>
      <c r="I71" s="24">
        <f t="shared" si="25"/>
        <v>6.4726442311897087E-2</v>
      </c>
      <c r="J71" s="24">
        <f t="shared" si="21"/>
        <v>0.87054711537620588</v>
      </c>
      <c r="K71" s="1"/>
      <c r="L71" s="1">
        <f t="shared" si="26"/>
        <v>4.4208160099025711E-3</v>
      </c>
      <c r="M71" s="1">
        <f t="shared" si="27"/>
        <v>6.3879183990097427E-2</v>
      </c>
      <c r="N71" s="1">
        <f t="shared" si="28"/>
        <v>-3.9744002755692724E-2</v>
      </c>
      <c r="O71" s="1">
        <f t="shared" si="29"/>
        <v>6.5744002755692713E-2</v>
      </c>
      <c r="P71" s="24">
        <f t="shared" si="22"/>
        <v>-7.5204774970092792E-18</v>
      </c>
      <c r="Q71" s="1"/>
      <c r="R71" s="27">
        <f t="shared" si="30"/>
        <v>4.0008384889618265</v>
      </c>
      <c r="S71" s="27">
        <f t="shared" si="31"/>
        <v>57.81066151103817</v>
      </c>
    </row>
    <row r="72" spans="1:19" x14ac:dyDescent="0.25">
      <c r="A72" s="29">
        <v>935</v>
      </c>
      <c r="B72" s="29">
        <v>7.17E-2</v>
      </c>
      <c r="C72" s="29">
        <v>1.34E-2</v>
      </c>
      <c r="D72" s="1"/>
      <c r="E72" s="1">
        <f t="shared" si="23"/>
        <v>0.18688981868898188</v>
      </c>
      <c r="F72" s="1">
        <f t="shared" si="24"/>
        <v>0</v>
      </c>
      <c r="G72" s="1">
        <f t="shared" si="32"/>
        <v>0</v>
      </c>
      <c r="H72" s="1"/>
      <c r="I72" s="24">
        <f t="shared" si="25"/>
        <v>8.4067310398279124E-2</v>
      </c>
      <c r="J72" s="24">
        <f t="shared" si="21"/>
        <v>0.83186537920344172</v>
      </c>
      <c r="K72" s="1"/>
      <c r="L72" s="1">
        <f t="shared" si="26"/>
        <v>6.0276261555566131E-3</v>
      </c>
      <c r="M72" s="1">
        <f t="shared" si="27"/>
        <v>6.5672373844443396E-2</v>
      </c>
      <c r="N72" s="1">
        <f t="shared" si="28"/>
        <v>-5.4189541025935435E-2</v>
      </c>
      <c r="O72" s="1">
        <f t="shared" si="29"/>
        <v>6.7589541025935451E-2</v>
      </c>
      <c r="P72" s="24">
        <f t="shared" si="22"/>
        <v>1.128071624551392E-17</v>
      </c>
      <c r="Q72" s="1"/>
      <c r="R72" s="27">
        <f t="shared" si="30"/>
        <v>5.6358304554454328</v>
      </c>
      <c r="S72" s="27">
        <f t="shared" si="31"/>
        <v>61.403669544554575</v>
      </c>
    </row>
    <row r="73" spans="1:19" x14ac:dyDescent="0.25">
      <c r="A73" s="29">
        <v>965</v>
      </c>
      <c r="B73" s="29">
        <v>7.5899999999999995E-2</v>
      </c>
      <c r="C73" s="29">
        <v>8.6E-3</v>
      </c>
      <c r="D73" s="1"/>
      <c r="E73" s="1">
        <f t="shared" si="23"/>
        <v>0.11330698287220027</v>
      </c>
      <c r="F73" s="1">
        <f t="shared" si="24"/>
        <v>0</v>
      </c>
      <c r="G73" s="1">
        <f t="shared" si="32"/>
        <v>0</v>
      </c>
      <c r="H73" s="1"/>
      <c r="I73" s="24">
        <f t="shared" si="25"/>
        <v>9.1411354626887126E-2</v>
      </c>
      <c r="J73" s="24">
        <f t="shared" si="21"/>
        <v>0.8171772907462258</v>
      </c>
      <c r="K73" s="1"/>
      <c r="L73" s="1">
        <f t="shared" si="26"/>
        <v>6.9381218161807326E-3</v>
      </c>
      <c r="M73" s="1">
        <f t="shared" si="27"/>
        <v>6.896187818381927E-2</v>
      </c>
      <c r="N73" s="1">
        <f t="shared" si="28"/>
        <v>-6.2375075543507172E-2</v>
      </c>
      <c r="O73" s="1">
        <f t="shared" si="29"/>
        <v>7.0975075543507182E-2</v>
      </c>
      <c r="P73" s="24">
        <f t="shared" si="22"/>
        <v>7.5204774970092792E-18</v>
      </c>
      <c r="Q73" s="1"/>
      <c r="R73" s="27">
        <f t="shared" si="30"/>
        <v>6.6952875526144071</v>
      </c>
      <c r="S73" s="27">
        <f t="shared" si="31"/>
        <v>66.548212447385595</v>
      </c>
    </row>
    <row r="74" spans="1:19" x14ac:dyDescent="0.25">
      <c r="A74" s="29">
        <v>995</v>
      </c>
      <c r="B74" s="29">
        <v>8.0799999999999997E-2</v>
      </c>
      <c r="C74" s="29">
        <v>8.0999999999999996E-3</v>
      </c>
      <c r="D74" s="1"/>
      <c r="E74" s="1">
        <f t="shared" si="23"/>
        <v>0.10024752475247524</v>
      </c>
      <c r="F74" s="1">
        <f t="shared" si="24"/>
        <v>0</v>
      </c>
      <c r="G74" s="1">
        <f t="shared" si="32"/>
        <v>0</v>
      </c>
      <c r="H74" s="1"/>
      <c r="I74" s="24">
        <f t="shared" si="25"/>
        <v>9.2714773243040019E-2</v>
      </c>
      <c r="J74" s="24">
        <f t="shared" si="21"/>
        <v>0.81457045351391999</v>
      </c>
      <c r="K74" s="1"/>
      <c r="L74" s="1">
        <f t="shared" si="26"/>
        <v>7.4913536780376331E-3</v>
      </c>
      <c r="M74" s="1">
        <f t="shared" si="27"/>
        <v>7.3308646321962365E-2</v>
      </c>
      <c r="N74" s="1">
        <f t="shared" si="28"/>
        <v>-6.7348738458436364E-2</v>
      </c>
      <c r="O74" s="1">
        <f t="shared" si="29"/>
        <v>7.5448738458436373E-2</v>
      </c>
      <c r="P74" s="24">
        <f t="shared" si="22"/>
        <v>7.5204774970092792E-18</v>
      </c>
      <c r="Q74" s="1"/>
      <c r="R74" s="27">
        <f t="shared" si="30"/>
        <v>7.4538969096474448</v>
      </c>
      <c r="S74" s="27">
        <f t="shared" si="31"/>
        <v>72.942103090352546</v>
      </c>
    </row>
    <row r="75" spans="1:19" x14ac:dyDescent="0.25">
      <c r="A75" s="29">
        <v>1025</v>
      </c>
      <c r="B75" s="29">
        <v>8.6099999999999996E-2</v>
      </c>
      <c r="C75" s="29">
        <v>1.1299999999999999E-2</v>
      </c>
      <c r="D75" s="1"/>
      <c r="E75" s="1">
        <f t="shared" si="23"/>
        <v>0.13124274099883856</v>
      </c>
      <c r="F75" s="1">
        <f t="shared" si="24"/>
        <v>0</v>
      </c>
      <c r="G75" s="1">
        <f t="shared" si="32"/>
        <v>0</v>
      </c>
      <c r="H75" s="1"/>
      <c r="I75" s="24">
        <f t="shared" si="25"/>
        <v>8.9621249645290238E-2</v>
      </c>
      <c r="J75" s="24">
        <f t="shared" si="21"/>
        <v>0.82075750070941955</v>
      </c>
      <c r="K75" s="1"/>
      <c r="L75" s="1">
        <f t="shared" si="26"/>
        <v>7.7163895944594892E-3</v>
      </c>
      <c r="M75" s="1">
        <f t="shared" si="27"/>
        <v>7.8383610405540496E-2</v>
      </c>
      <c r="N75" s="1">
        <f t="shared" si="28"/>
        <v>-6.9371855471758351E-2</v>
      </c>
      <c r="O75" s="1">
        <f t="shared" si="29"/>
        <v>8.0671855471758341E-2</v>
      </c>
      <c r="P75" s="24">
        <f t="shared" si="22"/>
        <v>-6.2670645808410665E-18</v>
      </c>
      <c r="Q75" s="1"/>
      <c r="R75" s="27">
        <f t="shared" si="30"/>
        <v>7.9092993343209761</v>
      </c>
      <c r="S75" s="27">
        <f t="shared" si="31"/>
        <v>80.343200665679007</v>
      </c>
    </row>
    <row r="76" spans="1:19" x14ac:dyDescent="0.25">
      <c r="A76" s="29">
        <v>1055</v>
      </c>
      <c r="B76" s="29">
        <v>9.1999999999999998E-2</v>
      </c>
      <c r="C76" s="29">
        <v>1.8200000000000001E-2</v>
      </c>
      <c r="D76" s="1"/>
      <c r="E76" s="1">
        <f t="shared" si="23"/>
        <v>0.19782608695652176</v>
      </c>
      <c r="F76" s="1">
        <f t="shared" si="24"/>
        <v>0</v>
      </c>
      <c r="G76" s="1">
        <f t="shared" si="32"/>
        <v>0</v>
      </c>
      <c r="H76" s="1"/>
      <c r="I76" s="24">
        <f t="shared" si="25"/>
        <v>8.2975799899108915E-2</v>
      </c>
      <c r="J76" s="24">
        <f t="shared" si="21"/>
        <v>0.83404840020178217</v>
      </c>
      <c r="K76" s="1"/>
      <c r="L76" s="1">
        <f t="shared" si="26"/>
        <v>7.6337735907180205E-3</v>
      </c>
      <c r="M76" s="1">
        <f t="shared" si="27"/>
        <v>8.4366226409281972E-2</v>
      </c>
      <c r="N76" s="1">
        <f t="shared" si="28"/>
        <v>-6.8629121398906132E-2</v>
      </c>
      <c r="O76" s="1">
        <f t="shared" si="29"/>
        <v>8.6829121398906126E-2</v>
      </c>
      <c r="P76" s="24">
        <f t="shared" si="22"/>
        <v>-5.0136516646728531E-18</v>
      </c>
      <c r="Q76" s="1"/>
      <c r="R76" s="27">
        <f t="shared" si="30"/>
        <v>8.0536311382075123</v>
      </c>
      <c r="S76" s="27">
        <f t="shared" si="31"/>
        <v>89.006368861792481</v>
      </c>
    </row>
    <row r="77" spans="1:19" x14ac:dyDescent="0.25">
      <c r="A77" s="29">
        <v>1085</v>
      </c>
      <c r="B77" s="29">
        <v>9.8199999999999996E-2</v>
      </c>
      <c r="C77" s="29">
        <v>2.29E-2</v>
      </c>
      <c r="D77" s="1"/>
      <c r="E77" s="1">
        <f t="shared" si="23"/>
        <v>0.23319755600814665</v>
      </c>
      <c r="F77" s="1">
        <f t="shared" si="24"/>
        <v>0</v>
      </c>
      <c r="G77" s="1">
        <f t="shared" si="32"/>
        <v>0</v>
      </c>
      <c r="H77" s="1"/>
      <c r="I77" s="24">
        <f t="shared" si="25"/>
        <v>7.9445497889645889E-2</v>
      </c>
      <c r="J77" s="24">
        <f t="shared" si="21"/>
        <v>0.84110900422070822</v>
      </c>
      <c r="K77" s="1"/>
      <c r="L77" s="1">
        <f t="shared" si="26"/>
        <v>7.801547892763226E-3</v>
      </c>
      <c r="M77" s="1">
        <f t="shared" si="27"/>
        <v>9.0398452107236765E-2</v>
      </c>
      <c r="N77" s="1">
        <f t="shared" si="28"/>
        <v>-7.0137445271214488E-2</v>
      </c>
      <c r="O77" s="1">
        <f t="shared" si="29"/>
        <v>9.3037445271214492E-2</v>
      </c>
      <c r="P77" s="24">
        <f t="shared" si="22"/>
        <v>2.5068258323364265E-18</v>
      </c>
      <c r="Q77" s="1"/>
      <c r="R77" s="27">
        <f t="shared" si="30"/>
        <v>8.4646794636480998</v>
      </c>
      <c r="S77" s="27">
        <f t="shared" si="31"/>
        <v>98.082320536351887</v>
      </c>
    </row>
    <row r="78" spans="1:19" x14ac:dyDescent="0.25">
      <c r="A78" s="29">
        <v>1115</v>
      </c>
      <c r="B78" s="29">
        <v>0.1048</v>
      </c>
      <c r="C78" s="29">
        <v>2.1999999999999999E-2</v>
      </c>
      <c r="D78" s="1"/>
      <c r="E78" s="1">
        <f t="shared" si="23"/>
        <v>0.20992366412213739</v>
      </c>
      <c r="F78" s="1">
        <f t="shared" si="24"/>
        <v>0</v>
      </c>
      <c r="G78" s="1">
        <f t="shared" si="32"/>
        <v>0</v>
      </c>
      <c r="H78" s="1"/>
      <c r="I78" s="24">
        <f t="shared" si="25"/>
        <v>8.1768383240358497E-2</v>
      </c>
      <c r="J78" s="24">
        <f t="shared" si="21"/>
        <v>0.83646323351928298</v>
      </c>
      <c r="K78" s="1"/>
      <c r="L78" s="1">
        <f t="shared" si="26"/>
        <v>8.5693265635895712E-3</v>
      </c>
      <c r="M78" s="1">
        <f t="shared" si="27"/>
        <v>9.6230673436410438E-2</v>
      </c>
      <c r="N78" s="1">
        <f t="shared" si="28"/>
        <v>-7.7039926066780756E-2</v>
      </c>
      <c r="O78" s="1">
        <f t="shared" si="29"/>
        <v>9.9039926066780748E-2</v>
      </c>
      <c r="P78" s="24">
        <f t="shared" si="22"/>
        <v>-5.0136516646728531E-18</v>
      </c>
      <c r="Q78" s="1"/>
      <c r="R78" s="27">
        <f t="shared" si="30"/>
        <v>9.5547991184023715</v>
      </c>
      <c r="S78" s="27">
        <f t="shared" si="31"/>
        <v>107.29720088159763</v>
      </c>
    </row>
    <row r="79" spans="1:19" x14ac:dyDescent="0.25">
      <c r="A79" s="29">
        <v>1145</v>
      </c>
      <c r="B79" s="29">
        <v>0.1118</v>
      </c>
      <c r="C79" s="29">
        <v>1.9199999999999998E-2</v>
      </c>
      <c r="D79" s="1"/>
      <c r="E79" s="1">
        <f t="shared" si="23"/>
        <v>0.17173524150268335</v>
      </c>
      <c r="F79" s="1">
        <f t="shared" si="24"/>
        <v>0</v>
      </c>
      <c r="G79" s="1">
        <f t="shared" si="32"/>
        <v>0</v>
      </c>
      <c r="H79" s="1"/>
      <c r="I79" s="24">
        <f t="shared" si="25"/>
        <v>8.5579835484960384E-2</v>
      </c>
      <c r="J79" s="24">
        <f t="shared" si="21"/>
        <v>0.8288403290300792</v>
      </c>
      <c r="K79" s="1"/>
      <c r="L79" s="1">
        <f t="shared" si="26"/>
        <v>9.5678256072185709E-3</v>
      </c>
      <c r="M79" s="1">
        <f t="shared" si="27"/>
        <v>0.10223217439278143</v>
      </c>
      <c r="N79" s="1">
        <f t="shared" si="28"/>
        <v>-8.6016628253131666E-2</v>
      </c>
      <c r="O79" s="1">
        <f t="shared" si="29"/>
        <v>0.10521662825313166</v>
      </c>
      <c r="P79" s="24">
        <f t="shared" si="22"/>
        <v>-2.5068258323364265E-18</v>
      </c>
      <c r="Q79" s="1"/>
      <c r="R79" s="27">
        <f t="shared" si="30"/>
        <v>10.955160320265264</v>
      </c>
      <c r="S79" s="27">
        <f t="shared" si="31"/>
        <v>117.05583967973473</v>
      </c>
    </row>
    <row r="80" spans="1:19" x14ac:dyDescent="0.25">
      <c r="A80" s="29">
        <v>1175</v>
      </c>
      <c r="B80" s="29">
        <v>0.1188</v>
      </c>
      <c r="C80" s="29">
        <v>1.6400000000000001E-2</v>
      </c>
      <c r="D80" s="1"/>
      <c r="E80" s="1">
        <f t="shared" si="23"/>
        <v>0.13804713804713806</v>
      </c>
      <c r="F80" s="1">
        <f t="shared" si="24"/>
        <v>0</v>
      </c>
      <c r="G80" s="1">
        <f t="shared" si="32"/>
        <v>0</v>
      </c>
      <c r="H80" s="1"/>
      <c r="I80" s="24">
        <f t="shared" si="25"/>
        <v>8.8942126690636128E-2</v>
      </c>
      <c r="J80" s="24">
        <f t="shared" si="21"/>
        <v>0.82211574661872777</v>
      </c>
      <c r="K80" s="1"/>
      <c r="L80" s="1">
        <f t="shared" si="26"/>
        <v>1.0566324650847572E-2</v>
      </c>
      <c r="M80" s="1">
        <f t="shared" si="27"/>
        <v>0.10823367534915243</v>
      </c>
      <c r="N80" s="1">
        <f t="shared" si="28"/>
        <v>-9.499333043948259E-2</v>
      </c>
      <c r="O80" s="1">
        <f t="shared" si="29"/>
        <v>0.11139333043948259</v>
      </c>
      <c r="P80" s="24">
        <f t="shared" si="22"/>
        <v>-2.5068258323364265E-18</v>
      </c>
      <c r="Q80" s="1"/>
      <c r="R80" s="27">
        <f t="shared" si="30"/>
        <v>12.415431464745897</v>
      </c>
      <c r="S80" s="27">
        <f t="shared" si="31"/>
        <v>127.17456853525411</v>
      </c>
    </row>
    <row r="81" spans="1:19" x14ac:dyDescent="0.25">
      <c r="A81" s="29">
        <v>1205</v>
      </c>
      <c r="B81" s="29">
        <v>0.12520000000000001</v>
      </c>
      <c r="C81" s="29">
        <v>1.0800000000000001E-2</v>
      </c>
      <c r="D81" s="1"/>
      <c r="E81" s="1">
        <f t="shared" si="23"/>
        <v>8.6261980830670923E-2</v>
      </c>
      <c r="F81" s="1">
        <f t="shared" si="24"/>
        <v>0</v>
      </c>
      <c r="G81" s="1">
        <f t="shared" si="32"/>
        <v>0</v>
      </c>
      <c r="H81" s="1"/>
      <c r="I81" s="24">
        <f t="shared" si="25"/>
        <v>9.4110621228276903E-2</v>
      </c>
      <c r="J81" s="24">
        <f t="shared" si="21"/>
        <v>0.81177875754344619</v>
      </c>
      <c r="K81" s="1"/>
      <c r="L81" s="1">
        <f t="shared" si="26"/>
        <v>1.1782649777780268E-2</v>
      </c>
      <c r="M81" s="1">
        <f t="shared" si="27"/>
        <v>0.11341735022221973</v>
      </c>
      <c r="N81" s="1">
        <f t="shared" si="28"/>
        <v>-0.10592833182573046</v>
      </c>
      <c r="O81" s="1">
        <f t="shared" si="29"/>
        <v>0.11672833182573045</v>
      </c>
      <c r="P81" s="24">
        <f t="shared" si="22"/>
        <v>-7.5204774970092792E-18</v>
      </c>
      <c r="Q81" s="1"/>
      <c r="R81" s="27">
        <f t="shared" si="30"/>
        <v>14.198092982225223</v>
      </c>
      <c r="S81" s="27">
        <f t="shared" si="31"/>
        <v>136.66790701777478</v>
      </c>
    </row>
    <row r="82" spans="1:19" x14ac:dyDescent="0.25">
      <c r="A82" s="29">
        <v>1235</v>
      </c>
      <c r="B82" s="29">
        <v>0.13070000000000001</v>
      </c>
      <c r="C82" s="29">
        <v>1.1999999999999999E-3</v>
      </c>
      <c r="D82" s="1"/>
      <c r="E82" s="1">
        <f t="shared" si="23"/>
        <v>9.1813312930374893E-3</v>
      </c>
      <c r="F82" s="1">
        <f t="shared" si="24"/>
        <v>0</v>
      </c>
      <c r="G82" s="1">
        <f t="shared" si="32"/>
        <v>0</v>
      </c>
      <c r="H82" s="1"/>
      <c r="I82" s="24">
        <f t="shared" si="25"/>
        <v>0.10180376995094557</v>
      </c>
      <c r="J82" s="24">
        <f t="shared" si="21"/>
        <v>0.79639246009810882</v>
      </c>
      <c r="K82" s="1"/>
      <c r="L82" s="1">
        <f t="shared" si="26"/>
        <v>1.3305752732588588E-2</v>
      </c>
      <c r="M82" s="1">
        <f t="shared" si="27"/>
        <v>0.11739424726741143</v>
      </c>
      <c r="N82" s="1">
        <f t="shared" si="28"/>
        <v>-0.11962132603709544</v>
      </c>
      <c r="O82" s="1">
        <f t="shared" si="29"/>
        <v>0.12082132603709546</v>
      </c>
      <c r="P82" s="24">
        <f t="shared" si="22"/>
        <v>1.4884278379497533E-17</v>
      </c>
      <c r="Q82" s="1"/>
      <c r="R82" s="27">
        <f t="shared" si="30"/>
        <v>16.432604624746904</v>
      </c>
      <c r="S82" s="27">
        <f t="shared" si="31"/>
        <v>144.98189537525312</v>
      </c>
    </row>
    <row r="83" spans="1:19" x14ac:dyDescent="0.25">
      <c r="A83" s="29">
        <v>1265</v>
      </c>
      <c r="B83" s="29">
        <v>0.1348</v>
      </c>
      <c r="C83" s="29">
        <v>-4.7000000000000002E-3</v>
      </c>
      <c r="D83" s="1"/>
      <c r="E83" s="1">
        <f t="shared" si="23"/>
        <v>-3.4866468842729974E-2</v>
      </c>
      <c r="F83" s="1">
        <f t="shared" si="24"/>
        <v>0</v>
      </c>
      <c r="G83" s="1">
        <f t="shared" si="32"/>
        <v>0</v>
      </c>
      <c r="H83" s="1"/>
      <c r="I83" s="24">
        <f t="shared" si="25"/>
        <v>0.10620002607208009</v>
      </c>
      <c r="J83" s="24">
        <f t="shared" si="21"/>
        <v>0.78759994785583975</v>
      </c>
      <c r="K83" s="1"/>
      <c r="L83" s="1">
        <f t="shared" si="26"/>
        <v>1.4315763514516397E-2</v>
      </c>
      <c r="M83" s="1">
        <f t="shared" si="27"/>
        <v>0.12048423648548361</v>
      </c>
      <c r="N83" s="1">
        <f t="shared" si="28"/>
        <v>-0.12870152100795623</v>
      </c>
      <c r="O83" s="1">
        <f t="shared" si="29"/>
        <v>0.12400152100795624</v>
      </c>
      <c r="P83" s="24">
        <f t="shared" si="22"/>
        <v>3.1335322904205333E-18</v>
      </c>
      <c r="Q83" s="1"/>
      <c r="R83" s="27">
        <f t="shared" si="30"/>
        <v>18.109440845863244</v>
      </c>
      <c r="S83" s="27">
        <f t="shared" si="31"/>
        <v>152.41255915413677</v>
      </c>
    </row>
    <row r="84" spans="1:19" x14ac:dyDescent="0.25">
      <c r="A84" s="29">
        <v>1295</v>
      </c>
      <c r="B84" s="29">
        <v>0.13739999999999999</v>
      </c>
      <c r="C84" s="29">
        <v>-2.9999999999999997E-4</v>
      </c>
      <c r="D84" s="1"/>
      <c r="E84" s="1">
        <f t="shared" si="23"/>
        <v>-2.1834061135371178E-3</v>
      </c>
      <c r="F84" s="1">
        <f t="shared" si="24"/>
        <v>0</v>
      </c>
      <c r="G84" s="1">
        <f t="shared" si="32"/>
        <v>0</v>
      </c>
      <c r="H84" s="1"/>
      <c r="I84" s="24">
        <f t="shared" si="25"/>
        <v>0.10293804444898504</v>
      </c>
      <c r="J84" s="24">
        <f t="shared" si="21"/>
        <v>0.79412391110202996</v>
      </c>
      <c r="K84" s="1"/>
      <c r="L84" s="1">
        <f t="shared" si="26"/>
        <v>1.4143687307290544E-2</v>
      </c>
      <c r="M84" s="1">
        <f t="shared" si="27"/>
        <v>0.12325631269270945</v>
      </c>
      <c r="N84" s="1">
        <f t="shared" si="28"/>
        <v>-0.12715452216456302</v>
      </c>
      <c r="O84" s="1">
        <f t="shared" si="29"/>
        <v>0.12685452216456303</v>
      </c>
      <c r="P84" s="24">
        <f t="shared" si="22"/>
        <v>3.7994079021348967E-18</v>
      </c>
      <c r="Q84" s="1"/>
      <c r="R84" s="27">
        <f t="shared" si="30"/>
        <v>18.316075062941255</v>
      </c>
      <c r="S84" s="27">
        <f t="shared" si="31"/>
        <v>159.61692493705874</v>
      </c>
    </row>
    <row r="85" spans="1:19" x14ac:dyDescent="0.25">
      <c r="A85" s="29">
        <v>1325</v>
      </c>
      <c r="B85" s="29">
        <v>0.1384</v>
      </c>
      <c r="C85" s="29">
        <v>5.1999999999999998E-3</v>
      </c>
      <c r="D85" s="1"/>
      <c r="E85" s="1">
        <f t="shared" si="23"/>
        <v>3.7572254335260118E-2</v>
      </c>
      <c r="F85" s="1">
        <f t="shared" si="24"/>
        <v>0</v>
      </c>
      <c r="G85" s="1">
        <f t="shared" si="32"/>
        <v>0</v>
      </c>
      <c r="H85" s="1"/>
      <c r="I85" s="24">
        <f t="shared" si="25"/>
        <v>9.8970171704851118E-2</v>
      </c>
      <c r="J85" s="24">
        <f t="shared" si="21"/>
        <v>0.80205965659029776</v>
      </c>
      <c r="K85" s="1"/>
      <c r="L85" s="1">
        <f t="shared" si="26"/>
        <v>1.3697471763951394E-2</v>
      </c>
      <c r="M85" s="1">
        <f t="shared" si="27"/>
        <v>0.1247025282360486</v>
      </c>
      <c r="N85" s="1">
        <f t="shared" si="28"/>
        <v>-0.12314295693670028</v>
      </c>
      <c r="O85" s="1">
        <f t="shared" si="29"/>
        <v>0.12834295693670028</v>
      </c>
      <c r="P85" s="24">
        <f t="shared" si="22"/>
        <v>-2.5068258323364265E-18</v>
      </c>
      <c r="Q85" s="1"/>
      <c r="R85" s="27">
        <f t="shared" si="30"/>
        <v>18.149150087235597</v>
      </c>
      <c r="S85" s="27">
        <f t="shared" si="31"/>
        <v>165.2308499127644</v>
      </c>
    </row>
    <row r="86" spans="1:19" x14ac:dyDescent="0.25">
      <c r="A86" s="29">
        <v>1355</v>
      </c>
      <c r="B86" s="29">
        <v>0.13780000000000001</v>
      </c>
      <c r="C86" s="29">
        <v>3.0999999999999999E-3</v>
      </c>
      <c r="D86" s="1"/>
      <c r="E86" s="1">
        <f t="shared" si="23"/>
        <v>2.2496371552975326E-2</v>
      </c>
      <c r="F86" s="1">
        <f t="shared" si="24"/>
        <v>0</v>
      </c>
      <c r="G86" s="1">
        <f t="shared" si="32"/>
        <v>0</v>
      </c>
      <c r="H86" s="1"/>
      <c r="I86" s="24">
        <f t="shared" si="25"/>
        <v>0.10047484257964714</v>
      </c>
      <c r="J86" s="24">
        <f t="shared" si="21"/>
        <v>0.79905031484070577</v>
      </c>
      <c r="K86" s="1"/>
      <c r="L86" s="1">
        <f t="shared" si="26"/>
        <v>1.3845433307475377E-2</v>
      </c>
      <c r="M86" s="1">
        <f t="shared" si="27"/>
        <v>0.12395456669252464</v>
      </c>
      <c r="N86" s="1">
        <f t="shared" si="28"/>
        <v>-0.12447316022504824</v>
      </c>
      <c r="O86" s="1">
        <f t="shared" si="29"/>
        <v>0.12757316022504825</v>
      </c>
      <c r="P86" s="24">
        <f t="shared" si="22"/>
        <v>4.0735919775466934E-18</v>
      </c>
      <c r="Q86" s="1"/>
      <c r="R86" s="27">
        <f t="shared" si="30"/>
        <v>18.760562131629136</v>
      </c>
      <c r="S86" s="27">
        <f t="shared" si="31"/>
        <v>167.95843786837088</v>
      </c>
    </row>
    <row r="87" spans="1:19" x14ac:dyDescent="0.25">
      <c r="A87" s="29">
        <v>1385</v>
      </c>
      <c r="B87" s="29">
        <v>0.1358</v>
      </c>
      <c r="C87" s="29">
        <v>4.0000000000000002E-4</v>
      </c>
      <c r="D87" s="1"/>
      <c r="E87" s="1">
        <f t="shared" si="23"/>
        <v>2.9455081001472753E-3</v>
      </c>
      <c r="F87" s="1">
        <f t="shared" si="24"/>
        <v>0</v>
      </c>
      <c r="G87" s="1">
        <f t="shared" si="32"/>
        <v>0</v>
      </c>
      <c r="H87" s="1"/>
      <c r="I87" s="24">
        <f t="shared" si="25"/>
        <v>0.1024261455474012</v>
      </c>
      <c r="J87" s="24">
        <f t="shared" si="21"/>
        <v>0.79514770890519759</v>
      </c>
      <c r="K87" s="1"/>
      <c r="L87" s="1">
        <f t="shared" si="26"/>
        <v>1.3909470565337085E-2</v>
      </c>
      <c r="M87" s="1">
        <f t="shared" si="27"/>
        <v>0.12189052943466293</v>
      </c>
      <c r="N87" s="1">
        <f t="shared" si="28"/>
        <v>-0.12504886772955007</v>
      </c>
      <c r="O87" s="1">
        <f t="shared" si="29"/>
        <v>0.12544886772955005</v>
      </c>
      <c r="P87" s="24">
        <f t="shared" si="22"/>
        <v>-1.1789915242707257E-17</v>
      </c>
      <c r="Q87" s="1"/>
      <c r="R87" s="27">
        <f t="shared" si="30"/>
        <v>19.264616732991861</v>
      </c>
      <c r="S87" s="27">
        <f t="shared" si="31"/>
        <v>168.81838326700816</v>
      </c>
    </row>
    <row r="88" spans="1:19" x14ac:dyDescent="0.25">
      <c r="A88" s="29">
        <v>1415</v>
      </c>
      <c r="B88" s="29">
        <v>0.1326</v>
      </c>
      <c r="C88" s="29">
        <v>6.7999999999999996E-3</v>
      </c>
      <c r="D88" s="1"/>
      <c r="E88" s="1">
        <f t="shared" ref="E88:E119" si="33">C88/B88</f>
        <v>5.128205128205128E-2</v>
      </c>
      <c r="F88" s="1">
        <f t="shared" ref="F88:F119" si="34">IF(AND(B88/$B$13&gt;$O$12,OR(C88/$C$13&gt;$M$12,C88/$C$14&gt;$M$12)),1,0)</f>
        <v>0</v>
      </c>
      <c r="G88" s="1">
        <f t="shared" si="32"/>
        <v>0</v>
      </c>
      <c r="H88" s="1"/>
      <c r="I88" s="24">
        <f t="shared" ref="I88:I119" si="35">MIN(1,MAX(0,(E88-$J$15)/($L$14-$J$15)))</f>
        <v>9.7601845056049866E-2</v>
      </c>
      <c r="J88" s="24">
        <f t="shared" si="21"/>
        <v>0.8047963098879003</v>
      </c>
      <c r="K88" s="1"/>
      <c r="L88" s="1">
        <f t="shared" ref="L88:L119" si="36">B88*I88</f>
        <v>1.2942004654432212E-2</v>
      </c>
      <c r="M88" s="1">
        <f t="shared" ref="M88:M119" si="37">B88*(1-I88)</f>
        <v>0.11965799534556779</v>
      </c>
      <c r="N88" s="1">
        <f t="shared" ref="N88:N119" si="38">L88*$L$14</f>
        <v>-0.11635115949131704</v>
      </c>
      <c r="O88" s="1">
        <f t="shared" ref="O88:O119" si="39">M88*$J$15</f>
        <v>0.12315115949131705</v>
      </c>
      <c r="P88" s="24">
        <f t="shared" si="22"/>
        <v>1.0654009787429814E-17</v>
      </c>
      <c r="Q88" s="1"/>
      <c r="R88" s="27">
        <f t="shared" ref="R88:R119" si="40">A88*L88</f>
        <v>18.312936586021578</v>
      </c>
      <c r="S88" s="27">
        <f t="shared" ref="S88:S119" si="41">A88*M88</f>
        <v>169.31606341397841</v>
      </c>
    </row>
    <row r="89" spans="1:19" x14ac:dyDescent="0.25">
      <c r="A89" s="29">
        <v>1445</v>
      </c>
      <c r="B89" s="29">
        <v>0.12809999999999999</v>
      </c>
      <c r="C89" s="29">
        <v>2.24E-2</v>
      </c>
      <c r="D89" s="1"/>
      <c r="E89" s="1">
        <f t="shared" si="33"/>
        <v>0.17486338797814208</v>
      </c>
      <c r="F89" s="1">
        <f t="shared" si="34"/>
        <v>0</v>
      </c>
      <c r="G89" s="1">
        <f t="shared" si="32"/>
        <v>0</v>
      </c>
      <c r="H89" s="1"/>
      <c r="I89" s="24">
        <f t="shared" si="35"/>
        <v>8.5267626179429748E-2</v>
      </c>
      <c r="J89" s="24">
        <f t="shared" si="21"/>
        <v>0.82946474764114053</v>
      </c>
      <c r="K89" s="1"/>
      <c r="L89" s="1">
        <f t="shared" si="36"/>
        <v>1.092278291358495E-2</v>
      </c>
      <c r="M89" s="1">
        <f t="shared" si="37"/>
        <v>0.11717721708641504</v>
      </c>
      <c r="N89" s="1">
        <f t="shared" si="38"/>
        <v>-9.8197960115268615E-2</v>
      </c>
      <c r="O89" s="1">
        <f t="shared" si="39"/>
        <v>0.1205979601152686</v>
      </c>
      <c r="P89" s="24">
        <f t="shared" si="22"/>
        <v>-7.5204774970092792E-18</v>
      </c>
      <c r="Q89" s="1"/>
      <c r="R89" s="27">
        <f t="shared" si="40"/>
        <v>15.783421310130253</v>
      </c>
      <c r="S89" s="27">
        <f t="shared" si="41"/>
        <v>169.32107868986972</v>
      </c>
    </row>
    <row r="90" spans="1:19" x14ac:dyDescent="0.25">
      <c r="A90" s="29">
        <v>1475</v>
      </c>
      <c r="B90" s="29">
        <v>0.1221</v>
      </c>
      <c r="C90" s="29">
        <v>3.6299999999999999E-2</v>
      </c>
      <c r="D90" s="1"/>
      <c r="E90" s="1">
        <f t="shared" si="33"/>
        <v>0.29729729729729731</v>
      </c>
      <c r="F90" s="1">
        <f t="shared" si="34"/>
        <v>0</v>
      </c>
      <c r="G90" s="1">
        <f t="shared" si="32"/>
        <v>0</v>
      </c>
      <c r="H90" s="1"/>
      <c r="I90" s="24">
        <f t="shared" si="35"/>
        <v>7.3047927996552811E-2</v>
      </c>
      <c r="J90" s="24">
        <f t="shared" si="21"/>
        <v>0.85390414400689441</v>
      </c>
      <c r="K90" s="1"/>
      <c r="L90" s="1">
        <f t="shared" si="36"/>
        <v>8.9191520083790974E-3</v>
      </c>
      <c r="M90" s="1">
        <f t="shared" si="37"/>
        <v>0.1131808479916209</v>
      </c>
      <c r="N90" s="1">
        <f t="shared" si="38"/>
        <v>-8.0184925408663066E-2</v>
      </c>
      <c r="O90" s="1">
        <f t="shared" si="39"/>
        <v>0.11648492540866306</v>
      </c>
      <c r="P90" s="24">
        <f t="shared" si="22"/>
        <v>0</v>
      </c>
      <c r="Q90" s="1"/>
      <c r="R90" s="27">
        <f t="shared" si="40"/>
        <v>13.155749212359169</v>
      </c>
      <c r="S90" s="27">
        <f t="shared" si="41"/>
        <v>166.94175078764081</v>
      </c>
    </row>
    <row r="91" spans="1:19" x14ac:dyDescent="0.25">
      <c r="A91" s="29">
        <v>1505</v>
      </c>
      <c r="B91" s="29">
        <v>0.11459999999999999</v>
      </c>
      <c r="C91" s="29">
        <v>4.1200000000000001E-2</v>
      </c>
      <c r="D91" s="1"/>
      <c r="E91" s="1">
        <f t="shared" si="33"/>
        <v>0.35951134380453753</v>
      </c>
      <c r="F91" s="1">
        <f t="shared" si="34"/>
        <v>0</v>
      </c>
      <c r="G91" s="1">
        <f t="shared" si="32"/>
        <v>0</v>
      </c>
      <c r="H91" s="1"/>
      <c r="I91" s="24">
        <f t="shared" si="35"/>
        <v>6.6838562672178567E-2</v>
      </c>
      <c r="J91" s="24">
        <f t="shared" si="21"/>
        <v>0.86632287465564284</v>
      </c>
      <c r="K91" s="1"/>
      <c r="L91" s="1">
        <f t="shared" si="36"/>
        <v>7.6596992822316632E-3</v>
      </c>
      <c r="M91" s="1">
        <f t="shared" si="37"/>
        <v>0.10694030071776833</v>
      </c>
      <c r="N91" s="1">
        <f t="shared" si="38"/>
        <v>-6.8862198449082701E-2</v>
      </c>
      <c r="O91" s="1">
        <f t="shared" si="39"/>
        <v>0.1100621984490827</v>
      </c>
      <c r="P91" s="24">
        <f t="shared" si="22"/>
        <v>0</v>
      </c>
      <c r="Q91" s="1"/>
      <c r="R91" s="27">
        <f t="shared" si="40"/>
        <v>11.527847419758654</v>
      </c>
      <c r="S91" s="27">
        <f t="shared" si="41"/>
        <v>160.94515258024134</v>
      </c>
    </row>
    <row r="92" spans="1:19" x14ac:dyDescent="0.25">
      <c r="A92" s="29">
        <v>1535</v>
      </c>
      <c r="B92" s="29">
        <v>0.1055</v>
      </c>
      <c r="C92" s="29">
        <v>4.5199999999999997E-2</v>
      </c>
      <c r="D92" s="1"/>
      <c r="E92" s="1">
        <f t="shared" si="33"/>
        <v>0.42843601895734595</v>
      </c>
      <c r="F92" s="1">
        <f t="shared" si="34"/>
        <v>0</v>
      </c>
      <c r="G92" s="1">
        <f t="shared" si="32"/>
        <v>0</v>
      </c>
      <c r="H92" s="1"/>
      <c r="I92" s="24">
        <f t="shared" si="35"/>
        <v>5.9959433087868344E-2</v>
      </c>
      <c r="J92" s="24">
        <f t="shared" si="21"/>
        <v>0.88008113382426334</v>
      </c>
      <c r="K92" s="1"/>
      <c r="L92" s="1">
        <f t="shared" si="36"/>
        <v>6.3257201907701097E-3</v>
      </c>
      <c r="M92" s="1">
        <f t="shared" si="37"/>
        <v>9.9174279809229882E-2</v>
      </c>
      <c r="N92" s="1">
        <f t="shared" si="38"/>
        <v>-5.6869464852315595E-2</v>
      </c>
      <c r="O92" s="1">
        <f t="shared" si="39"/>
        <v>0.10206946485231559</v>
      </c>
      <c r="P92" s="24">
        <f t="shared" si="22"/>
        <v>0</v>
      </c>
      <c r="Q92" s="1"/>
      <c r="R92" s="27">
        <f t="shared" si="40"/>
        <v>9.7099804928321181</v>
      </c>
      <c r="S92" s="27">
        <f t="shared" si="41"/>
        <v>152.23251950716786</v>
      </c>
    </row>
    <row r="93" spans="1:19" x14ac:dyDescent="0.25">
      <c r="A93" s="29">
        <v>1565</v>
      </c>
      <c r="B93" s="29">
        <v>9.5100000000000004E-2</v>
      </c>
      <c r="C93" s="29">
        <v>5.1299999999999998E-2</v>
      </c>
      <c r="D93" s="1"/>
      <c r="E93" s="1">
        <f t="shared" si="33"/>
        <v>0.5394321766561514</v>
      </c>
      <c r="F93" s="1">
        <f t="shared" si="34"/>
        <v>0</v>
      </c>
      <c r="G93" s="1">
        <f t="shared" si="32"/>
        <v>0</v>
      </c>
      <c r="H93" s="1"/>
      <c r="I93" s="24">
        <f t="shared" si="35"/>
        <v>4.8881296695091989E-2</v>
      </c>
      <c r="J93" s="24">
        <f t="shared" si="21"/>
        <v>0.902237406609816</v>
      </c>
      <c r="K93" s="1"/>
      <c r="L93" s="1">
        <f t="shared" si="36"/>
        <v>4.6486113157032487E-3</v>
      </c>
      <c r="M93" s="1">
        <f t="shared" si="37"/>
        <v>9.0451388684296752E-2</v>
      </c>
      <c r="N93" s="1">
        <f t="shared" si="38"/>
        <v>-4.1791927220587048E-2</v>
      </c>
      <c r="O93" s="1">
        <f t="shared" si="39"/>
        <v>9.309192722058704E-2</v>
      </c>
      <c r="P93" s="24">
        <f t="shared" si="22"/>
        <v>-5.0136516646728531E-18</v>
      </c>
      <c r="Q93" s="1"/>
      <c r="R93" s="27">
        <f t="shared" si="40"/>
        <v>7.2750767090755843</v>
      </c>
      <c r="S93" s="27">
        <f t="shared" si="41"/>
        <v>141.55642329092441</v>
      </c>
    </row>
    <row r="94" spans="1:19" x14ac:dyDescent="0.25">
      <c r="A94" s="29">
        <v>1595</v>
      </c>
      <c r="B94" s="29">
        <v>8.3900000000000002E-2</v>
      </c>
      <c r="C94" s="29">
        <v>5.0500000000000003E-2</v>
      </c>
      <c r="D94" s="1"/>
      <c r="E94" s="1">
        <f t="shared" si="33"/>
        <v>0.60190703218116803</v>
      </c>
      <c r="F94" s="1">
        <f t="shared" si="34"/>
        <v>0</v>
      </c>
      <c r="G94" s="1">
        <f t="shared" si="32"/>
        <v>0</v>
      </c>
      <c r="H94" s="1"/>
      <c r="I94" s="24">
        <f t="shared" si="35"/>
        <v>4.2645900939292956E-2</v>
      </c>
      <c r="J94" s="24">
        <f t="shared" si="21"/>
        <v>0.91470819812141413</v>
      </c>
      <c r="K94" s="1"/>
      <c r="L94" s="1">
        <f t="shared" si="36"/>
        <v>3.577991088806679E-3</v>
      </c>
      <c r="M94" s="1">
        <f t="shared" si="37"/>
        <v>8.0322008911193316E-2</v>
      </c>
      <c r="N94" s="1">
        <f t="shared" si="38"/>
        <v>-3.2166841455252206E-2</v>
      </c>
      <c r="O94" s="1">
        <f t="shared" si="39"/>
        <v>8.2666841455252202E-2</v>
      </c>
      <c r="P94" s="24">
        <f t="shared" si="22"/>
        <v>-5.0136516646728531E-18</v>
      </c>
      <c r="Q94" s="1"/>
      <c r="R94" s="27">
        <f t="shared" si="40"/>
        <v>5.706895786646653</v>
      </c>
      <c r="S94" s="27">
        <f t="shared" si="41"/>
        <v>128.11360421335334</v>
      </c>
    </row>
    <row r="95" spans="1:19" x14ac:dyDescent="0.25">
      <c r="A95" s="29">
        <v>1625</v>
      </c>
      <c r="B95" s="29">
        <v>7.2599999999999998E-2</v>
      </c>
      <c r="C95" s="29">
        <v>4.1599999999999998E-2</v>
      </c>
      <c r="D95" s="1"/>
      <c r="E95" s="1">
        <f t="shared" si="33"/>
        <v>0.57300275482093666</v>
      </c>
      <c r="F95" s="1">
        <f t="shared" si="34"/>
        <v>0</v>
      </c>
      <c r="G95" s="1">
        <f t="shared" si="32"/>
        <v>0</v>
      </c>
      <c r="H95" s="1"/>
      <c r="I95" s="24">
        <f t="shared" si="35"/>
        <v>4.5530735275632575E-2</v>
      </c>
      <c r="J95" s="24">
        <f t="shared" si="21"/>
        <v>0.90893852944873488</v>
      </c>
      <c r="K95" s="1"/>
      <c r="L95" s="1">
        <f t="shared" si="36"/>
        <v>3.3055313810109246E-3</v>
      </c>
      <c r="M95" s="1">
        <f t="shared" si="37"/>
        <v>6.929446861898908E-2</v>
      </c>
      <c r="N95" s="1">
        <f t="shared" si="38"/>
        <v>-2.9717375258696253E-2</v>
      </c>
      <c r="O95" s="1">
        <f t="shared" si="39"/>
        <v>7.1317375258696261E-2</v>
      </c>
      <c r="P95" s="24">
        <f t="shared" si="22"/>
        <v>1.0027303329345706E-17</v>
      </c>
      <c r="Q95" s="1"/>
      <c r="R95" s="27">
        <f t="shared" si="40"/>
        <v>5.3714884941427528</v>
      </c>
      <c r="S95" s="27">
        <f t="shared" si="41"/>
        <v>112.60351150585726</v>
      </c>
    </row>
    <row r="96" spans="1:19" x14ac:dyDescent="0.25">
      <c r="A96" s="29">
        <v>1655</v>
      </c>
      <c r="B96" s="29">
        <v>6.1600000000000002E-2</v>
      </c>
      <c r="C96" s="29">
        <v>2.92E-2</v>
      </c>
      <c r="D96" s="1"/>
      <c r="E96" s="1">
        <f t="shared" si="33"/>
        <v>0.47402597402597402</v>
      </c>
      <c r="F96" s="1">
        <f t="shared" si="34"/>
        <v>0</v>
      </c>
      <c r="G96" s="1">
        <f t="shared" si="32"/>
        <v>0</v>
      </c>
      <c r="H96" s="1"/>
      <c r="I96" s="24">
        <f t="shared" si="35"/>
        <v>5.5409259902943375E-2</v>
      </c>
      <c r="J96" s="24">
        <f t="shared" si="21"/>
        <v>0.88918148019411325</v>
      </c>
      <c r="K96" s="1"/>
      <c r="L96" s="1">
        <f t="shared" si="36"/>
        <v>3.4132104100213119E-3</v>
      </c>
      <c r="M96" s="1">
        <f t="shared" si="37"/>
        <v>5.8186789589978687E-2</v>
      </c>
      <c r="N96" s="1">
        <f t="shared" si="38"/>
        <v>-3.0685430843034735E-2</v>
      </c>
      <c r="O96" s="1">
        <f t="shared" si="39"/>
        <v>5.9885430843034736E-2</v>
      </c>
      <c r="P96" s="24">
        <f t="shared" si="22"/>
        <v>0</v>
      </c>
      <c r="Q96" s="1"/>
      <c r="R96" s="27">
        <f t="shared" si="40"/>
        <v>5.6488632285852711</v>
      </c>
      <c r="S96" s="27">
        <f t="shared" si="41"/>
        <v>96.299136771414723</v>
      </c>
    </row>
    <row r="97" spans="1:19" x14ac:dyDescent="0.25">
      <c r="A97" s="29">
        <v>1685</v>
      </c>
      <c r="B97" s="29">
        <v>5.1700000000000003E-2</v>
      </c>
      <c r="C97" s="29">
        <v>1.61E-2</v>
      </c>
      <c r="D97" s="1"/>
      <c r="E97" s="1">
        <f t="shared" si="33"/>
        <v>0.31141199226305605</v>
      </c>
      <c r="F97" s="1">
        <f t="shared" si="34"/>
        <v>0</v>
      </c>
      <c r="G97" s="1">
        <f t="shared" si="32"/>
        <v>0</v>
      </c>
      <c r="H97" s="1"/>
      <c r="I97" s="24">
        <f t="shared" si="35"/>
        <v>7.1639189899533162E-2</v>
      </c>
      <c r="J97" s="24">
        <f t="shared" si="21"/>
        <v>0.85672162020093368</v>
      </c>
      <c r="K97" s="1"/>
      <c r="L97" s="1">
        <f t="shared" si="36"/>
        <v>3.7037461178058648E-3</v>
      </c>
      <c r="M97" s="1">
        <f t="shared" si="37"/>
        <v>4.7996253882194133E-2</v>
      </c>
      <c r="N97" s="1">
        <f t="shared" si="38"/>
        <v>-3.3297403823803709E-2</v>
      </c>
      <c r="O97" s="1">
        <f t="shared" si="39"/>
        <v>4.9397403823803691E-2</v>
      </c>
      <c r="P97" s="24">
        <f t="shared" si="22"/>
        <v>-1.2534129161682133E-17</v>
      </c>
      <c r="Q97" s="1"/>
      <c r="R97" s="27">
        <f t="shared" si="40"/>
        <v>6.2408122085028825</v>
      </c>
      <c r="S97" s="27">
        <f t="shared" si="41"/>
        <v>80.873687791497119</v>
      </c>
    </row>
    <row r="98" spans="1:19" x14ac:dyDescent="0.25">
      <c r="A98" s="29">
        <v>1715</v>
      </c>
      <c r="B98" s="29">
        <v>4.3099999999999999E-2</v>
      </c>
      <c r="C98" s="29">
        <v>4.7000000000000002E-3</v>
      </c>
      <c r="D98" s="1"/>
      <c r="E98" s="1">
        <f t="shared" si="33"/>
        <v>0.10904872389791184</v>
      </c>
      <c r="F98" s="1">
        <f t="shared" si="34"/>
        <v>0</v>
      </c>
      <c r="G98" s="1">
        <f t="shared" si="32"/>
        <v>0</v>
      </c>
      <c r="H98" s="1"/>
      <c r="I98" s="24">
        <f t="shared" si="35"/>
        <v>9.1836356489032114E-2</v>
      </c>
      <c r="J98" s="24">
        <f t="shared" si="21"/>
        <v>0.8163272870219358</v>
      </c>
      <c r="K98" s="1"/>
      <c r="L98" s="1">
        <f t="shared" si="36"/>
        <v>3.9581469646772843E-3</v>
      </c>
      <c r="M98" s="1">
        <f t="shared" si="37"/>
        <v>3.9141853035322714E-2</v>
      </c>
      <c r="N98" s="1">
        <f t="shared" si="38"/>
        <v>-3.5584517319696765E-2</v>
      </c>
      <c r="O98" s="1">
        <f t="shared" si="39"/>
        <v>4.0284517319696761E-2</v>
      </c>
      <c r="P98" s="24">
        <f t="shared" si="22"/>
        <v>-3.1335322904205333E-18</v>
      </c>
      <c r="Q98" s="1"/>
      <c r="R98" s="27">
        <f t="shared" si="40"/>
        <v>6.7882220444215422</v>
      </c>
      <c r="S98" s="27">
        <f t="shared" si="41"/>
        <v>67.128277955578454</v>
      </c>
    </row>
    <row r="99" spans="1:19" x14ac:dyDescent="0.25">
      <c r="A99" s="29">
        <v>1745</v>
      </c>
      <c r="B99" s="29">
        <v>3.5999999999999997E-2</v>
      </c>
      <c r="C99" s="29">
        <v>-5.4000000000000003E-3</v>
      </c>
      <c r="D99" s="1"/>
      <c r="E99" s="1">
        <f t="shared" si="33"/>
        <v>-0.15000000000000002</v>
      </c>
      <c r="F99" s="1">
        <f t="shared" si="34"/>
        <v>0</v>
      </c>
      <c r="G99" s="1">
        <f t="shared" si="32"/>
        <v>0</v>
      </c>
      <c r="H99" s="1"/>
      <c r="I99" s="24">
        <f t="shared" si="35"/>
        <v>0.11769109916853134</v>
      </c>
      <c r="J99" s="24">
        <f t="shared" si="21"/>
        <v>0.76461780166293736</v>
      </c>
      <c r="K99" s="1"/>
      <c r="L99" s="1">
        <f t="shared" si="36"/>
        <v>4.2368795700671279E-3</v>
      </c>
      <c r="M99" s="1">
        <f t="shared" si="37"/>
        <v>3.1763120429932866E-2</v>
      </c>
      <c r="N99" s="1">
        <f t="shared" si="38"/>
        <v>-3.8090378095603492E-2</v>
      </c>
      <c r="O99" s="1">
        <f t="shared" si="39"/>
        <v>3.269037809560349E-2</v>
      </c>
      <c r="P99" s="24">
        <f t="shared" si="22"/>
        <v>-1.2534129161682133E-18</v>
      </c>
      <c r="Q99" s="1"/>
      <c r="R99" s="27">
        <f t="shared" si="40"/>
        <v>7.393354849767138</v>
      </c>
      <c r="S99" s="27">
        <f t="shared" si="41"/>
        <v>55.426645150232851</v>
      </c>
    </row>
    <row r="100" spans="1:19" x14ac:dyDescent="0.25">
      <c r="A100" s="29">
        <v>1775</v>
      </c>
      <c r="B100" s="29">
        <v>3.0300000000000001E-2</v>
      </c>
      <c r="C100" s="29">
        <v>-1.34E-2</v>
      </c>
      <c r="D100" s="1"/>
      <c r="E100" s="1">
        <f t="shared" si="33"/>
        <v>-0.44224422442244227</v>
      </c>
      <c r="F100" s="1">
        <f t="shared" si="34"/>
        <v>0</v>
      </c>
      <c r="G100" s="1">
        <f t="shared" si="32"/>
        <v>0</v>
      </c>
      <c r="H100" s="1"/>
      <c r="I100" s="24">
        <f t="shared" si="35"/>
        <v>0.14685896808646418</v>
      </c>
      <c r="J100" s="24">
        <f t="shared" si="21"/>
        <v>0.7062820638270717</v>
      </c>
      <c r="K100" s="1"/>
      <c r="L100" s="1">
        <f t="shared" si="36"/>
        <v>4.4498267330198649E-3</v>
      </c>
      <c r="M100" s="1">
        <f t="shared" si="37"/>
        <v>2.5850173266980137E-2</v>
      </c>
      <c r="N100" s="1">
        <f t="shared" si="38"/>
        <v>-4.0004814844894279E-2</v>
      </c>
      <c r="O100" s="1">
        <f t="shared" si="39"/>
        <v>2.660481484489427E-2</v>
      </c>
      <c r="P100" s="24">
        <f t="shared" si="22"/>
        <v>-6.2670645808410665E-18</v>
      </c>
      <c r="Q100" s="1"/>
      <c r="R100" s="27">
        <f t="shared" si="40"/>
        <v>7.8984424511102604</v>
      </c>
      <c r="S100" s="27">
        <f t="shared" si="41"/>
        <v>45.884057548889743</v>
      </c>
    </row>
    <row r="101" spans="1:19" x14ac:dyDescent="0.25">
      <c r="A101" s="29">
        <v>1805</v>
      </c>
      <c r="B101" s="29">
        <v>2.5899999999999999E-2</v>
      </c>
      <c r="C101" s="29">
        <v>-1.11E-2</v>
      </c>
      <c r="D101" s="1"/>
      <c r="E101" s="1">
        <f t="shared" si="33"/>
        <v>-0.4285714285714286</v>
      </c>
      <c r="F101" s="1">
        <f t="shared" si="34"/>
        <v>0</v>
      </c>
      <c r="G101" s="1">
        <f t="shared" si="32"/>
        <v>0</v>
      </c>
      <c r="H101" s="1"/>
      <c r="I101" s="24">
        <f t="shared" si="35"/>
        <v>0.14549433438698839</v>
      </c>
      <c r="J101" s="24">
        <f t="shared" si="21"/>
        <v>0.70901133122602322</v>
      </c>
      <c r="K101" s="1"/>
      <c r="L101" s="1">
        <f t="shared" si="36"/>
        <v>3.7683032606229991E-3</v>
      </c>
      <c r="M101" s="1">
        <f t="shared" si="37"/>
        <v>2.2131696739377003E-2</v>
      </c>
      <c r="N101" s="1">
        <f t="shared" si="38"/>
        <v>-3.3877785195993042E-2</v>
      </c>
      <c r="O101" s="1">
        <f t="shared" si="39"/>
        <v>2.2777785195993046E-2</v>
      </c>
      <c r="P101" s="24">
        <f t="shared" si="22"/>
        <v>3.7602387485046396E-18</v>
      </c>
      <c r="Q101" s="1"/>
      <c r="R101" s="27">
        <f t="shared" si="40"/>
        <v>6.8017873854245137</v>
      </c>
      <c r="S101" s="27">
        <f t="shared" si="41"/>
        <v>39.947712614575494</v>
      </c>
    </row>
    <row r="102" spans="1:19" x14ac:dyDescent="0.25">
      <c r="A102" s="29">
        <v>1835</v>
      </c>
      <c r="B102" s="29">
        <v>2.24E-2</v>
      </c>
      <c r="C102" s="29">
        <v>5.8999999999999999E-3</v>
      </c>
      <c r="D102" s="1"/>
      <c r="E102" s="1">
        <f t="shared" si="33"/>
        <v>0.26339285714285715</v>
      </c>
      <c r="F102" s="1">
        <f t="shared" si="34"/>
        <v>0</v>
      </c>
      <c r="G102" s="1">
        <f t="shared" si="32"/>
        <v>0</v>
      </c>
      <c r="H102" s="1"/>
      <c r="I102" s="24">
        <f t="shared" si="35"/>
        <v>7.6431811007808187E-2</v>
      </c>
      <c r="J102" s="24">
        <f t="shared" si="21"/>
        <v>0.84713637798438368</v>
      </c>
      <c r="K102" s="1"/>
      <c r="L102" s="1">
        <f t="shared" si="36"/>
        <v>1.7120725665749033E-3</v>
      </c>
      <c r="M102" s="1">
        <f t="shared" si="37"/>
        <v>2.0687927433425096E-2</v>
      </c>
      <c r="N102" s="1">
        <f t="shared" si="38"/>
        <v>-1.5391868074011631E-2</v>
      </c>
      <c r="O102" s="1">
        <f t="shared" si="39"/>
        <v>2.1291868074011636E-2</v>
      </c>
      <c r="P102" s="24">
        <f t="shared" si="22"/>
        <v>3.1335322904205333E-18</v>
      </c>
      <c r="Q102" s="1"/>
      <c r="R102" s="27">
        <f t="shared" si="40"/>
        <v>3.1416531596649477</v>
      </c>
      <c r="S102" s="27">
        <f t="shared" si="41"/>
        <v>37.962346840335051</v>
      </c>
    </row>
    <row r="103" spans="1:19" x14ac:dyDescent="0.25">
      <c r="A103" s="29">
        <v>1865</v>
      </c>
      <c r="B103" s="29">
        <v>1.9699999999999999E-2</v>
      </c>
      <c r="C103" s="29">
        <v>2.6100000000000002E-2</v>
      </c>
      <c r="D103" s="1"/>
      <c r="E103" s="1">
        <f t="shared" si="33"/>
        <v>1.3248730964467006</v>
      </c>
      <c r="F103" s="1">
        <f t="shared" si="34"/>
        <v>0</v>
      </c>
      <c r="G103" s="1">
        <f t="shared" si="32"/>
        <v>0</v>
      </c>
      <c r="H103" s="1"/>
      <c r="I103" s="24">
        <f t="shared" si="35"/>
        <v>0</v>
      </c>
      <c r="J103" s="24">
        <f t="shared" si="21"/>
        <v>1</v>
      </c>
      <c r="K103" s="1"/>
      <c r="L103" s="1">
        <f t="shared" si="36"/>
        <v>0</v>
      </c>
      <c r="M103" s="1">
        <f t="shared" si="37"/>
        <v>1.9699999999999999E-2</v>
      </c>
      <c r="N103" s="1">
        <f t="shared" si="38"/>
        <v>0</v>
      </c>
      <c r="O103" s="1">
        <f t="shared" si="39"/>
        <v>2.0275100171722953E-2</v>
      </c>
      <c r="P103" s="24">
        <f t="shared" si="22"/>
        <v>-4.2087426504891978E-3</v>
      </c>
      <c r="Q103" s="1"/>
      <c r="R103" s="27">
        <f t="shared" si="40"/>
        <v>0</v>
      </c>
      <c r="S103" s="27">
        <f t="shared" si="41"/>
        <v>36.740499999999997</v>
      </c>
    </row>
    <row r="104" spans="1:19" x14ac:dyDescent="0.25">
      <c r="A104" s="29">
        <v>1895</v>
      </c>
      <c r="B104" s="29">
        <v>1.7500000000000002E-2</v>
      </c>
      <c r="C104" s="29">
        <v>3.6400000000000002E-2</v>
      </c>
      <c r="D104" s="1"/>
      <c r="E104" s="1">
        <f t="shared" si="33"/>
        <v>2.08</v>
      </c>
      <c r="F104" s="1">
        <f t="shared" si="34"/>
        <v>0</v>
      </c>
      <c r="G104" s="1">
        <f t="shared" si="32"/>
        <v>0</v>
      </c>
      <c r="H104" s="1"/>
      <c r="I104" s="24">
        <f t="shared" si="35"/>
        <v>0</v>
      </c>
      <c r="J104" s="24">
        <f t="shared" si="21"/>
        <v>1</v>
      </c>
      <c r="K104" s="1"/>
      <c r="L104" s="1">
        <f t="shared" si="36"/>
        <v>0</v>
      </c>
      <c r="M104" s="1">
        <f t="shared" si="37"/>
        <v>1.7500000000000002E-2</v>
      </c>
      <c r="N104" s="1">
        <f t="shared" si="38"/>
        <v>0</v>
      </c>
      <c r="O104" s="1">
        <f t="shared" si="39"/>
        <v>1.8010875787063538E-2</v>
      </c>
      <c r="P104" s="24">
        <f t="shared" si="22"/>
        <v>-1.3286939460214208E-2</v>
      </c>
      <c r="Q104" s="1"/>
      <c r="R104" s="27">
        <f t="shared" si="40"/>
        <v>0</v>
      </c>
      <c r="S104" s="27">
        <f t="shared" si="41"/>
        <v>33.162500000000001</v>
      </c>
    </row>
    <row r="105" spans="1:19" x14ac:dyDescent="0.25">
      <c r="A105" s="29">
        <v>1925</v>
      </c>
      <c r="B105" s="29">
        <v>1.5900000000000001E-2</v>
      </c>
      <c r="C105" s="29">
        <v>3.4799999999999998E-2</v>
      </c>
      <c r="D105" s="1"/>
      <c r="E105" s="1">
        <f t="shared" si="33"/>
        <v>2.1886792452830184</v>
      </c>
      <c r="F105" s="1">
        <f t="shared" si="34"/>
        <v>0</v>
      </c>
      <c r="G105" s="1">
        <f t="shared" si="32"/>
        <v>0</v>
      </c>
      <c r="H105" s="1"/>
      <c r="I105" s="24">
        <f t="shared" si="35"/>
        <v>0</v>
      </c>
      <c r="J105" s="24">
        <f t="shared" si="21"/>
        <v>1</v>
      </c>
      <c r="K105" s="1"/>
      <c r="L105" s="1">
        <f t="shared" si="36"/>
        <v>0</v>
      </c>
      <c r="M105" s="1">
        <f t="shared" si="37"/>
        <v>1.5900000000000001E-2</v>
      </c>
      <c r="N105" s="1">
        <f t="shared" si="38"/>
        <v>0</v>
      </c>
      <c r="O105" s="1">
        <f t="shared" si="39"/>
        <v>1.6364167143674873E-2</v>
      </c>
      <c r="P105" s="24">
        <f t="shared" si="22"/>
        <v>-1.3320688480003704E-2</v>
      </c>
      <c r="Q105" s="1"/>
      <c r="R105" s="27">
        <f t="shared" si="40"/>
        <v>0</v>
      </c>
      <c r="S105" s="27">
        <f t="shared" si="41"/>
        <v>30.607500000000002</v>
      </c>
    </row>
    <row r="106" spans="1:19" x14ac:dyDescent="0.25">
      <c r="A106" s="29">
        <v>1955</v>
      </c>
      <c r="B106" s="29">
        <v>1.4800000000000001E-2</v>
      </c>
      <c r="C106" s="29">
        <v>2.5499999999999998E-2</v>
      </c>
      <c r="D106" s="1"/>
      <c r="E106" s="1">
        <f t="shared" si="33"/>
        <v>1.7229729729729728</v>
      </c>
      <c r="F106" s="1">
        <f t="shared" si="34"/>
        <v>0</v>
      </c>
      <c r="G106" s="1">
        <f t="shared" si="32"/>
        <v>0</v>
      </c>
      <c r="H106" s="1"/>
      <c r="I106" s="24">
        <f t="shared" si="35"/>
        <v>0</v>
      </c>
      <c r="J106" s="24">
        <f t="shared" si="21"/>
        <v>1</v>
      </c>
      <c r="K106" s="1"/>
      <c r="L106" s="1">
        <f t="shared" si="36"/>
        <v>0</v>
      </c>
      <c r="M106" s="1">
        <f t="shared" si="37"/>
        <v>1.4800000000000001E-2</v>
      </c>
      <c r="N106" s="1">
        <f t="shared" si="38"/>
        <v>0</v>
      </c>
      <c r="O106" s="1">
        <f t="shared" si="39"/>
        <v>1.5232054951345164E-2</v>
      </c>
      <c r="P106" s="24">
        <f t="shared" si="22"/>
        <v>-7.4190354397795054E-3</v>
      </c>
      <c r="Q106" s="1"/>
      <c r="R106" s="27">
        <f t="shared" si="40"/>
        <v>0</v>
      </c>
      <c r="S106" s="27">
        <f t="shared" si="41"/>
        <v>28.934000000000001</v>
      </c>
    </row>
    <row r="107" spans="1:19" x14ac:dyDescent="0.25">
      <c r="A107" s="29">
        <v>1985</v>
      </c>
      <c r="B107" s="29">
        <v>1.41E-2</v>
      </c>
      <c r="C107" s="29">
        <v>1.24E-2</v>
      </c>
      <c r="D107" s="1"/>
      <c r="E107" s="1">
        <f t="shared" si="33"/>
        <v>0.87943262411347511</v>
      </c>
      <c r="F107" s="1">
        <f t="shared" si="34"/>
        <v>0</v>
      </c>
      <c r="G107" s="1">
        <f t="shared" si="32"/>
        <v>0</v>
      </c>
      <c r="H107" s="1"/>
      <c r="I107" s="24">
        <f t="shared" si="35"/>
        <v>1.4947047000088733E-2</v>
      </c>
      <c r="J107" s="24">
        <f t="shared" si="21"/>
        <v>0.97010590599982249</v>
      </c>
      <c r="K107" s="1"/>
      <c r="L107" s="1">
        <f t="shared" si="36"/>
        <v>2.1075336270125113E-4</v>
      </c>
      <c r="M107" s="1">
        <f t="shared" si="37"/>
        <v>1.3889246637298748E-2</v>
      </c>
      <c r="N107" s="1">
        <f t="shared" si="38"/>
        <v>-1.8947140548730126E-3</v>
      </c>
      <c r="O107" s="1">
        <f t="shared" si="39"/>
        <v>1.4294714054873011E-2</v>
      </c>
      <c r="P107" s="24">
        <f t="shared" si="22"/>
        <v>-1.2534129161682133E-18</v>
      </c>
      <c r="Q107" s="1"/>
      <c r="R107" s="27">
        <f t="shared" si="40"/>
        <v>0.41834542496198351</v>
      </c>
      <c r="S107" s="27">
        <f t="shared" si="41"/>
        <v>27.570154575038014</v>
      </c>
    </row>
    <row r="108" spans="1:19" x14ac:dyDescent="0.25">
      <c r="A108" s="29">
        <v>2015</v>
      </c>
      <c r="B108" s="29">
        <v>1.3899999999999999E-2</v>
      </c>
      <c r="C108" s="29">
        <v>-2.3E-3</v>
      </c>
      <c r="D108" s="1"/>
      <c r="E108" s="1">
        <f t="shared" si="33"/>
        <v>-0.16546762589928057</v>
      </c>
      <c r="F108" s="1">
        <f t="shared" si="34"/>
        <v>0</v>
      </c>
      <c r="G108" s="1">
        <f t="shared" si="32"/>
        <v>0</v>
      </c>
      <c r="H108" s="1"/>
      <c r="I108" s="24">
        <f t="shared" si="35"/>
        <v>0.11923486854701421</v>
      </c>
      <c r="J108" s="24">
        <f t="shared" si="21"/>
        <v>0.76153026290597159</v>
      </c>
      <c r="K108" s="1"/>
      <c r="L108" s="1">
        <f t="shared" si="36"/>
        <v>1.6573646728034973E-3</v>
      </c>
      <c r="M108" s="1">
        <f t="shared" si="37"/>
        <v>1.2242635327196503E-2</v>
      </c>
      <c r="N108" s="1">
        <f t="shared" si="38"/>
        <v>-1.4900033381968696E-2</v>
      </c>
      <c r="O108" s="1">
        <f t="shared" si="39"/>
        <v>1.2600033381968696E-2</v>
      </c>
      <c r="P108" s="24">
        <f t="shared" si="22"/>
        <v>0</v>
      </c>
      <c r="Q108" s="1"/>
      <c r="R108" s="27">
        <f t="shared" si="40"/>
        <v>3.3395898156990471</v>
      </c>
      <c r="S108" s="27">
        <f t="shared" si="41"/>
        <v>24.668910184300952</v>
      </c>
    </row>
    <row r="109" spans="1:19" x14ac:dyDescent="0.25">
      <c r="A109" s="29">
        <v>2045</v>
      </c>
      <c r="B109" s="29">
        <v>1.41E-2</v>
      </c>
      <c r="C109" s="29">
        <v>-1.43E-2</v>
      </c>
      <c r="D109" s="1"/>
      <c r="E109" s="1">
        <f t="shared" si="33"/>
        <v>-1.0141843971631206</v>
      </c>
      <c r="F109" s="1">
        <f t="shared" si="34"/>
        <v>0</v>
      </c>
      <c r="G109" s="1">
        <f t="shared" si="32"/>
        <v>0</v>
      </c>
      <c r="H109" s="1"/>
      <c r="I109" s="24">
        <f t="shared" si="35"/>
        <v>0.20394230658654533</v>
      </c>
      <c r="J109" s="24">
        <f t="shared" si="21"/>
        <v>0.59211538682690934</v>
      </c>
      <c r="K109" s="1"/>
      <c r="L109" s="1">
        <f t="shared" si="36"/>
        <v>2.875586522870289E-3</v>
      </c>
      <c r="M109" s="1">
        <f t="shared" si="37"/>
        <v>1.122441347712971E-2</v>
      </c>
      <c r="N109" s="1">
        <f t="shared" si="38"/>
        <v>-2.585208668109858E-2</v>
      </c>
      <c r="O109" s="1">
        <f t="shared" si="39"/>
        <v>1.155208668109858E-2</v>
      </c>
      <c r="P109" s="24">
        <f t="shared" si="22"/>
        <v>0</v>
      </c>
      <c r="Q109" s="1"/>
      <c r="R109" s="27">
        <f t="shared" si="40"/>
        <v>5.8805744392697408</v>
      </c>
      <c r="S109" s="27">
        <f t="shared" si="41"/>
        <v>22.953925560730255</v>
      </c>
    </row>
    <row r="110" spans="1:19" x14ac:dyDescent="0.25">
      <c r="A110" s="29">
        <v>2075</v>
      </c>
      <c r="B110" s="29">
        <v>1.44E-2</v>
      </c>
      <c r="C110" s="29">
        <v>-1.8700000000000001E-2</v>
      </c>
      <c r="D110" s="1"/>
      <c r="E110" s="1">
        <f t="shared" si="33"/>
        <v>-1.2986111111111112</v>
      </c>
      <c r="F110" s="1">
        <f t="shared" si="34"/>
        <v>0</v>
      </c>
      <c r="G110" s="1">
        <f t="shared" si="32"/>
        <v>0</v>
      </c>
      <c r="H110" s="1"/>
      <c r="I110" s="24">
        <f t="shared" si="35"/>
        <v>0.23232993725944867</v>
      </c>
      <c r="J110" s="24">
        <f t="shared" si="21"/>
        <v>0.53534012548110266</v>
      </c>
      <c r="K110" s="1"/>
      <c r="L110" s="1">
        <f t="shared" si="36"/>
        <v>3.3455510965360608E-3</v>
      </c>
      <c r="M110" s="1">
        <f t="shared" si="37"/>
        <v>1.1054448903463939E-2</v>
      </c>
      <c r="N110" s="1">
        <f t="shared" si="38"/>
        <v>-3.0077160348270272E-2</v>
      </c>
      <c r="O110" s="1">
        <f t="shared" si="39"/>
        <v>1.1377160348270271E-2</v>
      </c>
      <c r="P110" s="24">
        <f t="shared" si="22"/>
        <v>0</v>
      </c>
      <c r="Q110" s="1"/>
      <c r="R110" s="27">
        <f t="shared" si="40"/>
        <v>6.9420185253123261</v>
      </c>
      <c r="S110" s="27">
        <f t="shared" si="41"/>
        <v>22.937981474687675</v>
      </c>
    </row>
    <row r="111" spans="1:19" x14ac:dyDescent="0.25">
      <c r="A111" s="29">
        <v>2105</v>
      </c>
      <c r="B111" s="29">
        <v>1.4800000000000001E-2</v>
      </c>
      <c r="C111" s="29">
        <v>-1.6E-2</v>
      </c>
      <c r="D111" s="1"/>
      <c r="E111" s="1">
        <f t="shared" si="33"/>
        <v>-1.0810810810810811</v>
      </c>
      <c r="F111" s="1">
        <f t="shared" si="34"/>
        <v>0</v>
      </c>
      <c r="G111" s="1">
        <f t="shared" si="32"/>
        <v>0</v>
      </c>
      <c r="H111" s="1"/>
      <c r="I111" s="24">
        <f t="shared" si="35"/>
        <v>0.21061902949328423</v>
      </c>
      <c r="J111" s="24">
        <f t="shared" si="21"/>
        <v>0.57876194101343148</v>
      </c>
      <c r="K111" s="1"/>
      <c r="L111" s="1">
        <f t="shared" si="36"/>
        <v>3.1171616365006068E-3</v>
      </c>
      <c r="M111" s="1">
        <f t="shared" si="37"/>
        <v>1.1682838363499393E-2</v>
      </c>
      <c r="N111" s="1">
        <f t="shared" si="38"/>
        <v>-2.8023894320304474E-2</v>
      </c>
      <c r="O111" s="1">
        <f t="shared" si="39"/>
        <v>1.2023894320304471E-2</v>
      </c>
      <c r="P111" s="24">
        <f t="shared" si="22"/>
        <v>-2.5068258323364265E-18</v>
      </c>
      <c r="Q111" s="1"/>
      <c r="R111" s="27">
        <f t="shared" si="40"/>
        <v>6.5616252448337775</v>
      </c>
      <c r="S111" s="27">
        <f t="shared" si="41"/>
        <v>24.592374755166222</v>
      </c>
    </row>
    <row r="112" spans="1:19" x14ac:dyDescent="0.25">
      <c r="A112" s="29">
        <v>2135</v>
      </c>
      <c r="B112" s="29">
        <v>1.5299999999999999E-2</v>
      </c>
      <c r="C112" s="29">
        <v>-1.23E-2</v>
      </c>
      <c r="D112" s="1"/>
      <c r="E112" s="1">
        <f t="shared" si="33"/>
        <v>-0.80392156862745101</v>
      </c>
      <c r="F112" s="1">
        <f t="shared" si="34"/>
        <v>0</v>
      </c>
      <c r="G112" s="1">
        <f t="shared" si="32"/>
        <v>0</v>
      </c>
      <c r="H112" s="1"/>
      <c r="I112" s="24">
        <f t="shared" si="35"/>
        <v>0.18295671266022365</v>
      </c>
      <c r="J112" s="24">
        <f t="shared" si="21"/>
        <v>0.63408657467955276</v>
      </c>
      <c r="K112" s="1"/>
      <c r="L112" s="1">
        <f t="shared" si="36"/>
        <v>2.7992377037014218E-3</v>
      </c>
      <c r="M112" s="1">
        <f t="shared" si="37"/>
        <v>1.2500762296298578E-2</v>
      </c>
      <c r="N112" s="1">
        <f t="shared" si="38"/>
        <v>-2.5165695826413762E-2</v>
      </c>
      <c r="O112" s="1">
        <f t="shared" si="39"/>
        <v>1.2865695826413764E-2</v>
      </c>
      <c r="P112" s="24">
        <f t="shared" si="22"/>
        <v>1.2534129161682133E-18</v>
      </c>
      <c r="Q112" s="1"/>
      <c r="R112" s="27">
        <f t="shared" si="40"/>
        <v>5.9763724974025356</v>
      </c>
      <c r="S112" s="27">
        <f t="shared" si="41"/>
        <v>26.689127502597465</v>
      </c>
    </row>
    <row r="113" spans="1:19" x14ac:dyDescent="0.25">
      <c r="A113" s="29">
        <v>2165</v>
      </c>
      <c r="B113" s="29">
        <v>1.5900000000000001E-2</v>
      </c>
      <c r="C113" s="29">
        <v>-1.23E-2</v>
      </c>
      <c r="D113" s="1"/>
      <c r="E113" s="1">
        <f t="shared" si="33"/>
        <v>-0.7735849056603773</v>
      </c>
      <c r="F113" s="1">
        <f t="shared" si="34"/>
        <v>0</v>
      </c>
      <c r="G113" s="1">
        <f t="shared" si="32"/>
        <v>0</v>
      </c>
      <c r="H113" s="1"/>
      <c r="I113" s="24">
        <f t="shared" si="35"/>
        <v>0.17992891695072816</v>
      </c>
      <c r="J113" s="24">
        <f t="shared" ref="J113:J176" si="42">1-2*I113</f>
        <v>0.64014216609854369</v>
      </c>
      <c r="K113" s="1"/>
      <c r="L113" s="1">
        <f t="shared" si="36"/>
        <v>2.8608697795165778E-3</v>
      </c>
      <c r="M113" s="1">
        <f t="shared" si="37"/>
        <v>1.3039130220483424E-2</v>
      </c>
      <c r="N113" s="1">
        <f t="shared" si="38"/>
        <v>-2.5719780272712763E-2</v>
      </c>
      <c r="O113" s="1">
        <f t="shared" si="39"/>
        <v>1.3419780272712763E-2</v>
      </c>
      <c r="P113" s="24">
        <f t="shared" ref="P113:P176" si="43">(N113+O113-C113)/MAX($C$13,-$C$14)</f>
        <v>0</v>
      </c>
      <c r="Q113" s="1"/>
      <c r="R113" s="27">
        <f t="shared" si="40"/>
        <v>6.1937830726533907</v>
      </c>
      <c r="S113" s="27">
        <f t="shared" si="41"/>
        <v>28.229716927346615</v>
      </c>
    </row>
    <row r="114" spans="1:19" x14ac:dyDescent="0.25">
      <c r="A114" s="29">
        <v>2195</v>
      </c>
      <c r="B114" s="29">
        <v>1.6400000000000001E-2</v>
      </c>
      <c r="C114" s="29">
        <v>-1.44E-2</v>
      </c>
      <c r="D114" s="1"/>
      <c r="E114" s="1">
        <f t="shared" si="33"/>
        <v>-0.87804878048780477</v>
      </c>
      <c r="F114" s="1">
        <f t="shared" si="34"/>
        <v>0</v>
      </c>
      <c r="G114" s="1">
        <f t="shared" si="32"/>
        <v>0</v>
      </c>
      <c r="H114" s="1"/>
      <c r="I114" s="24">
        <f t="shared" si="35"/>
        <v>0.19035508914847632</v>
      </c>
      <c r="J114" s="24">
        <f t="shared" si="42"/>
        <v>0.61928982170304736</v>
      </c>
      <c r="K114" s="1"/>
      <c r="L114" s="1">
        <f t="shared" si="36"/>
        <v>3.1218234620350119E-3</v>
      </c>
      <c r="M114" s="1">
        <f t="shared" si="37"/>
        <v>1.3278176537964989E-2</v>
      </c>
      <c r="N114" s="1">
        <f t="shared" si="38"/>
        <v>-2.8065805045942215E-2</v>
      </c>
      <c r="O114" s="1">
        <f t="shared" si="39"/>
        <v>1.3665805045942217E-2</v>
      </c>
      <c r="P114" s="24">
        <f t="shared" si="43"/>
        <v>1.2534129161682133E-18</v>
      </c>
      <c r="Q114" s="1"/>
      <c r="R114" s="27">
        <f t="shared" si="40"/>
        <v>6.8524024991668515</v>
      </c>
      <c r="S114" s="27">
        <f t="shared" si="41"/>
        <v>29.145597500833151</v>
      </c>
    </row>
    <row r="115" spans="1:19" x14ac:dyDescent="0.25">
      <c r="A115" s="29">
        <v>2225</v>
      </c>
      <c r="B115" s="29">
        <v>1.7100000000000001E-2</v>
      </c>
      <c r="C115" s="29">
        <v>-1.6799999999999999E-2</v>
      </c>
      <c r="D115" s="1"/>
      <c r="E115" s="1">
        <f t="shared" si="33"/>
        <v>-0.98245614035087714</v>
      </c>
      <c r="F115" s="1">
        <f t="shared" si="34"/>
        <v>0</v>
      </c>
      <c r="G115" s="1">
        <f t="shared" si="32"/>
        <v>0</v>
      </c>
      <c r="H115" s="1"/>
      <c r="I115" s="24">
        <f t="shared" si="35"/>
        <v>0.20077562078625974</v>
      </c>
      <c r="J115" s="24">
        <f t="shared" si="42"/>
        <v>0.59844875842748047</v>
      </c>
      <c r="K115" s="1"/>
      <c r="L115" s="1">
        <f t="shared" si="36"/>
        <v>3.4332631154450417E-3</v>
      </c>
      <c r="M115" s="1">
        <f t="shared" si="37"/>
        <v>1.3666736884554959E-2</v>
      </c>
      <c r="N115" s="1">
        <f t="shared" si="38"/>
        <v>-3.086570859669709E-2</v>
      </c>
      <c r="O115" s="1">
        <f t="shared" si="39"/>
        <v>1.4065708596697091E-2</v>
      </c>
      <c r="P115" s="24">
        <f t="shared" si="43"/>
        <v>0</v>
      </c>
      <c r="Q115" s="1"/>
      <c r="R115" s="27">
        <f t="shared" si="40"/>
        <v>7.6390104318652181</v>
      </c>
      <c r="S115" s="27">
        <f t="shared" si="41"/>
        <v>30.408489568134783</v>
      </c>
    </row>
    <row r="116" spans="1:19" x14ac:dyDescent="0.25">
      <c r="A116" s="29">
        <v>2255</v>
      </c>
      <c r="B116" s="29">
        <v>1.7999999999999999E-2</v>
      </c>
      <c r="C116" s="29">
        <v>-1.8800000000000001E-2</v>
      </c>
      <c r="D116" s="1"/>
      <c r="E116" s="1">
        <f t="shared" si="33"/>
        <v>-1.0444444444444445</v>
      </c>
      <c r="F116" s="1">
        <f t="shared" si="34"/>
        <v>0</v>
      </c>
      <c r="G116" s="1">
        <f t="shared" si="32"/>
        <v>0</v>
      </c>
      <c r="H116" s="1"/>
      <c r="I116" s="24">
        <f t="shared" si="35"/>
        <v>0.20696245555371967</v>
      </c>
      <c r="J116" s="24">
        <f t="shared" si="42"/>
        <v>0.58607508889256066</v>
      </c>
      <c r="K116" s="1"/>
      <c r="L116" s="1">
        <f t="shared" si="36"/>
        <v>3.7253241999669539E-3</v>
      </c>
      <c r="M116" s="1">
        <f t="shared" si="37"/>
        <v>1.4274675800033044E-2</v>
      </c>
      <c r="N116" s="1">
        <f t="shared" si="38"/>
        <v>-3.3491395013428397E-2</v>
      </c>
      <c r="O116" s="1">
        <f t="shared" si="39"/>
        <v>1.46913950134284E-2</v>
      </c>
      <c r="P116" s="24">
        <f t="shared" si="43"/>
        <v>2.5068258323364265E-18</v>
      </c>
      <c r="Q116" s="1"/>
      <c r="R116" s="27">
        <f t="shared" si="40"/>
        <v>8.4006060709254804</v>
      </c>
      <c r="S116" s="27">
        <f t="shared" si="41"/>
        <v>32.189393929074512</v>
      </c>
    </row>
    <row r="117" spans="1:19" x14ac:dyDescent="0.25">
      <c r="A117" s="29">
        <v>2285</v>
      </c>
      <c r="B117" s="29">
        <v>1.9E-2</v>
      </c>
      <c r="C117" s="29">
        <v>-2.2499999999999999E-2</v>
      </c>
      <c r="D117" s="1"/>
      <c r="E117" s="1">
        <f t="shared" si="33"/>
        <v>-1.1842105263157894</v>
      </c>
      <c r="F117" s="1">
        <f t="shared" si="34"/>
        <v>0</v>
      </c>
      <c r="G117" s="1">
        <f t="shared" si="32"/>
        <v>0</v>
      </c>
      <c r="H117" s="1"/>
      <c r="I117" s="24">
        <f t="shared" si="35"/>
        <v>0.22091201696336987</v>
      </c>
      <c r="J117" s="24">
        <f t="shared" si="42"/>
        <v>0.55817596607326025</v>
      </c>
      <c r="K117" s="1"/>
      <c r="L117" s="1">
        <f t="shared" si="36"/>
        <v>4.1973283223040274E-3</v>
      </c>
      <c r="M117" s="1">
        <f t="shared" si="37"/>
        <v>1.4802671677695974E-2</v>
      </c>
      <c r="N117" s="1">
        <f t="shared" si="38"/>
        <v>-3.7734804623066602E-2</v>
      </c>
      <c r="O117" s="1">
        <f t="shared" si="39"/>
        <v>1.5234804623066606E-2</v>
      </c>
      <c r="P117" s="24">
        <f t="shared" si="43"/>
        <v>2.5068258323364265E-18</v>
      </c>
      <c r="Q117" s="1"/>
      <c r="R117" s="27">
        <f t="shared" si="40"/>
        <v>9.5908952164647019</v>
      </c>
      <c r="S117" s="27">
        <f t="shared" si="41"/>
        <v>33.824104783535297</v>
      </c>
    </row>
    <row r="118" spans="1:19" x14ac:dyDescent="0.25">
      <c r="A118" s="29">
        <v>2315</v>
      </c>
      <c r="B118" s="29">
        <v>2.01E-2</v>
      </c>
      <c r="C118" s="29">
        <v>-2.9700000000000001E-2</v>
      </c>
      <c r="D118" s="1"/>
      <c r="E118" s="1">
        <f t="shared" si="33"/>
        <v>-1.4776119402985075</v>
      </c>
      <c r="F118" s="1">
        <f t="shared" si="34"/>
        <v>0</v>
      </c>
      <c r="G118" s="1">
        <f t="shared" si="32"/>
        <v>0</v>
      </c>
      <c r="H118" s="1"/>
      <c r="I118" s="24">
        <f t="shared" si="35"/>
        <v>0.25019538090425492</v>
      </c>
      <c r="J118" s="24">
        <f t="shared" si="42"/>
        <v>0.49960923819149017</v>
      </c>
      <c r="K118" s="1"/>
      <c r="L118" s="1">
        <f t="shared" si="36"/>
        <v>5.0289271561755238E-3</v>
      </c>
      <c r="M118" s="1">
        <f t="shared" si="37"/>
        <v>1.5071072843824475E-2</v>
      </c>
      <c r="N118" s="1">
        <f t="shared" si="38"/>
        <v>-4.5211041198166227E-2</v>
      </c>
      <c r="O118" s="1">
        <f t="shared" si="39"/>
        <v>1.5511041198166231E-2</v>
      </c>
      <c r="P118" s="24">
        <f t="shared" si="43"/>
        <v>2.5068258323364265E-18</v>
      </c>
      <c r="Q118" s="1"/>
      <c r="R118" s="27">
        <f t="shared" si="40"/>
        <v>11.641966366546338</v>
      </c>
      <c r="S118" s="27">
        <f t="shared" si="41"/>
        <v>34.889533633453659</v>
      </c>
    </row>
    <row r="119" spans="1:19" x14ac:dyDescent="0.25">
      <c r="A119" s="29">
        <v>2345</v>
      </c>
      <c r="B119" s="29">
        <v>2.1399999999999999E-2</v>
      </c>
      <c r="C119" s="29">
        <v>-3.3099999999999997E-2</v>
      </c>
      <c r="D119" s="1"/>
      <c r="E119" s="1">
        <f t="shared" si="33"/>
        <v>-1.5467289719626167</v>
      </c>
      <c r="F119" s="1">
        <f t="shared" si="34"/>
        <v>0</v>
      </c>
      <c r="G119" s="1">
        <f t="shared" si="32"/>
        <v>0</v>
      </c>
      <c r="H119" s="1"/>
      <c r="I119" s="24">
        <f t="shared" si="35"/>
        <v>0.25709370891590183</v>
      </c>
      <c r="J119" s="24">
        <f t="shared" si="42"/>
        <v>0.48581258216819634</v>
      </c>
      <c r="K119" s="1"/>
      <c r="L119" s="1">
        <f t="shared" si="36"/>
        <v>5.5018053708002987E-3</v>
      </c>
      <c r="M119" s="1">
        <f t="shared" si="37"/>
        <v>1.58981946291997E-2</v>
      </c>
      <c r="N119" s="1">
        <f t="shared" si="38"/>
        <v>-4.946230906886151E-2</v>
      </c>
      <c r="O119" s="1">
        <f t="shared" si="39"/>
        <v>1.6362309068861512E-2</v>
      </c>
      <c r="P119" s="24">
        <f t="shared" si="43"/>
        <v>0</v>
      </c>
      <c r="Q119" s="1"/>
      <c r="R119" s="27">
        <f t="shared" si="40"/>
        <v>12.9017335945267</v>
      </c>
      <c r="S119" s="27">
        <f t="shared" si="41"/>
        <v>37.281266405473296</v>
      </c>
    </row>
    <row r="120" spans="1:19" x14ac:dyDescent="0.25">
      <c r="A120" s="29">
        <v>2375</v>
      </c>
      <c r="B120" s="29">
        <v>2.29E-2</v>
      </c>
      <c r="C120" s="29">
        <v>-2.5999999999999999E-2</v>
      </c>
      <c r="D120" s="1"/>
      <c r="E120" s="1">
        <f t="shared" ref="E120:E151" si="44">C120/B120</f>
        <v>-1.1353711790393013</v>
      </c>
      <c r="F120" s="1">
        <f t="shared" ref="F120:F151" si="45">IF(AND(B120/$B$13&gt;$O$12,OR(C120/$C$13&gt;$M$12,C120/$C$14&gt;$M$12)),1,0)</f>
        <v>0</v>
      </c>
      <c r="G120" s="1">
        <f t="shared" si="32"/>
        <v>0</v>
      </c>
      <c r="H120" s="1"/>
      <c r="I120" s="24">
        <f t="shared" ref="I120:I151" si="46">MIN(1,MAX(0,(E120-$J$15)/($L$14-$J$15)))</f>
        <v>0.21603753336249359</v>
      </c>
      <c r="J120" s="24">
        <f t="shared" si="42"/>
        <v>0.56792493327501281</v>
      </c>
      <c r="K120" s="1"/>
      <c r="L120" s="1">
        <f t="shared" ref="L120:L151" si="47">B120*I120</f>
        <v>4.9472595140011037E-3</v>
      </c>
      <c r="M120" s="1">
        <f t="shared" ref="M120:M151" si="48">B120*(1-I120)</f>
        <v>1.7952740485998899E-2</v>
      </c>
      <c r="N120" s="1">
        <f t="shared" ref="N120:N151" si="49">L120*$L$14</f>
        <v>-4.447683308175502E-2</v>
      </c>
      <c r="O120" s="1">
        <f t="shared" ref="O120:O151" si="50">M120*$J$15</f>
        <v>1.8476833081755021E-2</v>
      </c>
      <c r="P120" s="24">
        <f t="shared" si="43"/>
        <v>0</v>
      </c>
      <c r="Q120" s="1"/>
      <c r="R120" s="27">
        <f t="shared" ref="R120:R151" si="51">A120*L120</f>
        <v>11.749741345752621</v>
      </c>
      <c r="S120" s="27">
        <f t="shared" ref="S120:S151" si="52">A120*M120</f>
        <v>42.637758654247385</v>
      </c>
    </row>
    <row r="121" spans="1:19" x14ac:dyDescent="0.25">
      <c r="A121" s="29">
        <v>2405</v>
      </c>
      <c r="B121" s="29">
        <v>2.4400000000000002E-2</v>
      </c>
      <c r="C121" s="29">
        <v>-1.5100000000000001E-2</v>
      </c>
      <c r="D121" s="1"/>
      <c r="E121" s="1">
        <f t="shared" si="44"/>
        <v>-0.61885245901639341</v>
      </c>
      <c r="F121" s="1">
        <f t="shared" si="45"/>
        <v>0</v>
      </c>
      <c r="G121" s="1">
        <f t="shared" ref="G121:G225" si="53">E121*F121</f>
        <v>0</v>
      </c>
      <c r="H121" s="1"/>
      <c r="I121" s="24">
        <f t="shared" si="46"/>
        <v>0.16448561527391262</v>
      </c>
      <c r="J121" s="24">
        <f t="shared" si="42"/>
        <v>0.67102876945217482</v>
      </c>
      <c r="K121" s="1"/>
      <c r="L121" s="1">
        <f t="shared" si="47"/>
        <v>4.0134490126834685E-3</v>
      </c>
      <c r="M121" s="1">
        <f t="shared" si="48"/>
        <v>2.0386550987316534E-2</v>
      </c>
      <c r="N121" s="1">
        <f t="shared" si="49"/>
        <v>-3.6081693574811183E-2</v>
      </c>
      <c r="O121" s="1">
        <f t="shared" si="50"/>
        <v>2.098169357481118E-2</v>
      </c>
      <c r="P121" s="24">
        <f t="shared" si="43"/>
        <v>-1.2534129161682133E-18</v>
      </c>
      <c r="Q121" s="1"/>
      <c r="R121" s="27">
        <f t="shared" si="51"/>
        <v>9.6523448755037418</v>
      </c>
      <c r="S121" s="27">
        <f t="shared" si="52"/>
        <v>49.029655124496266</v>
      </c>
    </row>
    <row r="122" spans="1:19" x14ac:dyDescent="0.25">
      <c r="A122" s="29">
        <v>2435</v>
      </c>
      <c r="B122" s="29">
        <v>2.6100000000000002E-2</v>
      </c>
      <c r="C122" s="29">
        <v>-1.4E-2</v>
      </c>
      <c r="D122" s="1"/>
      <c r="E122" s="1">
        <f t="shared" si="44"/>
        <v>-0.53639846743295017</v>
      </c>
      <c r="F122" s="1">
        <f t="shared" si="45"/>
        <v>0</v>
      </c>
      <c r="G122" s="1">
        <f t="shared" si="53"/>
        <v>0</v>
      </c>
      <c r="H122" s="1"/>
      <c r="I122" s="24">
        <f t="shared" si="46"/>
        <v>0.15625617216680182</v>
      </c>
      <c r="J122" s="24">
        <f t="shared" si="42"/>
        <v>0.68748765566639636</v>
      </c>
      <c r="K122" s="1"/>
      <c r="L122" s="1">
        <f t="shared" si="47"/>
        <v>4.0782860935535282E-3</v>
      </c>
      <c r="M122" s="1">
        <f t="shared" si="48"/>
        <v>2.2021713906446472E-2</v>
      </c>
      <c r="N122" s="1">
        <f t="shared" si="49"/>
        <v>-3.666459164498613E-2</v>
      </c>
      <c r="O122" s="1">
        <f t="shared" si="50"/>
        <v>2.2664591644986125E-2</v>
      </c>
      <c r="P122" s="24">
        <f t="shared" si="43"/>
        <v>-3.7602387485046396E-18</v>
      </c>
      <c r="Q122" s="1"/>
      <c r="R122" s="27">
        <f t="shared" si="51"/>
        <v>9.9306266378028418</v>
      </c>
      <c r="S122" s="27">
        <f t="shared" si="52"/>
        <v>53.622873362197161</v>
      </c>
    </row>
    <row r="123" spans="1:19" x14ac:dyDescent="0.25">
      <c r="A123" s="29">
        <v>2465</v>
      </c>
      <c r="B123" s="29">
        <v>2.7900000000000001E-2</v>
      </c>
      <c r="C123" s="29">
        <v>-2.6800000000000001E-2</v>
      </c>
      <c r="D123" s="1"/>
      <c r="E123" s="1">
        <f t="shared" si="44"/>
        <v>-0.96057347670250892</v>
      </c>
      <c r="F123" s="1">
        <f t="shared" si="45"/>
        <v>0</v>
      </c>
      <c r="G123" s="1">
        <f t="shared" si="53"/>
        <v>0</v>
      </c>
      <c r="H123" s="1"/>
      <c r="I123" s="24">
        <f t="shared" si="46"/>
        <v>0.19859158903633475</v>
      </c>
      <c r="J123" s="24">
        <f t="shared" si="42"/>
        <v>0.60281682192733044</v>
      </c>
      <c r="K123" s="1"/>
      <c r="L123" s="1">
        <f t="shared" si="47"/>
        <v>5.5407053341137401E-3</v>
      </c>
      <c r="M123" s="1">
        <f t="shared" si="48"/>
        <v>2.2359294665886261E-2</v>
      </c>
      <c r="N123" s="1">
        <f t="shared" si="49"/>
        <v>-4.9812027366493136E-2</v>
      </c>
      <c r="O123" s="1">
        <f t="shared" si="50"/>
        <v>2.3012027366493132E-2</v>
      </c>
      <c r="P123" s="24">
        <f t="shared" si="43"/>
        <v>-2.5068258323364265E-18</v>
      </c>
      <c r="Q123" s="1"/>
      <c r="R123" s="27">
        <f t="shared" si="51"/>
        <v>13.657838648590369</v>
      </c>
      <c r="S123" s="27">
        <f t="shared" si="52"/>
        <v>55.115661351409635</v>
      </c>
    </row>
    <row r="124" spans="1:19" x14ac:dyDescent="0.25">
      <c r="A124" s="29">
        <v>2495</v>
      </c>
      <c r="B124" s="29">
        <v>2.98E-2</v>
      </c>
      <c r="C124" s="29">
        <v>-4.2099999999999999E-2</v>
      </c>
      <c r="D124" s="1"/>
      <c r="E124" s="1">
        <f t="shared" si="44"/>
        <v>-1.412751677852349</v>
      </c>
      <c r="F124" s="1">
        <f t="shared" si="45"/>
        <v>0</v>
      </c>
      <c r="G124" s="1">
        <f t="shared" si="53"/>
        <v>0</v>
      </c>
      <c r="H124" s="1"/>
      <c r="I124" s="24">
        <f t="shared" si="46"/>
        <v>0.24372190606740887</v>
      </c>
      <c r="J124" s="24">
        <f t="shared" si="42"/>
        <v>0.51255618786518231</v>
      </c>
      <c r="K124" s="1"/>
      <c r="L124" s="1">
        <f t="shared" si="47"/>
        <v>7.2629128008087846E-3</v>
      </c>
      <c r="M124" s="1">
        <f t="shared" si="48"/>
        <v>2.2537087199191216E-2</v>
      </c>
      <c r="N124" s="1">
        <f t="shared" si="49"/>
        <v>-6.5295010179820145E-2</v>
      </c>
      <c r="O124" s="1">
        <f t="shared" si="50"/>
        <v>2.3195010179820154E-2</v>
      </c>
      <c r="P124" s="24">
        <f t="shared" si="43"/>
        <v>5.0136516646728531E-18</v>
      </c>
      <c r="Q124" s="1"/>
      <c r="R124" s="27">
        <f t="shared" si="51"/>
        <v>18.120967438017917</v>
      </c>
      <c r="S124" s="27">
        <f t="shared" si="52"/>
        <v>56.230032561982085</v>
      </c>
    </row>
    <row r="125" spans="1:19" x14ac:dyDescent="0.25">
      <c r="A125" s="29">
        <v>2525</v>
      </c>
      <c r="B125" s="29">
        <v>3.1800000000000002E-2</v>
      </c>
      <c r="C125" s="29">
        <v>-4.7300000000000002E-2</v>
      </c>
      <c r="D125" s="1"/>
      <c r="E125" s="1">
        <f t="shared" si="44"/>
        <v>-1.4874213836477987</v>
      </c>
      <c r="F125" s="1">
        <f t="shared" si="45"/>
        <v>0</v>
      </c>
      <c r="G125" s="1">
        <f t="shared" si="53"/>
        <v>0</v>
      </c>
      <c r="H125" s="1"/>
      <c r="I125" s="24">
        <f t="shared" si="46"/>
        <v>0.25117442696867409</v>
      </c>
      <c r="J125" s="24">
        <f t="shared" si="42"/>
        <v>0.49765114606265182</v>
      </c>
      <c r="K125" s="1"/>
      <c r="L125" s="1">
        <f t="shared" si="47"/>
        <v>7.9873467776038366E-3</v>
      </c>
      <c r="M125" s="1">
        <f t="shared" si="48"/>
        <v>2.3812653222396164E-2</v>
      </c>
      <c r="N125" s="1">
        <f t="shared" si="49"/>
        <v>-7.1807813677085469E-2</v>
      </c>
      <c r="O125" s="1">
        <f t="shared" si="50"/>
        <v>2.4507813677085464E-2</v>
      </c>
      <c r="P125" s="24">
        <f t="shared" si="43"/>
        <v>-5.0136516646728531E-18</v>
      </c>
      <c r="Q125" s="1"/>
      <c r="R125" s="27">
        <f t="shared" si="51"/>
        <v>20.168050613449687</v>
      </c>
      <c r="S125" s="27">
        <f t="shared" si="52"/>
        <v>60.126949386550315</v>
      </c>
    </row>
    <row r="126" spans="1:19" x14ac:dyDescent="0.25">
      <c r="A126" s="29">
        <v>2555</v>
      </c>
      <c r="B126" s="29">
        <v>3.3700000000000001E-2</v>
      </c>
      <c r="C126" s="29">
        <v>-3.95E-2</v>
      </c>
      <c r="D126" s="1"/>
      <c r="E126" s="1">
        <f t="shared" si="44"/>
        <v>-1.172106824925816</v>
      </c>
      <c r="F126" s="1">
        <f t="shared" si="45"/>
        <v>0</v>
      </c>
      <c r="G126" s="1">
        <f t="shared" si="53"/>
        <v>0</v>
      </c>
      <c r="H126" s="1"/>
      <c r="I126" s="24">
        <f t="shared" si="46"/>
        <v>0.21970398906731051</v>
      </c>
      <c r="J126" s="24">
        <f t="shared" si="42"/>
        <v>0.56059202186537904</v>
      </c>
      <c r="K126" s="1"/>
      <c r="L126" s="1">
        <f t="shared" si="47"/>
        <v>7.4040244315683639E-3</v>
      </c>
      <c r="M126" s="1">
        <f t="shared" si="48"/>
        <v>2.6295975568431638E-2</v>
      </c>
      <c r="N126" s="1">
        <f t="shared" si="49"/>
        <v>-6.6563631409295984E-2</v>
      </c>
      <c r="O126" s="1">
        <f t="shared" si="50"/>
        <v>2.7063631409295987E-2</v>
      </c>
      <c r="P126" s="24">
        <f t="shared" si="43"/>
        <v>5.0136516646728531E-18</v>
      </c>
      <c r="Q126" s="1"/>
      <c r="R126" s="27">
        <f t="shared" si="51"/>
        <v>18.91728242265717</v>
      </c>
      <c r="S126" s="27">
        <f t="shared" si="52"/>
        <v>67.186217577342831</v>
      </c>
    </row>
    <row r="127" spans="1:19" x14ac:dyDescent="0.25">
      <c r="A127" s="29">
        <v>2585</v>
      </c>
      <c r="B127" s="29">
        <v>3.5700000000000003E-2</v>
      </c>
      <c r="C127" s="29">
        <v>-2.6599999999999999E-2</v>
      </c>
      <c r="D127" s="1"/>
      <c r="E127" s="1">
        <f t="shared" si="44"/>
        <v>-0.74509803921568618</v>
      </c>
      <c r="F127" s="1">
        <f t="shared" si="45"/>
        <v>0</v>
      </c>
      <c r="G127" s="1">
        <f t="shared" si="53"/>
        <v>0</v>
      </c>
      <c r="H127" s="1"/>
      <c r="I127" s="24">
        <f t="shared" si="46"/>
        <v>0.17708574293083604</v>
      </c>
      <c r="J127" s="24">
        <f t="shared" si="42"/>
        <v>0.64582851413832798</v>
      </c>
      <c r="K127" s="1"/>
      <c r="L127" s="1">
        <f t="shared" si="47"/>
        <v>6.3219610226308469E-3</v>
      </c>
      <c r="M127" s="1">
        <f t="shared" si="48"/>
        <v>2.9378038977369157E-2</v>
      </c>
      <c r="N127" s="1">
        <f t="shared" si="49"/>
        <v>-5.6835669193651829E-2</v>
      </c>
      <c r="O127" s="1">
        <f t="shared" si="50"/>
        <v>3.023566919365183E-2</v>
      </c>
      <c r="P127" s="24">
        <f t="shared" si="43"/>
        <v>0</v>
      </c>
      <c r="Q127" s="1"/>
      <c r="R127" s="27">
        <f t="shared" si="51"/>
        <v>16.342269243500738</v>
      </c>
      <c r="S127" s="27">
        <f t="shared" si="52"/>
        <v>75.942230756499271</v>
      </c>
    </row>
    <row r="128" spans="1:19" x14ac:dyDescent="0.25">
      <c r="A128" s="29">
        <v>2615</v>
      </c>
      <c r="B128" s="29">
        <v>3.7699999999999997E-2</v>
      </c>
      <c r="C128" s="29">
        <v>-2.1600000000000001E-2</v>
      </c>
      <c r="D128" s="1"/>
      <c r="E128" s="1">
        <f t="shared" si="44"/>
        <v>-0.57294429708222816</v>
      </c>
      <c r="F128" s="1">
        <f t="shared" si="45"/>
        <v>0</v>
      </c>
      <c r="G128" s="1">
        <f t="shared" si="53"/>
        <v>0</v>
      </c>
      <c r="H128" s="1"/>
      <c r="I128" s="24">
        <f t="shared" si="46"/>
        <v>0.15990368298010837</v>
      </c>
      <c r="J128" s="24">
        <f t="shared" si="42"/>
        <v>0.68019263403978325</v>
      </c>
      <c r="K128" s="1"/>
      <c r="L128" s="1">
        <f t="shared" si="47"/>
        <v>6.0283688483500856E-3</v>
      </c>
      <c r="M128" s="1">
        <f t="shared" si="48"/>
        <v>3.1671631151649914E-2</v>
      </c>
      <c r="N128" s="1">
        <f t="shared" si="49"/>
        <v>-5.4196217979774787E-2</v>
      </c>
      <c r="O128" s="1">
        <f t="shared" si="50"/>
        <v>3.2596217979774786E-2</v>
      </c>
      <c r="P128" s="24">
        <f t="shared" si="43"/>
        <v>0</v>
      </c>
      <c r="Q128" s="1"/>
      <c r="R128" s="27">
        <f t="shared" si="51"/>
        <v>15.764184538435474</v>
      </c>
      <c r="S128" s="27">
        <f t="shared" si="52"/>
        <v>82.821315461564524</v>
      </c>
    </row>
    <row r="129" spans="1:19" x14ac:dyDescent="0.25">
      <c r="A129" s="29">
        <v>2645</v>
      </c>
      <c r="B129" s="29">
        <v>3.9699999999999999E-2</v>
      </c>
      <c r="C129" s="29">
        <v>-3.0099999999999998E-2</v>
      </c>
      <c r="D129" s="1"/>
      <c r="E129" s="1">
        <f t="shared" si="44"/>
        <v>-0.75818639798488663</v>
      </c>
      <c r="F129" s="1">
        <f t="shared" si="45"/>
        <v>0</v>
      </c>
      <c r="G129" s="1">
        <f t="shared" si="53"/>
        <v>0</v>
      </c>
      <c r="H129" s="1"/>
      <c r="I129" s="24">
        <f t="shared" si="46"/>
        <v>0.17839204601923883</v>
      </c>
      <c r="J129" s="24">
        <f t="shared" si="42"/>
        <v>0.64321590796152228</v>
      </c>
      <c r="K129" s="1"/>
      <c r="L129" s="1">
        <f t="shared" si="47"/>
        <v>7.0821642269637813E-3</v>
      </c>
      <c r="M129" s="1">
        <f t="shared" si="48"/>
        <v>3.2617835773036216E-2</v>
      </c>
      <c r="N129" s="1">
        <f t="shared" si="49"/>
        <v>-6.3670045060056746E-2</v>
      </c>
      <c r="O129" s="1">
        <f t="shared" si="50"/>
        <v>3.3570045060056737E-2</v>
      </c>
      <c r="P129" s="24">
        <f t="shared" si="43"/>
        <v>-7.5204774970092792E-18</v>
      </c>
      <c r="Q129" s="1"/>
      <c r="R129" s="27">
        <f t="shared" si="51"/>
        <v>18.732324380319202</v>
      </c>
      <c r="S129" s="27">
        <f t="shared" si="52"/>
        <v>86.27417561968079</v>
      </c>
    </row>
    <row r="130" spans="1:19" x14ac:dyDescent="0.25">
      <c r="A130" s="29">
        <v>2675</v>
      </c>
      <c r="B130" s="29">
        <v>4.1500000000000002E-2</v>
      </c>
      <c r="C130" s="29">
        <v>-4.2799999999999998E-2</v>
      </c>
      <c r="D130" s="1"/>
      <c r="E130" s="1">
        <f t="shared" si="44"/>
        <v>-1.0313253012048191</v>
      </c>
      <c r="F130" s="1">
        <f t="shared" si="45"/>
        <v>0</v>
      </c>
      <c r="G130" s="1">
        <f t="shared" si="53"/>
        <v>0</v>
      </c>
      <c r="H130" s="1"/>
      <c r="I130" s="24">
        <f t="shared" si="46"/>
        <v>0.20565307997551888</v>
      </c>
      <c r="J130" s="24">
        <f t="shared" si="42"/>
        <v>0.5886938400489623</v>
      </c>
      <c r="K130" s="1"/>
      <c r="L130" s="1">
        <f t="shared" si="47"/>
        <v>8.5346028189840339E-3</v>
      </c>
      <c r="M130" s="1">
        <f t="shared" si="48"/>
        <v>3.2965397181015967E-2</v>
      </c>
      <c r="N130" s="1">
        <f t="shared" si="49"/>
        <v>-7.6727752794199605E-2</v>
      </c>
      <c r="O130" s="1">
        <f t="shared" si="50"/>
        <v>3.3927752794199607E-2</v>
      </c>
      <c r="P130" s="24">
        <f t="shared" si="43"/>
        <v>0</v>
      </c>
      <c r="Q130" s="1"/>
      <c r="R130" s="27">
        <f t="shared" si="51"/>
        <v>22.83006254078229</v>
      </c>
      <c r="S130" s="27">
        <f t="shared" si="52"/>
        <v>88.182437459217709</v>
      </c>
    </row>
    <row r="131" spans="1:19" x14ac:dyDescent="0.25">
      <c r="A131" s="29">
        <v>2705</v>
      </c>
      <c r="B131" s="29">
        <v>4.3200000000000002E-2</v>
      </c>
      <c r="C131" s="29">
        <v>-4.7199999999999999E-2</v>
      </c>
      <c r="D131" s="1"/>
      <c r="E131" s="1">
        <f t="shared" si="44"/>
        <v>-1.0925925925925926</v>
      </c>
      <c r="F131" s="1">
        <f t="shared" si="45"/>
        <v>0</v>
      </c>
      <c r="G131" s="1">
        <f t="shared" si="53"/>
        <v>0</v>
      </c>
      <c r="H131" s="1"/>
      <c r="I131" s="24">
        <f t="shared" si="46"/>
        <v>0.2117679529988851</v>
      </c>
      <c r="J131" s="24">
        <f t="shared" si="42"/>
        <v>0.57646409400222987</v>
      </c>
      <c r="K131" s="1"/>
      <c r="L131" s="1">
        <f t="shared" si="47"/>
        <v>9.1483755695518365E-3</v>
      </c>
      <c r="M131" s="1">
        <f t="shared" si="48"/>
        <v>3.4051624430448166E-2</v>
      </c>
      <c r="N131" s="1">
        <f t="shared" si="49"/>
        <v>-8.2245690169402294E-2</v>
      </c>
      <c r="O131" s="1">
        <f t="shared" si="50"/>
        <v>3.5045690169402295E-2</v>
      </c>
      <c r="P131" s="24">
        <f t="shared" si="43"/>
        <v>0</v>
      </c>
      <c r="Q131" s="1"/>
      <c r="R131" s="27">
        <f t="shared" si="51"/>
        <v>24.746355915637718</v>
      </c>
      <c r="S131" s="27">
        <f t="shared" si="52"/>
        <v>92.109644084362287</v>
      </c>
    </row>
    <row r="132" spans="1:19" x14ac:dyDescent="0.25">
      <c r="A132" s="29">
        <v>2735</v>
      </c>
      <c r="B132" s="29">
        <v>4.48E-2</v>
      </c>
      <c r="C132" s="29">
        <v>-4.3700000000000003E-2</v>
      </c>
      <c r="D132" s="1"/>
      <c r="E132" s="1">
        <f t="shared" si="44"/>
        <v>-0.9754464285714286</v>
      </c>
      <c r="F132" s="1">
        <f t="shared" si="45"/>
        <v>0</v>
      </c>
      <c r="G132" s="1">
        <f t="shared" si="53"/>
        <v>0</v>
      </c>
      <c r="H132" s="1"/>
      <c r="I132" s="24">
        <f t="shared" si="46"/>
        <v>0.2000760060898889</v>
      </c>
      <c r="J132" s="24">
        <f t="shared" si="42"/>
        <v>0.59984798782022219</v>
      </c>
      <c r="K132" s="1"/>
      <c r="L132" s="1">
        <f t="shared" si="47"/>
        <v>8.9634050728270229E-3</v>
      </c>
      <c r="M132" s="1">
        <f t="shared" si="48"/>
        <v>3.5836594927172977E-2</v>
      </c>
      <c r="N132" s="1">
        <f t="shared" si="49"/>
        <v>-8.0582769135121371E-2</v>
      </c>
      <c r="O132" s="1">
        <f t="shared" si="50"/>
        <v>3.6882769135121361E-2</v>
      </c>
      <c r="P132" s="24">
        <f t="shared" si="43"/>
        <v>-5.0136516646728531E-18</v>
      </c>
      <c r="Q132" s="1"/>
      <c r="R132" s="27">
        <f t="shared" si="51"/>
        <v>24.514912874181906</v>
      </c>
      <c r="S132" s="27">
        <f t="shared" si="52"/>
        <v>98.013087125818089</v>
      </c>
    </row>
    <row r="133" spans="1:19" x14ac:dyDescent="0.25">
      <c r="A133" s="29">
        <v>2765</v>
      </c>
      <c r="B133" s="29">
        <v>4.6100000000000002E-2</v>
      </c>
      <c r="C133" s="29">
        <v>-3.9899999999999998E-2</v>
      </c>
      <c r="D133" s="1"/>
      <c r="E133" s="1">
        <f t="shared" si="44"/>
        <v>-0.86550976138828628</v>
      </c>
      <c r="F133" s="1">
        <f t="shared" si="45"/>
        <v>0</v>
      </c>
      <c r="G133" s="1">
        <f t="shared" si="53"/>
        <v>0</v>
      </c>
      <c r="H133" s="1"/>
      <c r="I133" s="24">
        <f t="shared" si="46"/>
        <v>0.18910361372179507</v>
      </c>
      <c r="J133" s="24">
        <f t="shared" si="42"/>
        <v>0.62179277255640986</v>
      </c>
      <c r="K133" s="1"/>
      <c r="L133" s="1">
        <f t="shared" si="47"/>
        <v>8.7176765925747537E-3</v>
      </c>
      <c r="M133" s="1">
        <f t="shared" si="48"/>
        <v>3.7382323407425248E-2</v>
      </c>
      <c r="N133" s="1">
        <f t="shared" si="49"/>
        <v>-7.8373621915598518E-2</v>
      </c>
      <c r="O133" s="1">
        <f t="shared" si="50"/>
        <v>3.8473621915598513E-2</v>
      </c>
      <c r="P133" s="24">
        <f t="shared" si="43"/>
        <v>-5.0136516646728531E-18</v>
      </c>
      <c r="Q133" s="1"/>
      <c r="R133" s="27">
        <f t="shared" si="51"/>
        <v>24.104375778469194</v>
      </c>
      <c r="S133" s="27">
        <f t="shared" si="52"/>
        <v>103.36212422153081</v>
      </c>
    </row>
    <row r="134" spans="1:19" x14ac:dyDescent="0.25">
      <c r="A134" s="29">
        <v>2795</v>
      </c>
      <c r="B134" s="29">
        <v>4.7100000000000003E-2</v>
      </c>
      <c r="C134" s="29">
        <v>-4.0399999999999998E-2</v>
      </c>
      <c r="D134" s="1"/>
      <c r="E134" s="1">
        <f t="shared" si="44"/>
        <v>-0.85774946921443729</v>
      </c>
      <c r="F134" s="1">
        <f t="shared" si="45"/>
        <v>0</v>
      </c>
      <c r="G134" s="1">
        <f t="shared" si="53"/>
        <v>0</v>
      </c>
      <c r="H134" s="1"/>
      <c r="I134" s="24">
        <f t="shared" si="46"/>
        <v>0.18832908623424924</v>
      </c>
      <c r="J134" s="24">
        <f t="shared" si="42"/>
        <v>0.62334182753150147</v>
      </c>
      <c r="K134" s="1"/>
      <c r="L134" s="1">
        <f t="shared" si="47"/>
        <v>8.8702999616331393E-3</v>
      </c>
      <c r="M134" s="1">
        <f t="shared" si="48"/>
        <v>3.8229700038366864E-2</v>
      </c>
      <c r="N134" s="1">
        <f t="shared" si="49"/>
        <v>-7.9745735929584199E-2</v>
      </c>
      <c r="O134" s="1">
        <f t="shared" si="50"/>
        <v>3.9345735929584215E-2</v>
      </c>
      <c r="P134" s="24">
        <f t="shared" si="43"/>
        <v>1.0027303329345706E-17</v>
      </c>
      <c r="Q134" s="1"/>
      <c r="R134" s="27">
        <f t="shared" si="51"/>
        <v>24.792488392764625</v>
      </c>
      <c r="S134" s="27">
        <f t="shared" si="52"/>
        <v>106.85201160723538</v>
      </c>
    </row>
    <row r="135" spans="1:19" x14ac:dyDescent="0.25">
      <c r="A135" s="29">
        <v>2825</v>
      </c>
      <c r="B135" s="29">
        <v>4.7699999999999999E-2</v>
      </c>
      <c r="C135" s="29">
        <v>-5.0599999999999999E-2</v>
      </c>
      <c r="D135" s="1"/>
      <c r="E135" s="1">
        <f t="shared" si="44"/>
        <v>-1.0607966457023061</v>
      </c>
      <c r="F135" s="1">
        <f t="shared" si="45"/>
        <v>0</v>
      </c>
      <c r="G135" s="1">
        <f t="shared" si="53"/>
        <v>0</v>
      </c>
      <c r="H135" s="1"/>
      <c r="I135" s="24">
        <f t="shared" si="46"/>
        <v>0.2085945112898136</v>
      </c>
      <c r="J135" s="24">
        <f t="shared" si="42"/>
        <v>0.5828109774203728</v>
      </c>
      <c r="K135" s="1"/>
      <c r="L135" s="1">
        <f t="shared" si="47"/>
        <v>9.9499581885241078E-3</v>
      </c>
      <c r="M135" s="1">
        <f t="shared" si="48"/>
        <v>3.7750041811475891E-2</v>
      </c>
      <c r="N135" s="1">
        <f t="shared" si="49"/>
        <v>-8.9452075087025559E-2</v>
      </c>
      <c r="O135" s="1">
        <f t="shared" si="50"/>
        <v>3.885207508702556E-2</v>
      </c>
      <c r="P135" s="24">
        <f t="shared" si="43"/>
        <v>0</v>
      </c>
      <c r="Q135" s="1"/>
      <c r="R135" s="27">
        <f t="shared" si="51"/>
        <v>28.108631882580603</v>
      </c>
      <c r="S135" s="27">
        <f t="shared" si="52"/>
        <v>106.64386811741939</v>
      </c>
    </row>
    <row r="136" spans="1:19" x14ac:dyDescent="0.25">
      <c r="A136" s="29">
        <v>2855</v>
      </c>
      <c r="B136" s="29">
        <v>4.7899999999999998E-2</v>
      </c>
      <c r="C136" s="29">
        <v>-7.2900000000000006E-2</v>
      </c>
      <c r="D136" s="1"/>
      <c r="E136" s="1">
        <f t="shared" si="44"/>
        <v>-1.5219206680584554</v>
      </c>
      <c r="F136" s="1">
        <f t="shared" si="45"/>
        <v>0</v>
      </c>
      <c r="G136" s="1">
        <f t="shared" si="53"/>
        <v>0</v>
      </c>
      <c r="H136" s="1"/>
      <c r="I136" s="24">
        <f t="shared" si="46"/>
        <v>0.25461767929450257</v>
      </c>
      <c r="J136" s="24">
        <f t="shared" si="42"/>
        <v>0.49076464141099485</v>
      </c>
      <c r="K136" s="1"/>
      <c r="L136" s="1">
        <f t="shared" si="47"/>
        <v>1.2196186838206674E-2</v>
      </c>
      <c r="M136" s="1">
        <f t="shared" si="48"/>
        <v>3.570381316179333E-2</v>
      </c>
      <c r="N136" s="1">
        <f t="shared" si="49"/>
        <v>-0.10964611108466196</v>
      </c>
      <c r="O136" s="1">
        <f t="shared" si="50"/>
        <v>3.6746111084661942E-2</v>
      </c>
      <c r="P136" s="24">
        <f t="shared" si="43"/>
        <v>-1.0027303329345706E-17</v>
      </c>
      <c r="Q136" s="1"/>
      <c r="R136" s="27">
        <f t="shared" si="51"/>
        <v>34.820113423080052</v>
      </c>
      <c r="S136" s="27">
        <f t="shared" si="52"/>
        <v>101.93438657691996</v>
      </c>
    </row>
    <row r="137" spans="1:19" x14ac:dyDescent="0.25">
      <c r="A137" s="29">
        <v>2885</v>
      </c>
      <c r="B137" s="29">
        <v>4.8099999999999997E-2</v>
      </c>
      <c r="C137" s="29">
        <v>-9.8799999999999999E-2</v>
      </c>
      <c r="D137" s="1"/>
      <c r="E137" s="1">
        <f t="shared" si="44"/>
        <v>-2.0540540540540539</v>
      </c>
      <c r="F137" s="1">
        <f t="shared" si="45"/>
        <v>0</v>
      </c>
      <c r="G137" s="1">
        <f t="shared" si="53"/>
        <v>0</v>
      </c>
      <c r="H137" s="1"/>
      <c r="I137" s="24">
        <f t="shared" si="46"/>
        <v>0.30772804231450634</v>
      </c>
      <c r="J137" s="24">
        <f t="shared" si="42"/>
        <v>0.38454391537098731</v>
      </c>
      <c r="K137" s="1"/>
      <c r="L137" s="1">
        <f t="shared" si="47"/>
        <v>1.4801718835327755E-2</v>
      </c>
      <c r="M137" s="1">
        <f t="shared" si="48"/>
        <v>3.329828116467224E-2</v>
      </c>
      <c r="N137" s="1">
        <f t="shared" si="49"/>
        <v>-0.13307035462740738</v>
      </c>
      <c r="O137" s="1">
        <f t="shared" si="50"/>
        <v>3.4270354627407379E-2</v>
      </c>
      <c r="P137" s="24">
        <f t="shared" si="43"/>
        <v>0</v>
      </c>
      <c r="Q137" s="1"/>
      <c r="R137" s="27">
        <f t="shared" si="51"/>
        <v>42.702958839920576</v>
      </c>
      <c r="S137" s="27">
        <f t="shared" si="52"/>
        <v>96.06554116007942</v>
      </c>
    </row>
    <row r="138" spans="1:19" x14ac:dyDescent="0.25">
      <c r="A138" s="29">
        <v>2915</v>
      </c>
      <c r="B138" s="29">
        <v>4.8099999999999997E-2</v>
      </c>
      <c r="C138" s="29">
        <v>-0.1144</v>
      </c>
      <c r="D138" s="1"/>
      <c r="E138" s="1">
        <f t="shared" si="44"/>
        <v>-2.3783783783783785</v>
      </c>
      <c r="F138" s="1">
        <f t="shared" si="45"/>
        <v>0</v>
      </c>
      <c r="G138" s="1">
        <f t="shared" si="53"/>
        <v>0</v>
      </c>
      <c r="H138" s="1"/>
      <c r="I138" s="24">
        <f t="shared" si="46"/>
        <v>0.34009771325491378</v>
      </c>
      <c r="J138" s="24">
        <f t="shared" si="42"/>
        <v>0.31980457349017244</v>
      </c>
      <c r="K138" s="1"/>
      <c r="L138" s="1">
        <f t="shared" si="47"/>
        <v>1.6358700007561351E-2</v>
      </c>
      <c r="M138" s="1">
        <f t="shared" si="48"/>
        <v>3.1741299992438646E-2</v>
      </c>
      <c r="N138" s="1">
        <f t="shared" si="49"/>
        <v>-0.14706792065621332</v>
      </c>
      <c r="O138" s="1">
        <f t="shared" si="50"/>
        <v>3.266792065621333E-2</v>
      </c>
      <c r="P138" s="24">
        <f t="shared" si="43"/>
        <v>0</v>
      </c>
      <c r="Q138" s="1"/>
      <c r="R138" s="27">
        <f t="shared" si="51"/>
        <v>47.685610522041337</v>
      </c>
      <c r="S138" s="27">
        <f t="shared" si="52"/>
        <v>92.525889477958657</v>
      </c>
    </row>
    <row r="139" spans="1:19" x14ac:dyDescent="0.25">
      <c r="A139" s="29">
        <v>2945</v>
      </c>
      <c r="B139" s="29">
        <v>4.82E-2</v>
      </c>
      <c r="C139" s="29">
        <v>-0.1179</v>
      </c>
      <c r="D139" s="1"/>
      <c r="E139" s="1">
        <f t="shared" si="44"/>
        <v>-2.4460580912863072</v>
      </c>
      <c r="F139" s="1">
        <f t="shared" si="45"/>
        <v>0</v>
      </c>
      <c r="G139" s="1">
        <f t="shared" si="53"/>
        <v>0</v>
      </c>
      <c r="H139" s="1"/>
      <c r="I139" s="24">
        <f t="shared" si="46"/>
        <v>0.34685258753310738</v>
      </c>
      <c r="J139" s="24">
        <f t="shared" si="42"/>
        <v>0.30629482493378524</v>
      </c>
      <c r="K139" s="1"/>
      <c r="L139" s="1">
        <f t="shared" si="47"/>
        <v>1.6718294719095774E-2</v>
      </c>
      <c r="M139" s="1">
        <f t="shared" si="48"/>
        <v>3.1481705280904222E-2</v>
      </c>
      <c r="N139" s="1">
        <f t="shared" si="49"/>
        <v>-0.15030074762167475</v>
      </c>
      <c r="O139" s="1">
        <f t="shared" si="50"/>
        <v>3.2400747621674754E-2</v>
      </c>
      <c r="P139" s="24">
        <f t="shared" si="43"/>
        <v>0</v>
      </c>
      <c r="Q139" s="1"/>
      <c r="R139" s="27">
        <f t="shared" si="51"/>
        <v>49.235377947737057</v>
      </c>
      <c r="S139" s="27">
        <f t="shared" si="52"/>
        <v>92.713622052262934</v>
      </c>
    </row>
    <row r="140" spans="1:19" x14ac:dyDescent="0.25">
      <c r="A140" s="29">
        <v>2975</v>
      </c>
      <c r="B140" s="29">
        <v>4.8500000000000001E-2</v>
      </c>
      <c r="C140" s="29">
        <v>-0.1313</v>
      </c>
      <c r="D140" s="1"/>
      <c r="E140" s="1">
        <f t="shared" si="44"/>
        <v>-2.7072164948453605</v>
      </c>
      <c r="F140" s="1">
        <f t="shared" si="45"/>
        <v>0</v>
      </c>
      <c r="G140" s="1">
        <f t="shared" si="53"/>
        <v>0</v>
      </c>
      <c r="H140" s="1"/>
      <c r="I140" s="24">
        <f t="shared" si="46"/>
        <v>0.3729178899249041</v>
      </c>
      <c r="J140" s="24">
        <f t="shared" si="42"/>
        <v>0.2541642201501918</v>
      </c>
      <c r="K140" s="1"/>
      <c r="L140" s="1">
        <f t="shared" si="47"/>
        <v>1.808651766135785E-2</v>
      </c>
      <c r="M140" s="1">
        <f t="shared" si="48"/>
        <v>3.0413482338642148E-2</v>
      </c>
      <c r="N140" s="1">
        <f t="shared" si="49"/>
        <v>-0.16260134015161912</v>
      </c>
      <c r="O140" s="1">
        <f t="shared" si="50"/>
        <v>3.130134015161911E-2</v>
      </c>
      <c r="P140" s="24">
        <f t="shared" si="43"/>
        <v>0</v>
      </c>
      <c r="Q140" s="1"/>
      <c r="R140" s="27">
        <f t="shared" si="51"/>
        <v>53.807390042539602</v>
      </c>
      <c r="S140" s="27">
        <f t="shared" si="52"/>
        <v>90.480109957460385</v>
      </c>
    </row>
    <row r="141" spans="1:19" x14ac:dyDescent="0.25">
      <c r="A141" s="29">
        <v>3005</v>
      </c>
      <c r="B141" s="29">
        <v>4.9000000000000002E-2</v>
      </c>
      <c r="C141" s="29">
        <v>-0.16470000000000001</v>
      </c>
      <c r="D141" s="1"/>
      <c r="E141" s="1">
        <f t="shared" si="44"/>
        <v>-3.3612244897959185</v>
      </c>
      <c r="F141" s="1">
        <f t="shared" si="45"/>
        <v>0</v>
      </c>
      <c r="G141" s="1">
        <f t="shared" si="53"/>
        <v>0</v>
      </c>
      <c r="H141" s="1"/>
      <c r="I141" s="24">
        <f t="shared" si="46"/>
        <v>0.43819212932415175</v>
      </c>
      <c r="J141" s="24">
        <f t="shared" si="42"/>
        <v>0.12361574135169651</v>
      </c>
      <c r="K141" s="1"/>
      <c r="L141" s="1">
        <f t="shared" si="47"/>
        <v>2.1471414336883436E-2</v>
      </c>
      <c r="M141" s="1">
        <f t="shared" si="48"/>
        <v>2.7528585663116566E-2</v>
      </c>
      <c r="N141" s="1">
        <f t="shared" si="49"/>
        <v>-0.19303222496982461</v>
      </c>
      <c r="O141" s="1">
        <f t="shared" si="50"/>
        <v>2.8332224969824606E-2</v>
      </c>
      <c r="P141" s="24">
        <f t="shared" si="43"/>
        <v>0</v>
      </c>
      <c r="Q141" s="1"/>
      <c r="R141" s="27">
        <f t="shared" si="51"/>
        <v>64.521600082334729</v>
      </c>
      <c r="S141" s="27">
        <f t="shared" si="52"/>
        <v>82.723399917665276</v>
      </c>
    </row>
    <row r="142" spans="1:19" x14ac:dyDescent="0.25">
      <c r="A142" s="29">
        <v>3035</v>
      </c>
      <c r="B142" s="29">
        <v>4.9799999999999997E-2</v>
      </c>
      <c r="C142" s="29">
        <v>-0.19339999999999999</v>
      </c>
      <c r="D142" s="1"/>
      <c r="E142" s="1">
        <f t="shared" si="44"/>
        <v>-3.8835341365461846</v>
      </c>
      <c r="F142" s="1">
        <f t="shared" si="45"/>
        <v>0</v>
      </c>
      <c r="G142" s="1">
        <f t="shared" si="53"/>
        <v>0</v>
      </c>
      <c r="H142" s="1"/>
      <c r="I142" s="24">
        <f t="shared" si="46"/>
        <v>0.49032201945659692</v>
      </c>
      <c r="J142" s="24">
        <f t="shared" si="42"/>
        <v>1.935596108680615E-2</v>
      </c>
      <c r="K142" s="1"/>
      <c r="L142" s="1">
        <f t="shared" si="47"/>
        <v>2.4418036568938525E-2</v>
      </c>
      <c r="M142" s="1">
        <f t="shared" si="48"/>
        <v>2.5381963431061472E-2</v>
      </c>
      <c r="N142" s="1">
        <f t="shared" si="49"/>
        <v>-0.21952293660506497</v>
      </c>
      <c r="O142" s="1">
        <f t="shared" si="50"/>
        <v>2.6122936605064984E-2</v>
      </c>
      <c r="P142" s="24">
        <f t="shared" si="43"/>
        <v>0</v>
      </c>
      <c r="Q142" s="1"/>
      <c r="R142" s="27">
        <f t="shared" si="51"/>
        <v>74.108740986728421</v>
      </c>
      <c r="S142" s="27">
        <f t="shared" si="52"/>
        <v>77.034259013271566</v>
      </c>
    </row>
    <row r="143" spans="1:19" x14ac:dyDescent="0.25">
      <c r="A143" s="29">
        <v>3065</v>
      </c>
      <c r="B143" s="29">
        <v>5.0900000000000001E-2</v>
      </c>
      <c r="C143" s="29">
        <v>-0.20749999999999999</v>
      </c>
      <c r="D143" s="1"/>
      <c r="E143" s="1">
        <f t="shared" si="44"/>
        <v>-4.0766208251473479</v>
      </c>
      <c r="F143" s="1">
        <f t="shared" si="45"/>
        <v>0</v>
      </c>
      <c r="G143" s="1">
        <f t="shared" si="53"/>
        <v>0</v>
      </c>
      <c r="H143" s="1"/>
      <c r="I143" s="24">
        <f t="shared" si="46"/>
        <v>0.50959332322332396</v>
      </c>
      <c r="J143" s="24">
        <f t="shared" si="42"/>
        <v>-1.9186646446647915E-2</v>
      </c>
      <c r="K143" s="1"/>
      <c r="L143" s="1">
        <f t="shared" si="47"/>
        <v>2.593830015206719E-2</v>
      </c>
      <c r="M143" s="1">
        <f t="shared" si="48"/>
        <v>2.4961699847932811E-2</v>
      </c>
      <c r="N143" s="1">
        <f t="shared" si="49"/>
        <v>-0.23319040430829033</v>
      </c>
      <c r="O143" s="1">
        <f t="shared" si="50"/>
        <v>2.5690404308290324E-2</v>
      </c>
      <c r="P143" s="24">
        <f t="shared" si="43"/>
        <v>-2.0054606658691412E-17</v>
      </c>
      <c r="Q143" s="1"/>
      <c r="R143" s="27">
        <f t="shared" si="51"/>
        <v>79.500889966085936</v>
      </c>
      <c r="S143" s="27">
        <f t="shared" si="52"/>
        <v>76.507610033914062</v>
      </c>
    </row>
    <row r="144" spans="1:19" x14ac:dyDescent="0.25">
      <c r="A144" s="29">
        <v>3095</v>
      </c>
      <c r="B144" s="29">
        <v>5.2400000000000002E-2</v>
      </c>
      <c r="C144" s="29">
        <v>-0.23100000000000001</v>
      </c>
      <c r="D144" s="1"/>
      <c r="E144" s="1">
        <f t="shared" si="44"/>
        <v>-4.4083969465648858</v>
      </c>
      <c r="F144" s="1">
        <f t="shared" si="45"/>
        <v>0</v>
      </c>
      <c r="G144" s="1">
        <f t="shared" si="53"/>
        <v>0</v>
      </c>
      <c r="H144" s="1"/>
      <c r="I144" s="24">
        <f t="shared" si="46"/>
        <v>0.54270673184151585</v>
      </c>
      <c r="J144" s="24">
        <f t="shared" si="42"/>
        <v>-8.541346368303171E-2</v>
      </c>
      <c r="K144" s="1"/>
      <c r="L144" s="1">
        <f t="shared" si="47"/>
        <v>2.8437832748495432E-2</v>
      </c>
      <c r="M144" s="1">
        <f t="shared" si="48"/>
        <v>2.396216725150457E-2</v>
      </c>
      <c r="N144" s="1">
        <f t="shared" si="49"/>
        <v>-0.2556616924546109</v>
      </c>
      <c r="O144" s="1">
        <f t="shared" si="50"/>
        <v>2.4661692454610886E-2</v>
      </c>
      <c r="P144" s="24">
        <f t="shared" si="43"/>
        <v>0</v>
      </c>
      <c r="Q144" s="1"/>
      <c r="R144" s="27">
        <f t="shared" si="51"/>
        <v>88.015092356593357</v>
      </c>
      <c r="S144" s="27">
        <f t="shared" si="52"/>
        <v>74.162907643406641</v>
      </c>
    </row>
    <row r="145" spans="1:19" x14ac:dyDescent="0.25">
      <c r="A145" s="29">
        <v>3125</v>
      </c>
      <c r="B145" s="29">
        <v>5.4600000000000003E-2</v>
      </c>
      <c r="C145" s="29">
        <v>-0.27729999999999999</v>
      </c>
      <c r="D145" s="1"/>
      <c r="E145" s="1">
        <f t="shared" si="44"/>
        <v>-5.0787545787545785</v>
      </c>
      <c r="F145" s="1">
        <f t="shared" si="45"/>
        <v>0</v>
      </c>
      <c r="G145" s="1">
        <f t="shared" si="53"/>
        <v>0</v>
      </c>
      <c r="H145" s="1"/>
      <c r="I145" s="24">
        <f t="shared" si="46"/>
        <v>0.60961277107115985</v>
      </c>
      <c r="J145" s="24">
        <f t="shared" si="42"/>
        <v>-0.21922554214231971</v>
      </c>
      <c r="K145" s="1"/>
      <c r="L145" s="1">
        <f t="shared" si="47"/>
        <v>3.3284857300485332E-2</v>
      </c>
      <c r="M145" s="1">
        <f t="shared" si="48"/>
        <v>2.1315142699514674E-2</v>
      </c>
      <c r="N145" s="1">
        <f t="shared" si="49"/>
        <v>-0.29923739357397106</v>
      </c>
      <c r="O145" s="1">
        <f t="shared" si="50"/>
        <v>2.1937393573971026E-2</v>
      </c>
      <c r="P145" s="24">
        <f t="shared" si="43"/>
        <v>-4.0109213317382825E-17</v>
      </c>
      <c r="Q145" s="1"/>
      <c r="R145" s="27">
        <f t="shared" si="51"/>
        <v>104.01517906401666</v>
      </c>
      <c r="S145" s="27">
        <f t="shared" si="52"/>
        <v>66.60982093598335</v>
      </c>
    </row>
    <row r="146" spans="1:19" x14ac:dyDescent="0.25">
      <c r="A146" s="29">
        <v>3155</v>
      </c>
      <c r="B146" s="29">
        <v>5.7700000000000001E-2</v>
      </c>
      <c r="C146" s="29">
        <v>-0.33360000000000001</v>
      </c>
      <c r="D146" s="1"/>
      <c r="E146" s="1">
        <f t="shared" si="44"/>
        <v>-5.781629116117851</v>
      </c>
      <c r="F146" s="1">
        <f t="shared" si="45"/>
        <v>0</v>
      </c>
      <c r="G146" s="1">
        <f t="shared" si="53"/>
        <v>0</v>
      </c>
      <c r="H146" s="1"/>
      <c r="I146" s="24">
        <f t="shared" si="46"/>
        <v>0.67976420832225048</v>
      </c>
      <c r="J146" s="24">
        <f t="shared" si="42"/>
        <v>-0.35952841664450097</v>
      </c>
      <c r="K146" s="1"/>
      <c r="L146" s="1">
        <f t="shared" si="47"/>
        <v>3.9222394820193851E-2</v>
      </c>
      <c r="M146" s="1">
        <f t="shared" si="48"/>
        <v>1.8477605179806147E-2</v>
      </c>
      <c r="N146" s="1">
        <f t="shared" si="49"/>
        <v>-0.35261702009919377</v>
      </c>
      <c r="O146" s="1">
        <f t="shared" si="50"/>
        <v>1.9017020099193736E-2</v>
      </c>
      <c r="P146" s="24">
        <f t="shared" si="43"/>
        <v>0</v>
      </c>
      <c r="Q146" s="1"/>
      <c r="R146" s="27">
        <f t="shared" si="51"/>
        <v>123.7466556577116</v>
      </c>
      <c r="S146" s="27">
        <f t="shared" si="52"/>
        <v>58.296844342288395</v>
      </c>
    </row>
    <row r="147" spans="1:19" x14ac:dyDescent="0.25">
      <c r="A147" s="29">
        <v>3185</v>
      </c>
      <c r="B147" s="29">
        <v>6.2E-2</v>
      </c>
      <c r="C147" s="29">
        <v>-0.3896</v>
      </c>
      <c r="D147" s="1"/>
      <c r="E147" s="1">
        <f t="shared" si="44"/>
        <v>-6.2838709677419358</v>
      </c>
      <c r="F147" s="1">
        <f t="shared" si="45"/>
        <v>0</v>
      </c>
      <c r="G147" s="1">
        <f t="shared" si="53"/>
        <v>0</v>
      </c>
      <c r="H147" s="1"/>
      <c r="I147" s="24">
        <f t="shared" si="46"/>
        <v>0.72989120235343241</v>
      </c>
      <c r="J147" s="24">
        <f t="shared" si="42"/>
        <v>-0.45978240470686482</v>
      </c>
      <c r="K147" s="1"/>
      <c r="L147" s="1">
        <f t="shared" si="47"/>
        <v>4.5253254545912808E-2</v>
      </c>
      <c r="M147" s="1">
        <f t="shared" si="48"/>
        <v>1.6746745454087192E-2</v>
      </c>
      <c r="N147" s="1">
        <f t="shared" si="49"/>
        <v>-0.40683563155492203</v>
      </c>
      <c r="O147" s="1">
        <f t="shared" si="50"/>
        <v>1.7235631554922023E-2</v>
      </c>
      <c r="P147" s="24">
        <f t="shared" si="43"/>
        <v>0</v>
      </c>
      <c r="Q147" s="1"/>
      <c r="R147" s="27">
        <f t="shared" si="51"/>
        <v>144.1316157287323</v>
      </c>
      <c r="S147" s="27">
        <f t="shared" si="52"/>
        <v>53.338384271267707</v>
      </c>
    </row>
    <row r="148" spans="1:19" x14ac:dyDescent="0.25">
      <c r="A148" s="29">
        <v>3215</v>
      </c>
      <c r="B148" s="29">
        <v>6.7699999999999996E-2</v>
      </c>
      <c r="C148" s="29">
        <v>-0.44790000000000002</v>
      </c>
      <c r="D148" s="1"/>
      <c r="E148" s="1">
        <f t="shared" si="44"/>
        <v>-6.6159527326440184</v>
      </c>
      <c r="F148" s="1">
        <f t="shared" si="45"/>
        <v>0</v>
      </c>
      <c r="G148" s="1">
        <f t="shared" si="53"/>
        <v>0</v>
      </c>
      <c r="H148" s="1"/>
      <c r="I148" s="24">
        <f t="shared" si="46"/>
        <v>0.76303511617360209</v>
      </c>
      <c r="J148" s="24">
        <f t="shared" si="42"/>
        <v>-0.52607023234720418</v>
      </c>
      <c r="K148" s="1"/>
      <c r="L148" s="1">
        <f t="shared" si="47"/>
        <v>5.165747736495286E-2</v>
      </c>
      <c r="M148" s="1">
        <f t="shared" si="48"/>
        <v>1.6042522635047136E-2</v>
      </c>
      <c r="N148" s="1">
        <f t="shared" si="49"/>
        <v>-0.46441085042805658</v>
      </c>
      <c r="O148" s="1">
        <f t="shared" si="50"/>
        <v>1.6510850428056528E-2</v>
      </c>
      <c r="P148" s="24">
        <f t="shared" si="43"/>
        <v>-4.0109213317382825E-17</v>
      </c>
      <c r="Q148" s="1"/>
      <c r="R148" s="27">
        <f t="shared" si="51"/>
        <v>166.07878972832344</v>
      </c>
      <c r="S148" s="27">
        <f t="shared" si="52"/>
        <v>51.576710271676546</v>
      </c>
    </row>
    <row r="149" spans="1:19" x14ac:dyDescent="0.25">
      <c r="A149" s="29">
        <v>3245</v>
      </c>
      <c r="B149" s="29">
        <v>7.46E-2</v>
      </c>
      <c r="C149" s="29">
        <v>-0.51649999999999996</v>
      </c>
      <c r="D149" s="1"/>
      <c r="E149" s="1">
        <f t="shared" si="44"/>
        <v>-6.923592493297587</v>
      </c>
      <c r="F149" s="1">
        <f t="shared" si="45"/>
        <v>0</v>
      </c>
      <c r="G149" s="1">
        <f t="shared" si="53"/>
        <v>0</v>
      </c>
      <c r="H149" s="1"/>
      <c r="I149" s="24">
        <f t="shared" si="46"/>
        <v>0.79373955945360564</v>
      </c>
      <c r="J149" s="24">
        <f t="shared" si="42"/>
        <v>-0.58747911890721127</v>
      </c>
      <c r="K149" s="1"/>
      <c r="L149" s="1">
        <f t="shared" si="47"/>
        <v>5.9212971135238983E-2</v>
      </c>
      <c r="M149" s="1">
        <f t="shared" si="48"/>
        <v>1.538702886476102E-2</v>
      </c>
      <c r="N149" s="1">
        <f t="shared" si="49"/>
        <v>-0.5323362208922956</v>
      </c>
      <c r="O149" s="1">
        <f t="shared" si="50"/>
        <v>1.5836220892295545E-2</v>
      </c>
      <c r="P149" s="24">
        <f t="shared" si="43"/>
        <v>-8.0218426634765649E-17</v>
      </c>
      <c r="Q149" s="1"/>
      <c r="R149" s="27">
        <f t="shared" si="51"/>
        <v>192.14609133385051</v>
      </c>
      <c r="S149" s="27">
        <f t="shared" si="52"/>
        <v>49.930908666149513</v>
      </c>
    </row>
    <row r="150" spans="1:19" x14ac:dyDescent="0.25">
      <c r="A150" s="29">
        <v>3275</v>
      </c>
      <c r="B150" s="29">
        <v>8.2299999999999998E-2</v>
      </c>
      <c r="C150" s="29">
        <v>-0.6028</v>
      </c>
      <c r="D150" s="1"/>
      <c r="E150" s="1">
        <f t="shared" si="44"/>
        <v>-7.3244228432563796</v>
      </c>
      <c r="F150" s="1">
        <f t="shared" si="45"/>
        <v>0</v>
      </c>
      <c r="G150" s="1">
        <f t="shared" si="53"/>
        <v>0</v>
      </c>
      <c r="H150" s="1"/>
      <c r="I150" s="24">
        <f t="shared" si="46"/>
        <v>0.83374502792448013</v>
      </c>
      <c r="J150" s="24">
        <f t="shared" si="42"/>
        <v>-0.66749005584896026</v>
      </c>
      <c r="K150" s="1"/>
      <c r="L150" s="1">
        <f t="shared" si="47"/>
        <v>6.8617215798184708E-2</v>
      </c>
      <c r="M150" s="1">
        <f t="shared" si="48"/>
        <v>1.3682784201815285E-2</v>
      </c>
      <c r="N150" s="1">
        <f t="shared" si="49"/>
        <v>-0.61688222438171936</v>
      </c>
      <c r="O150" s="1">
        <f t="shared" si="50"/>
        <v>1.4082224381719452E-2</v>
      </c>
      <c r="P150" s="24">
        <f t="shared" si="43"/>
        <v>8.0218426634765649E-17</v>
      </c>
      <c r="Q150" s="1"/>
      <c r="R150" s="27">
        <f t="shared" si="51"/>
        <v>224.72138173905492</v>
      </c>
      <c r="S150" s="27">
        <f t="shared" si="52"/>
        <v>44.811118260945058</v>
      </c>
    </row>
    <row r="151" spans="1:19" x14ac:dyDescent="0.25">
      <c r="A151" s="29">
        <v>3305</v>
      </c>
      <c r="B151" s="29">
        <v>9.0700000000000003E-2</v>
      </c>
      <c r="C151" s="29">
        <v>-0.69989999999999997</v>
      </c>
      <c r="D151" s="1"/>
      <c r="E151" s="1">
        <f t="shared" si="44"/>
        <v>-7.7166482910694594</v>
      </c>
      <c r="F151" s="1">
        <f t="shared" si="45"/>
        <v>1</v>
      </c>
      <c r="G151" s="1">
        <f t="shared" si="53"/>
        <v>-7.7166482910694594</v>
      </c>
      <c r="H151" s="1"/>
      <c r="I151" s="24">
        <f t="shared" si="46"/>
        <v>0.8728916713549838</v>
      </c>
      <c r="J151" s="24">
        <f t="shared" si="42"/>
        <v>-0.7457833427099676</v>
      </c>
      <c r="K151" s="1"/>
      <c r="L151" s="1">
        <f t="shared" si="47"/>
        <v>7.9171274591897031E-2</v>
      </c>
      <c r="M151" s="1">
        <f t="shared" si="48"/>
        <v>1.152872540810297E-2</v>
      </c>
      <c r="N151" s="1">
        <f t="shared" si="49"/>
        <v>-0.71176528236048608</v>
      </c>
      <c r="O151" s="1">
        <f t="shared" si="50"/>
        <v>1.1865282360486057E-2</v>
      </c>
      <c r="P151" s="24">
        <f t="shared" si="43"/>
        <v>-8.0218426634765649E-17</v>
      </c>
      <c r="Q151" s="1"/>
      <c r="R151" s="27">
        <f t="shared" si="51"/>
        <v>261.66106252621967</v>
      </c>
      <c r="S151" s="27">
        <f t="shared" si="52"/>
        <v>38.102437473780313</v>
      </c>
    </row>
    <row r="152" spans="1:19" x14ac:dyDescent="0.25">
      <c r="A152" s="29">
        <v>3335</v>
      </c>
      <c r="B152" s="29">
        <v>9.9299999999999999E-2</v>
      </c>
      <c r="C152" s="29">
        <v>-0.79110000000000003</v>
      </c>
      <c r="D152" s="1"/>
      <c r="E152" s="1">
        <f t="shared" ref="E152:E227" si="54">C152/B152</f>
        <v>-7.9667673716012084</v>
      </c>
      <c r="F152" s="1">
        <f t="shared" ref="F152:F227" si="55">IF(AND(B152/$B$13&gt;$O$12,OR(C152/$C$13&gt;$M$12,C152/$C$14&gt;$M$12)),1,0)</f>
        <v>1</v>
      </c>
      <c r="G152" s="1">
        <f t="shared" si="53"/>
        <v>-7.9667673716012084</v>
      </c>
      <c r="H152" s="1"/>
      <c r="I152" s="24">
        <f t="shared" ref="I152:I227" si="56">MIN(1,MAX(0,(E152-$J$15)/($L$14-$J$15)))</f>
        <v>0.8978551777142344</v>
      </c>
      <c r="J152" s="24">
        <f t="shared" si="42"/>
        <v>-0.7957103554284688</v>
      </c>
      <c r="K152" s="1"/>
      <c r="L152" s="1">
        <f t="shared" ref="L152:L227" si="57">B152*I152</f>
        <v>8.9157019147023481E-2</v>
      </c>
      <c r="M152" s="1">
        <f t="shared" ref="M152:M227" si="58">B152*(1-I152)</f>
        <v>1.0142980852976524E-2</v>
      </c>
      <c r="N152" s="1">
        <f t="shared" ref="N152:N227" si="59">L152*$L$14</f>
        <v>-0.80153908390020134</v>
      </c>
      <c r="O152" s="1">
        <f t="shared" ref="O152:O227" si="60">M152*$J$15</f>
        <v>1.0439083900201368E-2</v>
      </c>
      <c r="P152" s="24">
        <f t="shared" si="43"/>
        <v>0</v>
      </c>
      <c r="Q152" s="1"/>
      <c r="R152" s="27">
        <f t="shared" ref="R152:R227" si="61">A152*L152</f>
        <v>297.33865885532333</v>
      </c>
      <c r="S152" s="27">
        <f t="shared" ref="S152:S227" si="62">A152*M152</f>
        <v>33.826841144676706</v>
      </c>
    </row>
    <row r="153" spans="1:19" x14ac:dyDescent="0.25">
      <c r="A153" s="29">
        <v>3365</v>
      </c>
      <c r="B153" s="29">
        <v>0.10829999999999999</v>
      </c>
      <c r="C153" s="29">
        <v>-0.87350000000000005</v>
      </c>
      <c r="D153" s="1"/>
      <c r="E153" s="1">
        <f t="shared" si="54"/>
        <v>-8.0655586334256704</v>
      </c>
      <c r="F153" s="1">
        <f t="shared" si="55"/>
        <v>1</v>
      </c>
      <c r="G153" s="1">
        <f t="shared" si="53"/>
        <v>-8.0655586334256704</v>
      </c>
      <c r="H153" s="1"/>
      <c r="I153" s="24">
        <f t="shared" si="56"/>
        <v>0.90771518634512471</v>
      </c>
      <c r="J153" s="24">
        <f t="shared" si="42"/>
        <v>-0.81543037269024943</v>
      </c>
      <c r="K153" s="1"/>
      <c r="L153" s="1">
        <f t="shared" si="57"/>
        <v>9.8305554681177007E-2</v>
      </c>
      <c r="M153" s="1">
        <f t="shared" si="58"/>
        <v>9.9944453188229934E-3</v>
      </c>
      <c r="N153" s="1">
        <f t="shared" si="59"/>
        <v>-0.88378621218273834</v>
      </c>
      <c r="O153" s="1">
        <f t="shared" si="60"/>
        <v>1.0286212182738261E-2</v>
      </c>
      <c r="P153" s="24">
        <f t="shared" si="43"/>
        <v>0</v>
      </c>
      <c r="Q153" s="1"/>
      <c r="R153" s="27">
        <f t="shared" si="61"/>
        <v>330.79819150216065</v>
      </c>
      <c r="S153" s="27">
        <f t="shared" si="62"/>
        <v>33.63130849783937</v>
      </c>
    </row>
    <row r="154" spans="1:19" x14ac:dyDescent="0.25">
      <c r="A154" s="29">
        <v>3395</v>
      </c>
      <c r="B154" s="29">
        <v>0.1174</v>
      </c>
      <c r="C154" s="29">
        <v>-0.96020000000000005</v>
      </c>
      <c r="D154" s="1"/>
      <c r="E154" s="1">
        <f t="shared" si="54"/>
        <v>-8.1788756388415678</v>
      </c>
      <c r="F154" s="1">
        <f t="shared" si="55"/>
        <v>1</v>
      </c>
      <c r="G154" s="1">
        <f t="shared" si="53"/>
        <v>-8.1788756388415678</v>
      </c>
      <c r="H154" s="1"/>
      <c r="I154" s="24">
        <f t="shared" si="56"/>
        <v>0.91902495839169163</v>
      </c>
      <c r="J154" s="24">
        <f t="shared" si="42"/>
        <v>-0.83804991678338325</v>
      </c>
      <c r="K154" s="1"/>
      <c r="L154" s="1">
        <f t="shared" si="57"/>
        <v>0.1078935301151846</v>
      </c>
      <c r="M154" s="1">
        <f t="shared" si="58"/>
        <v>9.5064698848154033E-3</v>
      </c>
      <c r="N154" s="1">
        <f t="shared" si="59"/>
        <v>-0.96998399132964974</v>
      </c>
      <c r="O154" s="1">
        <f t="shared" si="60"/>
        <v>9.7839913296497404E-3</v>
      </c>
      <c r="P154" s="24">
        <f t="shared" si="43"/>
        <v>0</v>
      </c>
      <c r="Q154" s="1"/>
      <c r="R154" s="27">
        <f t="shared" si="61"/>
        <v>366.2985347410517</v>
      </c>
      <c r="S154" s="27">
        <f t="shared" si="62"/>
        <v>32.274465258948297</v>
      </c>
    </row>
    <row r="155" spans="1:19" x14ac:dyDescent="0.25">
      <c r="A155" s="29">
        <v>3425</v>
      </c>
      <c r="B155" s="29">
        <v>0.1268</v>
      </c>
      <c r="C155" s="29">
        <v>-1.056</v>
      </c>
      <c r="D155" s="1"/>
      <c r="E155" s="1">
        <f t="shared" si="54"/>
        <v>-8.3280757097791813</v>
      </c>
      <c r="F155" s="1">
        <f t="shared" si="55"/>
        <v>1</v>
      </c>
      <c r="G155" s="1">
        <f t="shared" si="53"/>
        <v>-8.3280757097791813</v>
      </c>
      <c r="H155" s="1"/>
      <c r="I155" s="24">
        <f t="shared" si="56"/>
        <v>0.93391609309334433</v>
      </c>
      <c r="J155" s="24">
        <f t="shared" si="42"/>
        <v>-0.86783218618668867</v>
      </c>
      <c r="K155" s="1"/>
      <c r="L155" s="1">
        <f t="shared" si="57"/>
        <v>0.11842056060423606</v>
      </c>
      <c r="M155" s="1">
        <f t="shared" si="58"/>
        <v>8.3794393957639379E-3</v>
      </c>
      <c r="N155" s="1">
        <f t="shared" si="59"/>
        <v>-1.0646240595498477</v>
      </c>
      <c r="O155" s="1">
        <f t="shared" si="60"/>
        <v>8.6240595498474869E-3</v>
      </c>
      <c r="P155" s="24">
        <f t="shared" si="43"/>
        <v>-1.604368532695313E-16</v>
      </c>
      <c r="Q155" s="1"/>
      <c r="R155" s="27">
        <f t="shared" si="61"/>
        <v>405.59042006950853</v>
      </c>
      <c r="S155" s="27">
        <f t="shared" si="62"/>
        <v>28.699579930491488</v>
      </c>
    </row>
    <row r="156" spans="1:19" x14ac:dyDescent="0.25">
      <c r="A156" s="29">
        <v>3455</v>
      </c>
      <c r="B156" s="29">
        <v>0.13600000000000001</v>
      </c>
      <c r="C156" s="29">
        <v>-1.1488</v>
      </c>
      <c r="D156" s="1"/>
      <c r="E156" s="1">
        <f t="shared" si="54"/>
        <v>-8.447058823529412</v>
      </c>
      <c r="F156" s="1">
        <f t="shared" si="55"/>
        <v>1</v>
      </c>
      <c r="G156" s="1">
        <f t="shared" si="53"/>
        <v>-8.447058823529412</v>
      </c>
      <c r="H156" s="1"/>
      <c r="I156" s="24">
        <f t="shared" si="56"/>
        <v>0.94579137949865433</v>
      </c>
      <c r="J156" s="24">
        <f t="shared" si="42"/>
        <v>-0.89158275899730866</v>
      </c>
      <c r="K156" s="1"/>
      <c r="L156" s="1">
        <f t="shared" si="57"/>
        <v>0.12862762761181701</v>
      </c>
      <c r="M156" s="1">
        <f t="shared" si="58"/>
        <v>7.3723723881830121E-3</v>
      </c>
      <c r="N156" s="1">
        <f t="shared" si="59"/>
        <v>-1.1563875933336882</v>
      </c>
      <c r="O156" s="1">
        <f t="shared" si="60"/>
        <v>7.5875933336880686E-3</v>
      </c>
      <c r="P156" s="24">
        <f t="shared" si="43"/>
        <v>-1.604368532695313E-16</v>
      </c>
      <c r="Q156" s="1"/>
      <c r="R156" s="27">
        <f t="shared" si="61"/>
        <v>444.40845339882776</v>
      </c>
      <c r="S156" s="27">
        <f t="shared" si="62"/>
        <v>25.471546601172307</v>
      </c>
    </row>
    <row r="157" spans="1:19" x14ac:dyDescent="0.25">
      <c r="A157" s="29">
        <v>3485</v>
      </c>
      <c r="B157" s="29">
        <v>0.14449999999999999</v>
      </c>
      <c r="C157" s="29">
        <v>-1.2259</v>
      </c>
      <c r="D157" s="1"/>
      <c r="E157" s="1">
        <f t="shared" si="54"/>
        <v>-8.4837370242214547</v>
      </c>
      <c r="F157" s="1">
        <f t="shared" si="55"/>
        <v>1</v>
      </c>
      <c r="G157" s="1">
        <f t="shared" si="53"/>
        <v>-8.4837370242214547</v>
      </c>
      <c r="H157" s="1"/>
      <c r="I157" s="24">
        <f t="shared" si="56"/>
        <v>0.94945210180050799</v>
      </c>
      <c r="J157" s="24">
        <f t="shared" si="42"/>
        <v>-0.89890420360101597</v>
      </c>
      <c r="K157" s="1"/>
      <c r="L157" s="1">
        <f t="shared" si="57"/>
        <v>0.13719582871017338</v>
      </c>
      <c r="M157" s="1">
        <f t="shared" si="58"/>
        <v>7.3041712898265958E-3</v>
      </c>
      <c r="N157" s="1">
        <f t="shared" si="59"/>
        <v>-1.2334174012473431</v>
      </c>
      <c r="O157" s="1">
        <f t="shared" si="60"/>
        <v>7.5174012473429993E-3</v>
      </c>
      <c r="P157" s="24">
        <f t="shared" si="43"/>
        <v>-1.604368532695313E-16</v>
      </c>
      <c r="Q157" s="1"/>
      <c r="R157" s="27">
        <f t="shared" si="61"/>
        <v>478.12746305495426</v>
      </c>
      <c r="S157" s="27">
        <f t="shared" si="62"/>
        <v>25.455036945045688</v>
      </c>
    </row>
    <row r="158" spans="1:19" x14ac:dyDescent="0.25">
      <c r="A158" s="29">
        <v>3515</v>
      </c>
      <c r="B158" s="29">
        <v>0.15140000000000001</v>
      </c>
      <c r="C158" s="29">
        <v>-1.2889999999999999</v>
      </c>
      <c r="D158" s="1"/>
      <c r="E158" s="1">
        <f t="shared" si="54"/>
        <v>-8.5138705416116238</v>
      </c>
      <c r="F158" s="1">
        <f t="shared" si="55"/>
        <v>1</v>
      </c>
      <c r="G158" s="1">
        <f t="shared" si="53"/>
        <v>-8.5138705416116238</v>
      </c>
      <c r="H158" s="1"/>
      <c r="I158" s="24">
        <f t="shared" si="56"/>
        <v>0.95245962226394809</v>
      </c>
      <c r="J158" s="24">
        <f t="shared" si="42"/>
        <v>-0.90491924452789618</v>
      </c>
      <c r="K158" s="1"/>
      <c r="L158" s="1">
        <f t="shared" si="57"/>
        <v>0.14420238681076175</v>
      </c>
      <c r="M158" s="1">
        <f t="shared" si="58"/>
        <v>7.197613189238259E-3</v>
      </c>
      <c r="N158" s="1">
        <f t="shared" si="59"/>
        <v>-1.2964077324065542</v>
      </c>
      <c r="O158" s="1">
        <f t="shared" si="60"/>
        <v>7.4077324065543165E-3</v>
      </c>
      <c r="P158" s="24">
        <f t="shared" si="43"/>
        <v>0</v>
      </c>
      <c r="Q158" s="1"/>
      <c r="R158" s="27">
        <f t="shared" si="61"/>
        <v>506.87138963982756</v>
      </c>
      <c r="S158" s="27">
        <f t="shared" si="62"/>
        <v>25.29961036017248</v>
      </c>
    </row>
    <row r="159" spans="1:19" x14ac:dyDescent="0.25">
      <c r="A159" s="29">
        <v>3545</v>
      </c>
      <c r="B159" s="29">
        <v>0.1555</v>
      </c>
      <c r="C159" s="29">
        <v>-1.3454999999999999</v>
      </c>
      <c r="D159" s="1"/>
      <c r="E159" s="1">
        <f t="shared" si="54"/>
        <v>-8.6527331189710601</v>
      </c>
      <c r="F159" s="1">
        <f t="shared" si="55"/>
        <v>1</v>
      </c>
      <c r="G159" s="1">
        <f t="shared" si="53"/>
        <v>-8.6527331189710601</v>
      </c>
      <c r="H159" s="1"/>
      <c r="I159" s="24">
        <f t="shared" si="56"/>
        <v>0.96631900806372206</v>
      </c>
      <c r="J159" s="24">
        <f t="shared" si="42"/>
        <v>-0.93263801612744412</v>
      </c>
      <c r="K159" s="1"/>
      <c r="L159" s="1">
        <f t="shared" si="57"/>
        <v>0.15026260575390879</v>
      </c>
      <c r="M159" s="1">
        <f t="shared" si="58"/>
        <v>5.2373942460912188E-3</v>
      </c>
      <c r="N159" s="1">
        <f t="shared" si="59"/>
        <v>-1.3508902889836703</v>
      </c>
      <c r="O159" s="1">
        <f t="shared" si="60"/>
        <v>5.3902889836702989E-3</v>
      </c>
      <c r="P159" s="24">
        <f t="shared" si="43"/>
        <v>0</v>
      </c>
      <c r="Q159" s="1"/>
      <c r="R159" s="27">
        <f t="shared" si="61"/>
        <v>532.68093739760661</v>
      </c>
      <c r="S159" s="27">
        <f t="shared" si="62"/>
        <v>18.566562602393372</v>
      </c>
    </row>
    <row r="160" spans="1:19" x14ac:dyDescent="0.25">
      <c r="A160" s="29">
        <v>3575</v>
      </c>
      <c r="B160" s="29">
        <v>0.15609999999999999</v>
      </c>
      <c r="C160" s="29">
        <v>-1.3839999999999999</v>
      </c>
      <c r="D160" s="1"/>
      <c r="E160" s="1">
        <f t="shared" si="54"/>
        <v>-8.8661114670083272</v>
      </c>
      <c r="F160" s="1">
        <f t="shared" si="55"/>
        <v>1</v>
      </c>
      <c r="G160" s="1">
        <f t="shared" si="53"/>
        <v>-8.8661114670083272</v>
      </c>
      <c r="H160" s="1"/>
      <c r="I160" s="24">
        <f t="shared" si="56"/>
        <v>0.98761555104169207</v>
      </c>
      <c r="J160" s="24">
        <f t="shared" si="42"/>
        <v>-0.97523110208338415</v>
      </c>
      <c r="K160" s="1"/>
      <c r="L160" s="1">
        <f t="shared" si="57"/>
        <v>0.15416678751760812</v>
      </c>
      <c r="M160" s="1">
        <f t="shared" si="58"/>
        <v>1.933212482391867E-3</v>
      </c>
      <c r="N160" s="1">
        <f t="shared" si="59"/>
        <v>-1.3859896485651633</v>
      </c>
      <c r="O160" s="1">
        <f t="shared" si="60"/>
        <v>1.9896485651634669E-3</v>
      </c>
      <c r="P160" s="24">
        <f t="shared" si="43"/>
        <v>0</v>
      </c>
      <c r="Q160" s="1"/>
      <c r="R160" s="27">
        <f t="shared" si="61"/>
        <v>551.14626537544905</v>
      </c>
      <c r="S160" s="27">
        <f t="shared" si="62"/>
        <v>6.9112346245509242</v>
      </c>
    </row>
    <row r="161" spans="1:19" x14ac:dyDescent="0.25">
      <c r="A161" s="29">
        <v>3605</v>
      </c>
      <c r="B161" s="29">
        <v>0.153</v>
      </c>
      <c r="C161" s="29">
        <v>-1.3754999999999999</v>
      </c>
      <c r="D161" s="1"/>
      <c r="E161" s="1">
        <f t="shared" si="54"/>
        <v>-8.9901960784313726</v>
      </c>
      <c r="F161" s="1">
        <f t="shared" si="55"/>
        <v>1</v>
      </c>
      <c r="G161" s="1">
        <f t="shared" si="53"/>
        <v>-8.9901960784313726</v>
      </c>
      <c r="H161" s="1"/>
      <c r="I161" s="24">
        <f t="shared" si="56"/>
        <v>1</v>
      </c>
      <c r="J161" s="24">
        <f t="shared" si="42"/>
        <v>-1</v>
      </c>
      <c r="K161" s="1"/>
      <c r="L161" s="1">
        <f t="shared" si="57"/>
        <v>0.153</v>
      </c>
      <c r="M161" s="1">
        <f t="shared" si="58"/>
        <v>0</v>
      </c>
      <c r="N161" s="1">
        <f t="shared" si="59"/>
        <v>-1.3754999999999999</v>
      </c>
      <c r="O161" s="1">
        <f t="shared" si="60"/>
        <v>0</v>
      </c>
      <c r="P161" s="24">
        <f t="shared" si="43"/>
        <v>0</v>
      </c>
      <c r="Q161" s="1"/>
      <c r="R161" s="27">
        <f t="shared" si="61"/>
        <v>551.56499999999994</v>
      </c>
      <c r="S161" s="27">
        <f t="shared" si="62"/>
        <v>0</v>
      </c>
    </row>
    <row r="162" spans="1:19" x14ac:dyDescent="0.25">
      <c r="A162" s="29">
        <v>3635</v>
      </c>
      <c r="B162" s="29">
        <v>0.14599999999999999</v>
      </c>
      <c r="C162" s="29">
        <v>-1.3089</v>
      </c>
      <c r="D162" s="1"/>
      <c r="E162" s="1">
        <f t="shared" si="54"/>
        <v>-8.9650684931506852</v>
      </c>
      <c r="F162" s="1">
        <f t="shared" si="55"/>
        <v>1</v>
      </c>
      <c r="G162" s="1">
        <f t="shared" si="53"/>
        <v>-8.9650684931506852</v>
      </c>
      <c r="H162" s="1"/>
      <c r="I162" s="24">
        <f t="shared" si="56"/>
        <v>0.99749210402655619</v>
      </c>
      <c r="J162" s="24">
        <f t="shared" si="42"/>
        <v>-0.99498420805311238</v>
      </c>
      <c r="K162" s="1"/>
      <c r="L162" s="1">
        <f t="shared" si="57"/>
        <v>0.1456338471878772</v>
      </c>
      <c r="M162" s="1">
        <f t="shared" si="58"/>
        <v>3.6615281212279589E-4</v>
      </c>
      <c r="N162" s="1">
        <f t="shared" si="59"/>
        <v>-1.3092768418753273</v>
      </c>
      <c r="O162" s="1">
        <f t="shared" si="60"/>
        <v>3.7684187532729653E-4</v>
      </c>
      <c r="P162" s="24">
        <f t="shared" si="43"/>
        <v>0</v>
      </c>
      <c r="Q162" s="1"/>
      <c r="R162" s="27">
        <f t="shared" si="61"/>
        <v>529.37903452793364</v>
      </c>
      <c r="S162" s="27">
        <f t="shared" si="62"/>
        <v>1.3309654720663631</v>
      </c>
    </row>
    <row r="163" spans="1:19" x14ac:dyDescent="0.25">
      <c r="A163" s="29">
        <v>3665</v>
      </c>
      <c r="B163" s="29">
        <v>0.13589999999999999</v>
      </c>
      <c r="C163" s="29">
        <v>-1.2031000000000001</v>
      </c>
      <c r="D163" s="1"/>
      <c r="E163" s="1">
        <f t="shared" si="54"/>
        <v>-8.8528329654157485</v>
      </c>
      <c r="F163" s="1">
        <f t="shared" si="55"/>
        <v>1</v>
      </c>
      <c r="G163" s="1">
        <f t="shared" si="53"/>
        <v>-8.8528329654157485</v>
      </c>
      <c r="H163" s="1"/>
      <c r="I163" s="24">
        <f t="shared" si="56"/>
        <v>0.98629027046636397</v>
      </c>
      <c r="J163" s="24">
        <f t="shared" si="42"/>
        <v>-0.97258054093272794</v>
      </c>
      <c r="K163" s="1"/>
      <c r="L163" s="1">
        <f t="shared" si="57"/>
        <v>0.13403684775637886</v>
      </c>
      <c r="M163" s="1">
        <f t="shared" si="58"/>
        <v>1.8631522436211361E-3</v>
      </c>
      <c r="N163" s="1">
        <f t="shared" si="59"/>
        <v>-1.2050175430647001</v>
      </c>
      <c r="O163" s="1">
        <f t="shared" si="60"/>
        <v>1.9175430646999445E-3</v>
      </c>
      <c r="P163" s="24">
        <f t="shared" si="43"/>
        <v>0</v>
      </c>
      <c r="Q163" s="1"/>
      <c r="R163" s="27">
        <f t="shared" si="61"/>
        <v>491.24504702712852</v>
      </c>
      <c r="S163" s="27">
        <f t="shared" si="62"/>
        <v>6.8284529728714638</v>
      </c>
    </row>
    <row r="164" spans="1:19" x14ac:dyDescent="0.25">
      <c r="A164" s="29">
        <v>3695</v>
      </c>
      <c r="B164" s="29">
        <v>0.1237</v>
      </c>
      <c r="C164" s="29">
        <v>-1.0771999999999999</v>
      </c>
      <c r="D164" s="1"/>
      <c r="E164" s="1">
        <f t="shared" si="54"/>
        <v>-8.7081649151172176</v>
      </c>
      <c r="F164" s="1">
        <f t="shared" si="55"/>
        <v>1</v>
      </c>
      <c r="G164" s="1">
        <f t="shared" si="53"/>
        <v>-8.7081649151172176</v>
      </c>
      <c r="H164" s="1"/>
      <c r="I164" s="24">
        <f t="shared" si="56"/>
        <v>0.97185146081645657</v>
      </c>
      <c r="J164" s="24">
        <f t="shared" si="42"/>
        <v>-0.94370292163291314</v>
      </c>
      <c r="K164" s="1"/>
      <c r="L164" s="1">
        <f t="shared" si="57"/>
        <v>0.12021802570299568</v>
      </c>
      <c r="M164" s="1">
        <f t="shared" si="58"/>
        <v>3.4819742970043227E-3</v>
      </c>
      <c r="N164" s="1">
        <f t="shared" si="59"/>
        <v>-1.0807836232318337</v>
      </c>
      <c r="O164" s="1">
        <f t="shared" si="60"/>
        <v>3.5836232318338709E-3</v>
      </c>
      <c r="P164" s="24">
        <f t="shared" si="43"/>
        <v>0</v>
      </c>
      <c r="Q164" s="1"/>
      <c r="R164" s="27">
        <f t="shared" si="61"/>
        <v>444.20560497256906</v>
      </c>
      <c r="S164" s="27">
        <f t="shared" si="62"/>
        <v>12.865895027430973</v>
      </c>
    </row>
    <row r="165" spans="1:19" x14ac:dyDescent="0.25">
      <c r="A165" s="29">
        <v>3725</v>
      </c>
      <c r="B165" s="29">
        <v>0.1111</v>
      </c>
      <c r="C165" s="29">
        <v>-0.93559999999999999</v>
      </c>
      <c r="D165" s="1"/>
      <c r="E165" s="1">
        <f t="shared" si="54"/>
        <v>-8.4212421242124211</v>
      </c>
      <c r="F165" s="1">
        <f t="shared" si="55"/>
        <v>1</v>
      </c>
      <c r="G165" s="1">
        <f t="shared" si="53"/>
        <v>-8.4212421242124211</v>
      </c>
      <c r="H165" s="1"/>
      <c r="I165" s="24">
        <f t="shared" si="56"/>
        <v>0.94321470547520758</v>
      </c>
      <c r="J165" s="24">
        <f t="shared" si="42"/>
        <v>-0.88642941095041516</v>
      </c>
      <c r="K165" s="1"/>
      <c r="L165" s="1">
        <f t="shared" si="57"/>
        <v>0.10479115377829556</v>
      </c>
      <c r="M165" s="1">
        <f t="shared" si="58"/>
        <v>6.3088462217044377E-3</v>
      </c>
      <c r="N165" s="1">
        <f t="shared" si="59"/>
        <v>-0.94209301975193172</v>
      </c>
      <c r="O165" s="1">
        <f t="shared" si="60"/>
        <v>6.4930197519316429E-3</v>
      </c>
      <c r="P165" s="24">
        <f t="shared" si="43"/>
        <v>-8.0218426634765649E-17</v>
      </c>
      <c r="Q165" s="1"/>
      <c r="R165" s="27">
        <f t="shared" si="61"/>
        <v>390.34704782415099</v>
      </c>
      <c r="S165" s="27">
        <f t="shared" si="62"/>
        <v>23.500452175849031</v>
      </c>
    </row>
    <row r="166" spans="1:19" x14ac:dyDescent="0.25">
      <c r="A166" s="29">
        <v>3755</v>
      </c>
      <c r="B166" s="29">
        <v>9.9199999999999997E-2</v>
      </c>
      <c r="C166" s="29">
        <v>-0.79200000000000004</v>
      </c>
      <c r="D166" s="1"/>
      <c r="E166" s="1">
        <f t="shared" si="54"/>
        <v>-7.9838709677419359</v>
      </c>
      <c r="F166" s="1">
        <f t="shared" si="55"/>
        <v>1</v>
      </c>
      <c r="G166" s="1">
        <f t="shared" si="53"/>
        <v>-7.9838709677419359</v>
      </c>
      <c r="H166" s="1"/>
      <c r="I166" s="24">
        <f t="shared" si="56"/>
        <v>0.89956222753273452</v>
      </c>
      <c r="J166" s="24">
        <f t="shared" si="42"/>
        <v>-0.79912445506546903</v>
      </c>
      <c r="K166" s="1"/>
      <c r="L166" s="1">
        <f t="shared" si="57"/>
        <v>8.9236572971247263E-2</v>
      </c>
      <c r="M166" s="1">
        <f t="shared" si="58"/>
        <v>9.963427028752735E-3</v>
      </c>
      <c r="N166" s="1">
        <f t="shared" si="59"/>
        <v>-0.80225428837876211</v>
      </c>
      <c r="O166" s="1">
        <f t="shared" si="60"/>
        <v>1.0254288378762117E-2</v>
      </c>
      <c r="P166" s="24">
        <f t="shared" si="43"/>
        <v>0</v>
      </c>
      <c r="Q166" s="1"/>
      <c r="R166" s="27">
        <f t="shared" si="61"/>
        <v>335.08333150703345</v>
      </c>
      <c r="S166" s="27">
        <f t="shared" si="62"/>
        <v>37.412668492966517</v>
      </c>
    </row>
    <row r="167" spans="1:19" x14ac:dyDescent="0.25">
      <c r="A167" s="29">
        <v>3785</v>
      </c>
      <c r="B167" s="29">
        <v>8.8800000000000004E-2</v>
      </c>
      <c r="C167" s="29">
        <v>-0.67020000000000002</v>
      </c>
      <c r="D167" s="1"/>
      <c r="E167" s="1">
        <f t="shared" si="54"/>
        <v>-7.5472972972972974</v>
      </c>
      <c r="F167" s="1">
        <f t="shared" si="55"/>
        <v>0</v>
      </c>
      <c r="G167" s="1">
        <f t="shared" si="53"/>
        <v>0</v>
      </c>
      <c r="H167" s="1"/>
      <c r="I167" s="24">
        <f t="shared" si="56"/>
        <v>0.85598934386765657</v>
      </c>
      <c r="J167" s="24">
        <f t="shared" si="42"/>
        <v>-0.71197868773531314</v>
      </c>
      <c r="K167" s="1"/>
      <c r="L167" s="1">
        <f t="shared" si="57"/>
        <v>7.6011853735447901E-2</v>
      </c>
      <c r="M167" s="1">
        <f t="shared" si="58"/>
        <v>1.2788146264552097E-2</v>
      </c>
      <c r="N167" s="1">
        <f t="shared" si="59"/>
        <v>-0.68336146936672282</v>
      </c>
      <c r="O167" s="1">
        <f t="shared" si="60"/>
        <v>1.3161469366722765E-2</v>
      </c>
      <c r="P167" s="24">
        <f t="shared" si="43"/>
        <v>0</v>
      </c>
      <c r="Q167" s="1"/>
      <c r="R167" s="27">
        <f t="shared" si="61"/>
        <v>287.70486638867033</v>
      </c>
      <c r="S167" s="27">
        <f t="shared" si="62"/>
        <v>48.403133611329686</v>
      </c>
    </row>
    <row r="168" spans="1:19" x14ac:dyDescent="0.25">
      <c r="A168" s="29">
        <v>3815</v>
      </c>
      <c r="B168" s="29">
        <v>8.0100000000000005E-2</v>
      </c>
      <c r="C168" s="29">
        <v>-0.5746</v>
      </c>
      <c r="D168" s="1"/>
      <c r="E168" s="1">
        <f t="shared" si="54"/>
        <v>-7.1735330836454425</v>
      </c>
      <c r="F168" s="1">
        <f t="shared" si="55"/>
        <v>0</v>
      </c>
      <c r="G168" s="1">
        <f t="shared" si="53"/>
        <v>0</v>
      </c>
      <c r="H168" s="1"/>
      <c r="I168" s="24">
        <f t="shared" si="56"/>
        <v>0.81868525133492354</v>
      </c>
      <c r="J168" s="24">
        <f t="shared" si="42"/>
        <v>-0.63737050266984707</v>
      </c>
      <c r="K168" s="1"/>
      <c r="L168" s="1">
        <f t="shared" si="57"/>
        <v>6.557668863192738E-2</v>
      </c>
      <c r="M168" s="1">
        <f t="shared" si="58"/>
        <v>1.4523311368072625E-2</v>
      </c>
      <c r="N168" s="1">
        <f t="shared" si="59"/>
        <v>-0.58954728897526865</v>
      </c>
      <c r="O168" s="1">
        <f t="shared" si="60"/>
        <v>1.4947288975268792E-2</v>
      </c>
      <c r="P168" s="24">
        <f t="shared" si="43"/>
        <v>8.0218426634765649E-17</v>
      </c>
      <c r="Q168" s="1"/>
      <c r="R168" s="27">
        <f t="shared" si="61"/>
        <v>250.17506713080294</v>
      </c>
      <c r="S168" s="27">
        <f t="shared" si="62"/>
        <v>55.406432869197062</v>
      </c>
    </row>
    <row r="169" spans="1:19" x14ac:dyDescent="0.25">
      <c r="A169" s="29">
        <v>3845</v>
      </c>
      <c r="B169" s="29">
        <v>7.3300000000000004E-2</v>
      </c>
      <c r="C169" s="29">
        <v>-0.49170000000000003</v>
      </c>
      <c r="D169" s="1"/>
      <c r="E169" s="1">
        <f t="shared" si="54"/>
        <v>-6.7080491132332876</v>
      </c>
      <c r="F169" s="1">
        <f t="shared" si="55"/>
        <v>0</v>
      </c>
      <c r="G169" s="1">
        <f t="shared" si="53"/>
        <v>0</v>
      </c>
      <c r="H169" s="1"/>
      <c r="I169" s="24">
        <f t="shared" si="56"/>
        <v>0.77222693223824002</v>
      </c>
      <c r="J169" s="24">
        <f t="shared" si="42"/>
        <v>-0.54445386447648003</v>
      </c>
      <c r="K169" s="1"/>
      <c r="L169" s="1">
        <f t="shared" si="57"/>
        <v>5.6604234133062994E-2</v>
      </c>
      <c r="M169" s="1">
        <f t="shared" si="58"/>
        <v>1.6695765866937006E-2</v>
      </c>
      <c r="N169" s="1">
        <f t="shared" si="59"/>
        <v>-0.50888316372567421</v>
      </c>
      <c r="O169" s="1">
        <f t="shared" si="60"/>
        <v>1.7183163725674151E-2</v>
      </c>
      <c r="P169" s="24">
        <f t="shared" si="43"/>
        <v>-4.0109213317382825E-17</v>
      </c>
      <c r="Q169" s="1"/>
      <c r="R169" s="27">
        <f t="shared" si="61"/>
        <v>217.64328024162722</v>
      </c>
      <c r="S169" s="27">
        <f t="shared" si="62"/>
        <v>64.195219758372787</v>
      </c>
    </row>
    <row r="170" spans="1:19" x14ac:dyDescent="0.25">
      <c r="A170" s="29">
        <v>3875</v>
      </c>
      <c r="B170" s="29">
        <v>6.8000000000000005E-2</v>
      </c>
      <c r="C170" s="29">
        <v>-0.41349999999999998</v>
      </c>
      <c r="D170" s="1"/>
      <c r="E170" s="1">
        <f t="shared" si="54"/>
        <v>-6.0808823529411757</v>
      </c>
      <c r="F170" s="1">
        <f t="shared" si="55"/>
        <v>0</v>
      </c>
      <c r="G170" s="1">
        <f t="shared" si="53"/>
        <v>0</v>
      </c>
      <c r="H170" s="1"/>
      <c r="I170" s="24">
        <f t="shared" si="56"/>
        <v>0.70963162213403752</v>
      </c>
      <c r="J170" s="24">
        <f t="shared" si="42"/>
        <v>-0.41926324426807504</v>
      </c>
      <c r="K170" s="1"/>
      <c r="L170" s="1">
        <f t="shared" si="57"/>
        <v>4.8254950305114556E-2</v>
      </c>
      <c r="M170" s="1">
        <f t="shared" si="58"/>
        <v>1.9745049694885448E-2</v>
      </c>
      <c r="N170" s="1">
        <f t="shared" si="59"/>
        <v>-0.43382146499794166</v>
      </c>
      <c r="O170" s="1">
        <f t="shared" si="60"/>
        <v>2.0321464997941636E-2</v>
      </c>
      <c r="P170" s="24">
        <f t="shared" si="43"/>
        <v>-4.0109213317382825E-17</v>
      </c>
      <c r="Q170" s="1"/>
      <c r="R170" s="27">
        <f t="shared" si="61"/>
        <v>186.9879324323189</v>
      </c>
      <c r="S170" s="27">
        <f t="shared" si="62"/>
        <v>76.512067567681115</v>
      </c>
    </row>
    <row r="171" spans="1:19" x14ac:dyDescent="0.25">
      <c r="A171" s="29">
        <v>3905</v>
      </c>
      <c r="B171" s="29">
        <v>6.4199999999999993E-2</v>
      </c>
      <c r="C171" s="29">
        <v>-0.34289999999999998</v>
      </c>
      <c r="D171" s="1"/>
      <c r="E171" s="1">
        <f t="shared" si="54"/>
        <v>-5.3411214953271031</v>
      </c>
      <c r="F171" s="1">
        <f t="shared" si="55"/>
        <v>0</v>
      </c>
      <c r="G171" s="1">
        <f t="shared" si="53"/>
        <v>0</v>
      </c>
      <c r="H171" s="1"/>
      <c r="I171" s="24">
        <f t="shared" si="56"/>
        <v>0.63579869089939078</v>
      </c>
      <c r="J171" s="24">
        <f t="shared" si="42"/>
        <v>-0.27159738179878157</v>
      </c>
      <c r="K171" s="1"/>
      <c r="L171" s="1">
        <f t="shared" si="57"/>
        <v>4.0818275955740883E-2</v>
      </c>
      <c r="M171" s="1">
        <f t="shared" si="58"/>
        <v>2.338172404425911E-2</v>
      </c>
      <c r="N171" s="1">
        <f t="shared" si="59"/>
        <v>-0.36696430442563127</v>
      </c>
      <c r="O171" s="1">
        <f t="shared" si="60"/>
        <v>2.4064304425631299E-2</v>
      </c>
      <c r="P171" s="24">
        <f t="shared" si="43"/>
        <v>0</v>
      </c>
      <c r="Q171" s="1"/>
      <c r="R171" s="27">
        <f t="shared" si="61"/>
        <v>159.39536760716814</v>
      </c>
      <c r="S171" s="27">
        <f t="shared" si="62"/>
        <v>91.305632392831825</v>
      </c>
    </row>
    <row r="172" spans="1:19" x14ac:dyDescent="0.25">
      <c r="A172" s="29">
        <v>3935</v>
      </c>
      <c r="B172" s="29">
        <v>6.1800000000000001E-2</v>
      </c>
      <c r="C172" s="29">
        <v>-0.28520000000000001</v>
      </c>
      <c r="D172" s="1"/>
      <c r="E172" s="1">
        <f t="shared" si="54"/>
        <v>-4.6148867313915858</v>
      </c>
      <c r="F172" s="1">
        <f t="shared" si="55"/>
        <v>0</v>
      </c>
      <c r="G172" s="1">
        <f t="shared" si="53"/>
        <v>0</v>
      </c>
      <c r="H172" s="1"/>
      <c r="I172" s="24">
        <f t="shared" si="56"/>
        <v>0.56331575153598634</v>
      </c>
      <c r="J172" s="24">
        <f t="shared" si="42"/>
        <v>-0.12663150307197268</v>
      </c>
      <c r="K172" s="1"/>
      <c r="L172" s="1">
        <f t="shared" si="57"/>
        <v>3.481291344492396E-2</v>
      </c>
      <c r="M172" s="1">
        <f t="shared" si="58"/>
        <v>2.6987086555076045E-2</v>
      </c>
      <c r="N172" s="1">
        <f t="shared" si="59"/>
        <v>-0.3129749179313262</v>
      </c>
      <c r="O172" s="1">
        <f t="shared" si="60"/>
        <v>2.777491793132612E-2</v>
      </c>
      <c r="P172" s="24">
        <f t="shared" si="43"/>
        <v>-4.0109213317382825E-17</v>
      </c>
      <c r="Q172" s="1"/>
      <c r="R172" s="27">
        <f t="shared" si="61"/>
        <v>136.98881440577577</v>
      </c>
      <c r="S172" s="27">
        <f t="shared" si="62"/>
        <v>106.19418559422424</v>
      </c>
    </row>
    <row r="173" spans="1:19" x14ac:dyDescent="0.25">
      <c r="A173" s="29">
        <v>3965</v>
      </c>
      <c r="B173" s="29">
        <v>6.0600000000000001E-2</v>
      </c>
      <c r="C173" s="29">
        <v>-0.24160000000000001</v>
      </c>
      <c r="D173" s="1"/>
      <c r="E173" s="1">
        <f t="shared" si="54"/>
        <v>-3.9867986798679871</v>
      </c>
      <c r="F173" s="1">
        <f t="shared" si="55"/>
        <v>0</v>
      </c>
      <c r="G173" s="1">
        <f t="shared" si="53"/>
        <v>0</v>
      </c>
      <c r="H173" s="1"/>
      <c r="I173" s="24">
        <f t="shared" si="56"/>
        <v>0.5006284905919397</v>
      </c>
      <c r="J173" s="24">
        <f t="shared" si="42"/>
        <v>-1.2569811838794021E-3</v>
      </c>
      <c r="K173" s="1"/>
      <c r="L173" s="1">
        <f t="shared" si="57"/>
        <v>3.0338086529871546E-2</v>
      </c>
      <c r="M173" s="1">
        <f t="shared" si="58"/>
        <v>3.0261913470128455E-2</v>
      </c>
      <c r="N173" s="1">
        <f t="shared" si="59"/>
        <v>-0.27274534654796284</v>
      </c>
      <c r="O173" s="1">
        <f t="shared" si="60"/>
        <v>3.1145346547962773E-2</v>
      </c>
      <c r="P173" s="24">
        <f t="shared" si="43"/>
        <v>-4.0109213317382825E-17</v>
      </c>
      <c r="Q173" s="1"/>
      <c r="R173" s="27">
        <f t="shared" si="61"/>
        <v>120.29051309094068</v>
      </c>
      <c r="S173" s="27">
        <f t="shared" si="62"/>
        <v>119.98848690905932</v>
      </c>
    </row>
    <row r="174" spans="1:19" x14ac:dyDescent="0.25">
      <c r="A174" s="29">
        <v>3995</v>
      </c>
      <c r="B174" s="29">
        <v>6.0299999999999999E-2</v>
      </c>
      <c r="C174" s="29">
        <v>-0.20880000000000001</v>
      </c>
      <c r="D174" s="1"/>
      <c r="E174" s="1">
        <f t="shared" si="54"/>
        <v>-3.4626865671641793</v>
      </c>
      <c r="F174" s="1">
        <f t="shared" si="55"/>
        <v>0</v>
      </c>
      <c r="G174" s="1">
        <f t="shared" si="53"/>
        <v>0</v>
      </c>
      <c r="H174" s="1"/>
      <c r="I174" s="24">
        <f t="shared" si="56"/>
        <v>0.44831870266761908</v>
      </c>
      <c r="J174" s="24">
        <f t="shared" si="42"/>
        <v>0.10336259466476183</v>
      </c>
      <c r="K174" s="1"/>
      <c r="L174" s="1">
        <f t="shared" si="57"/>
        <v>2.7033617770857429E-2</v>
      </c>
      <c r="M174" s="1">
        <f t="shared" si="58"/>
        <v>3.326638222914257E-2</v>
      </c>
      <c r="N174" s="1">
        <f t="shared" si="59"/>
        <v>-0.24303752446937513</v>
      </c>
      <c r="O174" s="1">
        <f t="shared" si="60"/>
        <v>3.4237524469375127E-2</v>
      </c>
      <c r="P174" s="24">
        <f t="shared" si="43"/>
        <v>2.0054606658691412E-17</v>
      </c>
      <c r="Q174" s="1"/>
      <c r="R174" s="27">
        <f t="shared" si="61"/>
        <v>107.99930299457543</v>
      </c>
      <c r="S174" s="27">
        <f t="shared" si="62"/>
        <v>132.89919700542455</v>
      </c>
    </row>
    <row r="175" spans="1:19" x14ac:dyDescent="0.25">
      <c r="A175" s="29">
        <v>4025</v>
      </c>
      <c r="B175" s="29">
        <v>6.08E-2</v>
      </c>
      <c r="C175" s="29">
        <v>-0.18509999999999999</v>
      </c>
      <c r="D175" s="1"/>
      <c r="E175" s="1">
        <f t="shared" si="54"/>
        <v>-3.044407894736842</v>
      </c>
      <c r="F175" s="1">
        <f t="shared" si="55"/>
        <v>0</v>
      </c>
      <c r="G175" s="1">
        <f t="shared" si="53"/>
        <v>0</v>
      </c>
      <c r="H175" s="1"/>
      <c r="I175" s="24">
        <f t="shared" si="56"/>
        <v>0.40657177845504044</v>
      </c>
      <c r="J175" s="24">
        <f t="shared" si="42"/>
        <v>0.18685644308991911</v>
      </c>
      <c r="K175" s="1"/>
      <c r="L175" s="1">
        <f t="shared" si="57"/>
        <v>2.4719564130066461E-2</v>
      </c>
      <c r="M175" s="1">
        <f t="shared" si="58"/>
        <v>3.6080435869933543E-2</v>
      </c>
      <c r="N175" s="1">
        <f t="shared" si="59"/>
        <v>-0.22223372850265632</v>
      </c>
      <c r="O175" s="1">
        <f t="shared" si="60"/>
        <v>3.7133728502656276E-2</v>
      </c>
      <c r="P175" s="24">
        <f t="shared" si="43"/>
        <v>-4.0109213317382825E-17</v>
      </c>
      <c r="Q175" s="1"/>
      <c r="R175" s="27">
        <f t="shared" si="61"/>
        <v>99.49624562351751</v>
      </c>
      <c r="S175" s="27">
        <f t="shared" si="62"/>
        <v>145.2237543764825</v>
      </c>
    </row>
    <row r="176" spans="1:19" x14ac:dyDescent="0.25">
      <c r="A176" s="29">
        <v>4055</v>
      </c>
      <c r="B176" s="29">
        <v>6.1899999999999997E-2</v>
      </c>
      <c r="C176" s="29">
        <v>-0.1716</v>
      </c>
      <c r="D176" s="1"/>
      <c r="E176" s="1">
        <f t="shared" si="54"/>
        <v>-2.7722132471728598</v>
      </c>
      <c r="F176" s="1">
        <f t="shared" si="55"/>
        <v>0</v>
      </c>
      <c r="G176" s="1">
        <f t="shared" si="53"/>
        <v>0</v>
      </c>
      <c r="H176" s="1"/>
      <c r="I176" s="24">
        <f t="shared" si="56"/>
        <v>0.37940498733709938</v>
      </c>
      <c r="J176" s="24">
        <f t="shared" si="42"/>
        <v>0.24119002532580125</v>
      </c>
      <c r="K176" s="1"/>
      <c r="L176" s="1">
        <f t="shared" si="57"/>
        <v>2.348516871616645E-2</v>
      </c>
      <c r="M176" s="1">
        <f t="shared" si="58"/>
        <v>3.8414831283833543E-2</v>
      </c>
      <c r="N176" s="1">
        <f t="shared" si="59"/>
        <v>-0.21113627169337876</v>
      </c>
      <c r="O176" s="1">
        <f t="shared" si="60"/>
        <v>3.9536271693378769E-2</v>
      </c>
      <c r="P176" s="24">
        <f t="shared" si="43"/>
        <v>2.0054606658691412E-17</v>
      </c>
      <c r="Q176" s="1"/>
      <c r="R176" s="27">
        <f t="shared" si="61"/>
        <v>95.232359144054954</v>
      </c>
      <c r="S176" s="27">
        <f t="shared" si="62"/>
        <v>155.77214085594503</v>
      </c>
    </row>
    <row r="177" spans="1:19" x14ac:dyDescent="0.25">
      <c r="A177" s="29">
        <v>4085</v>
      </c>
      <c r="B177" s="29">
        <v>6.3399999999999998E-2</v>
      </c>
      <c r="C177" s="29">
        <v>-0.16520000000000001</v>
      </c>
      <c r="D177" s="1"/>
      <c r="E177" s="1">
        <f t="shared" si="54"/>
        <v>-2.605678233438486</v>
      </c>
      <c r="F177" s="1">
        <f t="shared" si="55"/>
        <v>0</v>
      </c>
      <c r="G177" s="1">
        <f t="shared" si="53"/>
        <v>0</v>
      </c>
      <c r="H177" s="1"/>
      <c r="I177" s="24">
        <f t="shared" si="56"/>
        <v>0.36278371292029921</v>
      </c>
      <c r="J177" s="24">
        <f t="shared" ref="J177:J227" si="63">1-2*I177</f>
        <v>0.27443257415940159</v>
      </c>
      <c r="K177" s="1"/>
      <c r="L177" s="1">
        <f t="shared" si="57"/>
        <v>2.3000487399146969E-2</v>
      </c>
      <c r="M177" s="1">
        <f t="shared" si="58"/>
        <v>4.0399512600853033E-2</v>
      </c>
      <c r="N177" s="1">
        <f t="shared" si="59"/>
        <v>-0.20677889161782129</v>
      </c>
      <c r="O177" s="1">
        <f t="shared" si="60"/>
        <v>4.1578891617821266E-2</v>
      </c>
      <c r="P177" s="24">
        <f t="shared" ref="P177:P224" si="64">(N177+O177-C177)/MAX($C$13,-$C$14)</f>
        <v>0</v>
      </c>
      <c r="Q177" s="1"/>
      <c r="R177" s="27">
        <f t="shared" si="61"/>
        <v>93.956991025515364</v>
      </c>
      <c r="S177" s="27">
        <f t="shared" si="62"/>
        <v>165.03200897448463</v>
      </c>
    </row>
    <row r="178" spans="1:19" x14ac:dyDescent="0.25">
      <c r="A178" s="29">
        <v>4115</v>
      </c>
      <c r="B178" s="29">
        <v>6.54E-2</v>
      </c>
      <c r="C178" s="29">
        <v>-0.15670000000000001</v>
      </c>
      <c r="D178" s="1"/>
      <c r="E178" s="1">
        <f t="shared" si="54"/>
        <v>-2.3960244648318043</v>
      </c>
      <c r="F178" s="1">
        <f t="shared" si="55"/>
        <v>0</v>
      </c>
      <c r="G178" s="1">
        <f t="shared" si="53"/>
        <v>0</v>
      </c>
      <c r="H178" s="1"/>
      <c r="I178" s="24">
        <f t="shared" si="56"/>
        <v>0.34185890712488753</v>
      </c>
      <c r="J178" s="24">
        <f t="shared" si="63"/>
        <v>0.31628218575022493</v>
      </c>
      <c r="K178" s="1"/>
      <c r="L178" s="1">
        <f t="shared" si="57"/>
        <v>2.2357572525967644E-2</v>
      </c>
      <c r="M178" s="1">
        <f t="shared" si="58"/>
        <v>4.3042427474032356E-2</v>
      </c>
      <c r="N178" s="1">
        <f t="shared" si="59"/>
        <v>-0.20099896084619931</v>
      </c>
      <c r="O178" s="1">
        <f t="shared" si="60"/>
        <v>4.4298960846199303E-2</v>
      </c>
      <c r="P178" s="24">
        <f t="shared" si="64"/>
        <v>0</v>
      </c>
      <c r="Q178" s="1"/>
      <c r="R178" s="27">
        <f t="shared" si="61"/>
        <v>92.001410944356849</v>
      </c>
      <c r="S178" s="27">
        <f t="shared" si="62"/>
        <v>177.11958905564313</v>
      </c>
    </row>
    <row r="179" spans="1:19" x14ac:dyDescent="0.25">
      <c r="A179" s="29">
        <v>4145</v>
      </c>
      <c r="B179" s="29">
        <v>6.8099999999999994E-2</v>
      </c>
      <c r="C179" s="29">
        <v>-0.14050000000000001</v>
      </c>
      <c r="D179" s="1"/>
      <c r="E179" s="1">
        <f t="shared" ref="E179:E219" si="65">C179/B179</f>
        <v>-2.0631424375917771</v>
      </c>
      <c r="F179" s="1">
        <f t="shared" ref="F179:F219" si="66">IF(AND(B179/$B$13&gt;$O$12,OR(C179/$C$13&gt;$M$12,C179/$C$14&gt;$M$12)),1,0)</f>
        <v>0</v>
      </c>
      <c r="G179" s="1">
        <f t="shared" ref="G179:G219" si="67">E179*F179</f>
        <v>0</v>
      </c>
      <c r="H179" s="1"/>
      <c r="I179" s="24">
        <f t="shared" ref="I179:I219" si="68">MIN(1,MAX(0,(E179-$J$15)/($L$14-$J$15)))</f>
        <v>0.30863512193337</v>
      </c>
      <c r="J179" s="24">
        <f t="shared" ref="J179:J219" si="69">1-2*I179</f>
        <v>0.38272975613325999</v>
      </c>
      <c r="K179" s="1"/>
      <c r="L179" s="1">
        <f t="shared" ref="L179:L219" si="70">B179*I179</f>
        <v>2.1018051803662497E-2</v>
      </c>
      <c r="M179" s="1">
        <f t="shared" ref="M179:M219" si="71">B179*(1-I179)</f>
        <v>4.7081948196337493E-2</v>
      </c>
      <c r="N179" s="1">
        <f t="shared" ref="N179:N219" si="72">L179*$L$14</f>
        <v>-0.18895640690155402</v>
      </c>
      <c r="O179" s="1">
        <f t="shared" ref="O179:O219" si="73">M179*$J$15</f>
        <v>4.8456406901553985E-2</v>
      </c>
      <c r="P179" s="24">
        <f t="shared" ref="P179:P219" si="74">(N179+O179-C179)/MAX($C$13,-$C$14)</f>
        <v>-2.0054606658691412E-17</v>
      </c>
      <c r="Q179" s="1"/>
      <c r="R179" s="27">
        <f t="shared" ref="R179:R219" si="75">A179*L179</f>
        <v>87.119824726181051</v>
      </c>
      <c r="S179" s="27">
        <f t="shared" ref="S179:S219" si="76">A179*M179</f>
        <v>195.1546752738189</v>
      </c>
    </row>
    <row r="180" spans="1:19" x14ac:dyDescent="0.25">
      <c r="A180" s="29">
        <v>4175</v>
      </c>
      <c r="B180" s="29">
        <v>7.1199999999999999E-2</v>
      </c>
      <c r="C180" s="29">
        <v>-0.1234</v>
      </c>
      <c r="D180" s="1"/>
      <c r="E180" s="1">
        <f t="shared" si="65"/>
        <v>-1.7331460674157302</v>
      </c>
      <c r="F180" s="1">
        <f t="shared" si="66"/>
        <v>0</v>
      </c>
      <c r="G180" s="1">
        <f t="shared" si="67"/>
        <v>0</v>
      </c>
      <c r="H180" s="1"/>
      <c r="I180" s="24">
        <f t="shared" si="68"/>
        <v>0.27569934403147689</v>
      </c>
      <c r="J180" s="24">
        <f t="shared" si="69"/>
        <v>0.44860131193704622</v>
      </c>
      <c r="K180" s="1"/>
      <c r="L180" s="1">
        <f t="shared" si="70"/>
        <v>1.9629793295041154E-2</v>
      </c>
      <c r="M180" s="1">
        <f t="shared" si="71"/>
        <v>5.1570206704958842E-2</v>
      </c>
      <c r="N180" s="1">
        <f t="shared" si="72"/>
        <v>-0.17647569070149743</v>
      </c>
      <c r="O180" s="1">
        <f t="shared" si="73"/>
        <v>5.3075690701497424E-2</v>
      </c>
      <c r="P180" s="24">
        <f t="shared" si="74"/>
        <v>-1.0027303329345706E-17</v>
      </c>
      <c r="Q180" s="1"/>
      <c r="R180" s="27">
        <f t="shared" si="75"/>
        <v>81.954387006796821</v>
      </c>
      <c r="S180" s="27">
        <f t="shared" si="76"/>
        <v>215.30561299320317</v>
      </c>
    </row>
    <row r="181" spans="1:19" x14ac:dyDescent="0.25">
      <c r="A181" s="29">
        <v>4205</v>
      </c>
      <c r="B181" s="29">
        <v>7.4800000000000005E-2</v>
      </c>
      <c r="C181" s="29">
        <v>-0.1139</v>
      </c>
      <c r="D181" s="1"/>
      <c r="E181" s="1">
        <f t="shared" si="65"/>
        <v>-1.5227272727272727</v>
      </c>
      <c r="F181" s="1">
        <f t="shared" si="66"/>
        <v>0</v>
      </c>
      <c r="G181" s="1">
        <f t="shared" si="67"/>
        <v>0</v>
      </c>
      <c r="H181" s="1"/>
      <c r="I181" s="24">
        <f t="shared" si="68"/>
        <v>0.25469818367160407</v>
      </c>
      <c r="J181" s="24">
        <f t="shared" si="69"/>
        <v>0.49060363265679185</v>
      </c>
      <c r="K181" s="1"/>
      <c r="L181" s="1">
        <f t="shared" si="70"/>
        <v>1.9051424138635985E-2</v>
      </c>
      <c r="M181" s="1">
        <f t="shared" si="71"/>
        <v>5.5748575861364023E-2</v>
      </c>
      <c r="N181" s="1">
        <f t="shared" si="72"/>
        <v>-0.17127603857969803</v>
      </c>
      <c r="O181" s="1">
        <f t="shared" si="73"/>
        <v>5.7376038579698065E-2</v>
      </c>
      <c r="P181" s="24">
        <f t="shared" si="74"/>
        <v>2.0054606658691412E-17</v>
      </c>
      <c r="Q181" s="1"/>
      <c r="R181" s="27">
        <f t="shared" si="75"/>
        <v>80.111238502964312</v>
      </c>
      <c r="S181" s="27">
        <f t="shared" si="76"/>
        <v>234.42276149703571</v>
      </c>
    </row>
    <row r="182" spans="1:19" x14ac:dyDescent="0.25">
      <c r="A182" s="29">
        <v>4235</v>
      </c>
      <c r="B182" s="29">
        <v>7.8600000000000003E-2</v>
      </c>
      <c r="C182" s="29">
        <v>-0.1096</v>
      </c>
      <c r="D182" s="1"/>
      <c r="E182" s="1">
        <f t="shared" si="65"/>
        <v>-1.3944020356234097</v>
      </c>
      <c r="F182" s="1">
        <f t="shared" si="66"/>
        <v>0</v>
      </c>
      <c r="G182" s="1">
        <f t="shared" si="67"/>
        <v>0</v>
      </c>
      <c r="H182" s="1"/>
      <c r="I182" s="24">
        <f t="shared" si="68"/>
        <v>0.24189049276819855</v>
      </c>
      <c r="J182" s="24">
        <f t="shared" si="69"/>
        <v>0.51621901446360297</v>
      </c>
      <c r="K182" s="1"/>
      <c r="L182" s="1">
        <f t="shared" si="70"/>
        <v>1.9012592731580406E-2</v>
      </c>
      <c r="M182" s="1">
        <f t="shared" si="71"/>
        <v>5.9587407268419601E-2</v>
      </c>
      <c r="N182" s="1">
        <f t="shared" si="72"/>
        <v>-0.17092693661626698</v>
      </c>
      <c r="O182" s="1">
        <f t="shared" si="73"/>
        <v>6.1326936616267001E-2</v>
      </c>
      <c r="P182" s="24">
        <f t="shared" si="74"/>
        <v>2.0054606658691412E-17</v>
      </c>
      <c r="Q182" s="1"/>
      <c r="R182" s="27">
        <f t="shared" si="75"/>
        <v>80.518330218243023</v>
      </c>
      <c r="S182" s="27">
        <f t="shared" si="76"/>
        <v>252.35266978175702</v>
      </c>
    </row>
    <row r="183" spans="1:19" x14ac:dyDescent="0.25">
      <c r="A183" s="29">
        <v>4265</v>
      </c>
      <c r="B183" s="29">
        <v>8.2900000000000001E-2</v>
      </c>
      <c r="C183" s="29">
        <v>-0.1018</v>
      </c>
      <c r="D183" s="1"/>
      <c r="E183" s="1">
        <f t="shared" si="65"/>
        <v>-1.2279855247285887</v>
      </c>
      <c r="F183" s="1">
        <f t="shared" si="66"/>
        <v>0</v>
      </c>
      <c r="G183" s="1">
        <f t="shared" si="67"/>
        <v>0</v>
      </c>
      <c r="H183" s="1"/>
      <c r="I183" s="24">
        <f t="shared" si="68"/>
        <v>0.22528104570332402</v>
      </c>
      <c r="J183" s="24">
        <f t="shared" si="69"/>
        <v>0.54943790859335195</v>
      </c>
      <c r="K183" s="1"/>
      <c r="L183" s="1">
        <f t="shared" si="70"/>
        <v>1.8675798688805562E-2</v>
      </c>
      <c r="M183" s="1">
        <f t="shared" si="71"/>
        <v>6.422420131119444E-2</v>
      </c>
      <c r="N183" s="1">
        <f t="shared" si="72"/>
        <v>-0.16789909213367352</v>
      </c>
      <c r="O183" s="1">
        <f t="shared" si="73"/>
        <v>6.6099092133673501E-2</v>
      </c>
      <c r="P183" s="24">
        <f t="shared" si="74"/>
        <v>-1.0027303329345706E-17</v>
      </c>
      <c r="Q183" s="1"/>
      <c r="R183" s="27">
        <f t="shared" si="75"/>
        <v>79.652281407755723</v>
      </c>
      <c r="S183" s="27">
        <f t="shared" si="76"/>
        <v>273.91621859224426</v>
      </c>
    </row>
    <row r="184" spans="1:19" x14ac:dyDescent="0.25">
      <c r="A184" s="29">
        <v>4295</v>
      </c>
      <c r="B184" s="29">
        <v>8.7900000000000006E-2</v>
      </c>
      <c r="C184" s="29">
        <v>-8.6800000000000002E-2</v>
      </c>
      <c r="D184" s="1"/>
      <c r="E184" s="1">
        <f t="shared" si="65"/>
        <v>-0.98748577929465298</v>
      </c>
      <c r="F184" s="1">
        <f t="shared" si="66"/>
        <v>0</v>
      </c>
      <c r="G184" s="1">
        <f t="shared" si="67"/>
        <v>0</v>
      </c>
      <c r="H184" s="1"/>
      <c r="I184" s="24">
        <f t="shared" si="68"/>
        <v>0.20127761137206693</v>
      </c>
      <c r="J184" s="24">
        <f t="shared" si="69"/>
        <v>0.5974447772558662</v>
      </c>
      <c r="K184" s="1"/>
      <c r="L184" s="1">
        <f t="shared" si="70"/>
        <v>1.7692302039604684E-2</v>
      </c>
      <c r="M184" s="1">
        <f t="shared" si="71"/>
        <v>7.0207697960395318E-2</v>
      </c>
      <c r="N184" s="1">
        <f t="shared" si="72"/>
        <v>-0.15905726441487741</v>
      </c>
      <c r="O184" s="1">
        <f t="shared" si="73"/>
        <v>7.2257264414877384E-2</v>
      </c>
      <c r="P184" s="24">
        <f t="shared" si="74"/>
        <v>-2.0054606658691412E-17</v>
      </c>
      <c r="Q184" s="1"/>
      <c r="R184" s="27">
        <f t="shared" si="75"/>
        <v>75.988437260102117</v>
      </c>
      <c r="S184" s="27">
        <f t="shared" si="76"/>
        <v>301.54206273989791</v>
      </c>
    </row>
    <row r="185" spans="1:19" x14ac:dyDescent="0.25">
      <c r="A185" s="29">
        <v>4325</v>
      </c>
      <c r="B185" s="29">
        <v>9.3799999999999994E-2</v>
      </c>
      <c r="C185" s="29">
        <v>-7.2300000000000003E-2</v>
      </c>
      <c r="D185" s="1"/>
      <c r="E185" s="1">
        <f t="shared" si="65"/>
        <v>-0.77078891257995741</v>
      </c>
      <c r="F185" s="1">
        <f t="shared" si="66"/>
        <v>0</v>
      </c>
      <c r="G185" s="1">
        <f t="shared" si="67"/>
        <v>0</v>
      </c>
      <c r="H185" s="1"/>
      <c r="I185" s="24">
        <f t="shared" si="68"/>
        <v>0.17964985870816985</v>
      </c>
      <c r="J185" s="24">
        <f t="shared" si="69"/>
        <v>0.6407002825836603</v>
      </c>
      <c r="K185" s="1"/>
      <c r="L185" s="1">
        <f t="shared" si="70"/>
        <v>1.6851156746826332E-2</v>
      </c>
      <c r="M185" s="1">
        <f t="shared" si="71"/>
        <v>7.6948843253173665E-2</v>
      </c>
      <c r="N185" s="1">
        <f t="shared" si="72"/>
        <v>-0.15149520330235047</v>
      </c>
      <c r="O185" s="1">
        <f t="shared" si="73"/>
        <v>7.9195203302350456E-2</v>
      </c>
      <c r="P185" s="24">
        <f t="shared" si="74"/>
        <v>-1.0027303329345706E-17</v>
      </c>
      <c r="Q185" s="1"/>
      <c r="R185" s="27">
        <f t="shared" si="75"/>
        <v>72.881252930023891</v>
      </c>
      <c r="S185" s="27">
        <f t="shared" si="76"/>
        <v>332.80374706997611</v>
      </c>
    </row>
    <row r="186" spans="1:19" x14ac:dyDescent="0.25">
      <c r="A186" s="29">
        <v>4355</v>
      </c>
      <c r="B186" s="29">
        <v>0.1003</v>
      </c>
      <c r="C186" s="29">
        <v>-6.7500000000000004E-2</v>
      </c>
      <c r="D186" s="1"/>
      <c r="E186" s="1">
        <f t="shared" si="65"/>
        <v>-0.67298105682951148</v>
      </c>
      <c r="F186" s="1">
        <f t="shared" si="66"/>
        <v>0</v>
      </c>
      <c r="G186" s="1">
        <f t="shared" si="67"/>
        <v>0</v>
      </c>
      <c r="H186" s="1"/>
      <c r="I186" s="24">
        <f t="shared" si="68"/>
        <v>0.16988800038124782</v>
      </c>
      <c r="J186" s="24">
        <f t="shared" si="69"/>
        <v>0.6602239992375043</v>
      </c>
      <c r="K186" s="1"/>
      <c r="L186" s="1">
        <f t="shared" si="70"/>
        <v>1.7039766438239158E-2</v>
      </c>
      <c r="M186" s="1">
        <f t="shared" si="71"/>
        <v>8.3260233561760835E-2</v>
      </c>
      <c r="N186" s="1">
        <f t="shared" si="72"/>
        <v>-0.1531908414104442</v>
      </c>
      <c r="O186" s="1">
        <f t="shared" si="73"/>
        <v>8.5690841410444182E-2</v>
      </c>
      <c r="P186" s="24">
        <f t="shared" si="74"/>
        <v>-1.0027303329345706E-17</v>
      </c>
      <c r="Q186" s="1"/>
      <c r="R186" s="27">
        <f t="shared" si="75"/>
        <v>74.208182838531528</v>
      </c>
      <c r="S186" s="27">
        <f t="shared" si="76"/>
        <v>362.59831716146846</v>
      </c>
    </row>
    <row r="187" spans="1:19" x14ac:dyDescent="0.25">
      <c r="A187" s="29">
        <v>4385</v>
      </c>
      <c r="B187" s="29">
        <v>0.1075</v>
      </c>
      <c r="C187" s="29">
        <v>-6.6600000000000006E-2</v>
      </c>
      <c r="D187" s="1"/>
      <c r="E187" s="1">
        <f t="shared" si="65"/>
        <v>-0.61953488372093035</v>
      </c>
      <c r="F187" s="1">
        <f t="shared" si="66"/>
        <v>0</v>
      </c>
      <c r="G187" s="1">
        <f t="shared" si="67"/>
        <v>0</v>
      </c>
      <c r="H187" s="1"/>
      <c r="I187" s="24">
        <f t="shared" si="68"/>
        <v>0.16455372568522231</v>
      </c>
      <c r="J187" s="24">
        <f t="shared" si="69"/>
        <v>0.67089254862955539</v>
      </c>
      <c r="K187" s="1"/>
      <c r="L187" s="1">
        <f t="shared" si="70"/>
        <v>1.7689525511161399E-2</v>
      </c>
      <c r="M187" s="1">
        <f t="shared" si="71"/>
        <v>8.9810474488838596E-2</v>
      </c>
      <c r="N187" s="1">
        <f t="shared" si="72"/>
        <v>-0.15903230287975492</v>
      </c>
      <c r="O187" s="1">
        <f t="shared" si="73"/>
        <v>9.2432302879754902E-2</v>
      </c>
      <c r="P187" s="24">
        <f t="shared" si="74"/>
        <v>-1.0027303329345706E-17</v>
      </c>
      <c r="Q187" s="1"/>
      <c r="R187" s="27">
        <f t="shared" si="75"/>
        <v>77.56856936644273</v>
      </c>
      <c r="S187" s="27">
        <f t="shared" si="76"/>
        <v>393.81893063355722</v>
      </c>
    </row>
    <row r="188" spans="1:19" x14ac:dyDescent="0.25">
      <c r="A188" s="29">
        <v>4415</v>
      </c>
      <c r="B188" s="29">
        <v>0.1152</v>
      </c>
      <c r="C188" s="29">
        <v>-5.91E-2</v>
      </c>
      <c r="D188" s="1"/>
      <c r="E188" s="1">
        <f t="shared" si="65"/>
        <v>-0.51302083333333337</v>
      </c>
      <c r="F188" s="1">
        <f t="shared" si="66"/>
        <v>0</v>
      </c>
      <c r="G188" s="1">
        <f t="shared" si="67"/>
        <v>0</v>
      </c>
      <c r="H188" s="1"/>
      <c r="I188" s="24">
        <f t="shared" si="68"/>
        <v>0.15392293267036147</v>
      </c>
      <c r="J188" s="24">
        <f t="shared" si="69"/>
        <v>0.692154134659277</v>
      </c>
      <c r="K188" s="1"/>
      <c r="L188" s="1">
        <f t="shared" si="70"/>
        <v>1.7731921843625643E-2</v>
      </c>
      <c r="M188" s="1">
        <f t="shared" si="71"/>
        <v>9.7468078156374358E-2</v>
      </c>
      <c r="N188" s="1">
        <f t="shared" si="72"/>
        <v>-0.15941345422161485</v>
      </c>
      <c r="O188" s="1">
        <f t="shared" si="73"/>
        <v>0.10031345422161483</v>
      </c>
      <c r="P188" s="24">
        <f t="shared" si="74"/>
        <v>-1.0027303329345706E-17</v>
      </c>
      <c r="Q188" s="1"/>
      <c r="R188" s="27">
        <f t="shared" si="75"/>
        <v>78.286434939607219</v>
      </c>
      <c r="S188" s="27">
        <f t="shared" si="76"/>
        <v>430.3215650603928</v>
      </c>
    </row>
    <row r="189" spans="1:19" x14ac:dyDescent="0.25">
      <c r="A189" s="29">
        <v>4445</v>
      </c>
      <c r="B189" s="29">
        <v>0.12330000000000001</v>
      </c>
      <c r="C189" s="29">
        <v>-4.65E-2</v>
      </c>
      <c r="D189" s="1"/>
      <c r="E189" s="1">
        <f t="shared" si="65"/>
        <v>-0.37712895377128952</v>
      </c>
      <c r="F189" s="1">
        <f t="shared" si="66"/>
        <v>0</v>
      </c>
      <c r="G189" s="1">
        <f t="shared" si="67"/>
        <v>0</v>
      </c>
      <c r="H189" s="1"/>
      <c r="I189" s="24">
        <f t="shared" si="68"/>
        <v>0.14036004177692957</v>
      </c>
      <c r="J189" s="24">
        <f t="shared" si="69"/>
        <v>0.71927991644614087</v>
      </c>
      <c r="K189" s="1"/>
      <c r="L189" s="1">
        <f t="shared" si="70"/>
        <v>1.7306393151095417E-2</v>
      </c>
      <c r="M189" s="1">
        <f t="shared" si="71"/>
        <v>0.1059936068489046</v>
      </c>
      <c r="N189" s="1">
        <f t="shared" si="72"/>
        <v>-0.15558786783876957</v>
      </c>
      <c r="O189" s="1">
        <f t="shared" si="73"/>
        <v>0.1090878678387696</v>
      </c>
      <c r="P189" s="24">
        <f t="shared" si="74"/>
        <v>2.0054606658691412E-17</v>
      </c>
      <c r="Q189" s="1"/>
      <c r="R189" s="27">
        <f t="shared" si="75"/>
        <v>76.926917556619131</v>
      </c>
      <c r="S189" s="27">
        <f t="shared" si="76"/>
        <v>471.14158244338097</v>
      </c>
    </row>
    <row r="190" spans="1:19" x14ac:dyDescent="0.25">
      <c r="A190" s="29">
        <v>4475</v>
      </c>
      <c r="B190" s="29">
        <v>0.13139999999999999</v>
      </c>
      <c r="C190" s="29">
        <v>-3.5999999999999997E-2</v>
      </c>
      <c r="D190" s="1"/>
      <c r="E190" s="1">
        <f t="shared" si="65"/>
        <v>-0.27397260273972601</v>
      </c>
      <c r="F190" s="1">
        <f t="shared" si="66"/>
        <v>0</v>
      </c>
      <c r="G190" s="1">
        <f t="shared" si="67"/>
        <v>0</v>
      </c>
      <c r="H190" s="1"/>
      <c r="I190" s="24">
        <f t="shared" si="68"/>
        <v>0.13006436893382289</v>
      </c>
      <c r="J190" s="24">
        <f t="shared" si="69"/>
        <v>0.73987126213235421</v>
      </c>
      <c r="K190" s="1"/>
      <c r="L190" s="1">
        <f t="shared" si="70"/>
        <v>1.7090458077904328E-2</v>
      </c>
      <c r="M190" s="1">
        <f t="shared" si="71"/>
        <v>0.11430954192209566</v>
      </c>
      <c r="N190" s="1">
        <f t="shared" si="72"/>
        <v>-0.15364656919057126</v>
      </c>
      <c r="O190" s="1">
        <f t="shared" si="73"/>
        <v>0.11764656919057127</v>
      </c>
      <c r="P190" s="24">
        <f t="shared" si="74"/>
        <v>5.0136516646728531E-18</v>
      </c>
      <c r="Q190" s="1"/>
      <c r="R190" s="27">
        <f t="shared" si="75"/>
        <v>76.479799898621863</v>
      </c>
      <c r="S190" s="27">
        <f t="shared" si="76"/>
        <v>511.53520010137811</v>
      </c>
    </row>
    <row r="191" spans="1:19" x14ac:dyDescent="0.25">
      <c r="A191" s="29">
        <v>4505</v>
      </c>
      <c r="B191" s="29">
        <v>0.13869999999999999</v>
      </c>
      <c r="C191" s="29">
        <v>-3.56E-2</v>
      </c>
      <c r="D191" s="1"/>
      <c r="E191" s="1">
        <f t="shared" si="65"/>
        <v>-0.25666906993511179</v>
      </c>
      <c r="F191" s="1">
        <f t="shared" si="66"/>
        <v>0</v>
      </c>
      <c r="G191" s="1">
        <f t="shared" si="67"/>
        <v>0</v>
      </c>
      <c r="H191" s="1"/>
      <c r="I191" s="24">
        <f t="shared" si="68"/>
        <v>0.12833736413959784</v>
      </c>
      <c r="J191" s="24">
        <f t="shared" si="69"/>
        <v>0.74332527172080431</v>
      </c>
      <c r="K191" s="1"/>
      <c r="L191" s="1">
        <f t="shared" si="70"/>
        <v>1.780039240616222E-2</v>
      </c>
      <c r="M191" s="1">
        <f t="shared" si="71"/>
        <v>0.12089960759383778</v>
      </c>
      <c r="N191" s="1">
        <f t="shared" si="72"/>
        <v>-0.16002901800441918</v>
      </c>
      <c r="O191" s="1">
        <f t="shared" si="73"/>
        <v>0.12442901800441919</v>
      </c>
      <c r="P191" s="24">
        <f t="shared" si="74"/>
        <v>5.0136516646728531E-18</v>
      </c>
      <c r="Q191" s="1"/>
      <c r="R191" s="27">
        <f t="shared" si="75"/>
        <v>80.190767789760798</v>
      </c>
      <c r="S191" s="27">
        <f t="shared" si="76"/>
        <v>544.65273221023915</v>
      </c>
    </row>
    <row r="192" spans="1:19" x14ac:dyDescent="0.25">
      <c r="A192" s="29">
        <v>4535</v>
      </c>
      <c r="B192" s="29">
        <v>0.1449</v>
      </c>
      <c r="C192" s="29">
        <v>-5.2400000000000002E-2</v>
      </c>
      <c r="D192" s="1"/>
      <c r="E192" s="1">
        <f t="shared" si="65"/>
        <v>-0.36162870945479642</v>
      </c>
      <c r="F192" s="1">
        <f t="shared" si="66"/>
        <v>0</v>
      </c>
      <c r="G192" s="1">
        <f t="shared" si="67"/>
        <v>0</v>
      </c>
      <c r="H192" s="1"/>
      <c r="I192" s="24">
        <f t="shared" si="68"/>
        <v>0.13881301686886541</v>
      </c>
      <c r="J192" s="24">
        <f t="shared" si="69"/>
        <v>0.72237396626226924</v>
      </c>
      <c r="K192" s="1"/>
      <c r="L192" s="1">
        <f t="shared" si="70"/>
        <v>2.0114006144298598E-2</v>
      </c>
      <c r="M192" s="1">
        <f t="shared" si="71"/>
        <v>0.12478599385570141</v>
      </c>
      <c r="N192" s="1">
        <f t="shared" si="72"/>
        <v>-0.18082885916001779</v>
      </c>
      <c r="O192" s="1">
        <f t="shared" si="73"/>
        <v>0.12842885916001784</v>
      </c>
      <c r="P192" s="24">
        <f t="shared" si="74"/>
        <v>4.0109213317382825E-17</v>
      </c>
      <c r="Q192" s="1"/>
      <c r="R192" s="27">
        <f t="shared" si="75"/>
        <v>91.217017864394137</v>
      </c>
      <c r="S192" s="27">
        <f t="shared" si="76"/>
        <v>565.90448213560592</v>
      </c>
    </row>
    <row r="193" spans="1:19" x14ac:dyDescent="0.25">
      <c r="A193" s="29">
        <v>4565</v>
      </c>
      <c r="B193" s="29">
        <v>0.14979999999999999</v>
      </c>
      <c r="C193" s="29">
        <v>-7.9899999999999999E-2</v>
      </c>
      <c r="D193" s="1"/>
      <c r="E193" s="1">
        <f t="shared" si="65"/>
        <v>-0.53337783711615494</v>
      </c>
      <c r="F193" s="1">
        <f t="shared" si="66"/>
        <v>0</v>
      </c>
      <c r="G193" s="1">
        <f t="shared" si="67"/>
        <v>0</v>
      </c>
      <c r="H193" s="1"/>
      <c r="I193" s="24">
        <f t="shared" si="68"/>
        <v>0.15595469367119102</v>
      </c>
      <c r="J193" s="24">
        <f t="shared" si="69"/>
        <v>0.68809061265761795</v>
      </c>
      <c r="K193" s="1"/>
      <c r="L193" s="1">
        <f t="shared" si="70"/>
        <v>2.3362013111944413E-2</v>
      </c>
      <c r="M193" s="1">
        <f t="shared" si="71"/>
        <v>0.12643798688805558</v>
      </c>
      <c r="N193" s="1">
        <f t="shared" si="72"/>
        <v>-0.21002907866326498</v>
      </c>
      <c r="O193" s="1">
        <f t="shared" si="73"/>
        <v>0.13012907866326498</v>
      </c>
      <c r="P193" s="24">
        <f t="shared" si="74"/>
        <v>0</v>
      </c>
      <c r="Q193" s="1"/>
      <c r="R193" s="27">
        <f t="shared" si="75"/>
        <v>106.64758985602624</v>
      </c>
      <c r="S193" s="27">
        <f t="shared" si="76"/>
        <v>577.18941014397376</v>
      </c>
    </row>
    <row r="194" spans="1:19" x14ac:dyDescent="0.25">
      <c r="A194" s="29">
        <v>4595</v>
      </c>
      <c r="B194" s="29">
        <v>0.15310000000000001</v>
      </c>
      <c r="C194" s="29">
        <v>-9.8100000000000007E-2</v>
      </c>
      <c r="D194" s="1"/>
      <c r="E194" s="1">
        <f t="shared" si="65"/>
        <v>-0.64075767472240364</v>
      </c>
      <c r="F194" s="1">
        <f t="shared" si="66"/>
        <v>0</v>
      </c>
      <c r="G194" s="1">
        <f t="shared" si="67"/>
        <v>0</v>
      </c>
      <c r="H194" s="1"/>
      <c r="I194" s="24">
        <f t="shared" si="68"/>
        <v>0.16667189786544936</v>
      </c>
      <c r="J194" s="24">
        <f t="shared" si="69"/>
        <v>0.66665620426910133</v>
      </c>
      <c r="K194" s="1"/>
      <c r="L194" s="1">
        <f t="shared" si="70"/>
        <v>2.5517467563200301E-2</v>
      </c>
      <c r="M194" s="1">
        <f t="shared" si="71"/>
        <v>0.12758253243679971</v>
      </c>
      <c r="N194" s="1">
        <f t="shared" si="72"/>
        <v>-0.22940703681818309</v>
      </c>
      <c r="O194" s="1">
        <f t="shared" si="73"/>
        <v>0.13130703681818309</v>
      </c>
      <c r="P194" s="24">
        <f t="shared" si="74"/>
        <v>1.0027303329345706E-17</v>
      </c>
      <c r="Q194" s="1"/>
      <c r="R194" s="27">
        <f t="shared" si="75"/>
        <v>117.25276345290538</v>
      </c>
      <c r="S194" s="27">
        <f t="shared" si="76"/>
        <v>586.24173654709466</v>
      </c>
    </row>
    <row r="195" spans="1:19" x14ac:dyDescent="0.25">
      <c r="A195" s="29">
        <v>4625</v>
      </c>
      <c r="B195" s="29">
        <v>0.1547</v>
      </c>
      <c r="C195" s="29">
        <v>-9.8100000000000007E-2</v>
      </c>
      <c r="D195" s="1"/>
      <c r="E195" s="1">
        <f t="shared" si="65"/>
        <v>-0.63413057530704597</v>
      </c>
      <c r="F195" s="1">
        <f t="shared" si="66"/>
        <v>0</v>
      </c>
      <c r="G195" s="1">
        <f t="shared" si="67"/>
        <v>0</v>
      </c>
      <c r="H195" s="1"/>
      <c r="I195" s="24">
        <f t="shared" si="68"/>
        <v>0.16601047036440886</v>
      </c>
      <c r="J195" s="24">
        <f t="shared" si="69"/>
        <v>0.66797905927118228</v>
      </c>
      <c r="K195" s="1"/>
      <c r="L195" s="1">
        <f t="shared" si="70"/>
        <v>2.568181976537405E-2</v>
      </c>
      <c r="M195" s="1">
        <f t="shared" si="71"/>
        <v>0.12901818023462594</v>
      </c>
      <c r="N195" s="1">
        <f t="shared" si="72"/>
        <v>-0.2308845953416471</v>
      </c>
      <c r="O195" s="1">
        <f t="shared" si="73"/>
        <v>0.13278459534164708</v>
      </c>
      <c r="P195" s="24">
        <f t="shared" si="74"/>
        <v>-1.0027303329345706E-17</v>
      </c>
      <c r="Q195" s="1"/>
      <c r="R195" s="27">
        <f t="shared" si="75"/>
        <v>118.77841641485499</v>
      </c>
      <c r="S195" s="27">
        <f t="shared" si="76"/>
        <v>596.70908358514498</v>
      </c>
    </row>
    <row r="196" spans="1:19" x14ac:dyDescent="0.25">
      <c r="A196" s="29">
        <v>4655</v>
      </c>
      <c r="B196" s="29">
        <v>0.15479999999999999</v>
      </c>
      <c r="C196" s="29">
        <v>-9.3200000000000005E-2</v>
      </c>
      <c r="D196" s="1"/>
      <c r="E196" s="1">
        <f t="shared" si="65"/>
        <v>-0.60206718346253241</v>
      </c>
      <c r="F196" s="1">
        <f t="shared" si="66"/>
        <v>0</v>
      </c>
      <c r="G196" s="1">
        <f t="shared" si="67"/>
        <v>0</v>
      </c>
      <c r="H196" s="1"/>
      <c r="I196" s="24">
        <f t="shared" si="68"/>
        <v>0.1628103359144181</v>
      </c>
      <c r="J196" s="24">
        <f t="shared" si="69"/>
        <v>0.67437932817116386</v>
      </c>
      <c r="K196" s="1"/>
      <c r="L196" s="1">
        <f t="shared" si="70"/>
        <v>2.520303999955192E-2</v>
      </c>
      <c r="M196" s="1">
        <f t="shared" si="71"/>
        <v>0.12959696000044807</v>
      </c>
      <c r="N196" s="1">
        <f t="shared" si="72"/>
        <v>-0.22658027136852069</v>
      </c>
      <c r="O196" s="1">
        <f t="shared" si="73"/>
        <v>0.13338027136852068</v>
      </c>
      <c r="P196" s="24">
        <f t="shared" si="74"/>
        <v>0</v>
      </c>
      <c r="Q196" s="1"/>
      <c r="R196" s="27">
        <f t="shared" si="75"/>
        <v>117.32015119791419</v>
      </c>
      <c r="S196" s="27">
        <f t="shared" si="76"/>
        <v>603.27384880208581</v>
      </c>
    </row>
    <row r="197" spans="1:19" x14ac:dyDescent="0.25">
      <c r="A197" s="29">
        <v>4685</v>
      </c>
      <c r="B197" s="29">
        <v>0.15290000000000001</v>
      </c>
      <c r="C197" s="29">
        <v>-9.0800000000000006E-2</v>
      </c>
      <c r="D197" s="1"/>
      <c r="E197" s="1">
        <f t="shared" si="65"/>
        <v>-0.59385219097449315</v>
      </c>
      <c r="F197" s="1">
        <f t="shared" si="66"/>
        <v>0</v>
      </c>
      <c r="G197" s="1">
        <f t="shared" si="67"/>
        <v>0</v>
      </c>
      <c r="H197" s="1"/>
      <c r="I197" s="24">
        <f t="shared" si="68"/>
        <v>0.16199042638660288</v>
      </c>
      <c r="J197" s="24">
        <f t="shared" si="69"/>
        <v>0.67601914722679424</v>
      </c>
      <c r="K197" s="1"/>
      <c r="L197" s="1">
        <f t="shared" si="70"/>
        <v>2.4768336194511582E-2</v>
      </c>
      <c r="M197" s="1">
        <f t="shared" si="71"/>
        <v>0.12813166380548843</v>
      </c>
      <c r="N197" s="1">
        <f t="shared" si="72"/>
        <v>-0.22267219892516785</v>
      </c>
      <c r="O197" s="1">
        <f t="shared" si="73"/>
        <v>0.13187219892516783</v>
      </c>
      <c r="P197" s="24">
        <f t="shared" si="74"/>
        <v>-1.0027303329345706E-17</v>
      </c>
      <c r="Q197" s="1"/>
      <c r="R197" s="27">
        <f t="shared" si="75"/>
        <v>116.03965507128676</v>
      </c>
      <c r="S197" s="27">
        <f t="shared" si="76"/>
        <v>600.29684492871331</v>
      </c>
    </row>
    <row r="198" spans="1:19" x14ac:dyDescent="0.25">
      <c r="A198" s="29">
        <v>4715</v>
      </c>
      <c r="B198" s="29">
        <v>0.14899999999999999</v>
      </c>
      <c r="C198" s="29">
        <v>-8.4099999999999994E-2</v>
      </c>
      <c r="D198" s="1"/>
      <c r="E198" s="1">
        <f t="shared" si="65"/>
        <v>-0.56442953020134223</v>
      </c>
      <c r="F198" s="1">
        <f t="shared" si="66"/>
        <v>0</v>
      </c>
      <c r="G198" s="1">
        <f t="shared" si="67"/>
        <v>0</v>
      </c>
      <c r="H198" s="1"/>
      <c r="I198" s="24">
        <f t="shared" si="68"/>
        <v>0.15905385402373032</v>
      </c>
      <c r="J198" s="24">
        <f t="shared" si="69"/>
        <v>0.68189229195253942</v>
      </c>
      <c r="K198" s="1"/>
      <c r="L198" s="1">
        <f t="shared" si="70"/>
        <v>2.3699024249535815E-2</v>
      </c>
      <c r="M198" s="1">
        <f t="shared" si="71"/>
        <v>0.12530097575046417</v>
      </c>
      <c r="N198" s="1">
        <f t="shared" si="72"/>
        <v>-0.21305887487082689</v>
      </c>
      <c r="O198" s="1">
        <f t="shared" si="73"/>
        <v>0.12895887487082691</v>
      </c>
      <c r="P198" s="24">
        <f t="shared" si="74"/>
        <v>1.0027303329345706E-17</v>
      </c>
      <c r="Q198" s="1"/>
      <c r="R198" s="27">
        <f t="shared" si="75"/>
        <v>111.74089933656137</v>
      </c>
      <c r="S198" s="27">
        <f t="shared" si="76"/>
        <v>590.7941006634386</v>
      </c>
    </row>
    <row r="199" spans="1:19" x14ac:dyDescent="0.25">
      <c r="A199" s="29">
        <v>4745</v>
      </c>
      <c r="B199" s="29">
        <v>0.1444</v>
      </c>
      <c r="C199" s="29">
        <v>-7.3899999999999993E-2</v>
      </c>
      <c r="D199" s="1"/>
      <c r="E199" s="1">
        <f t="shared" si="65"/>
        <v>-0.51177285318559551</v>
      </c>
      <c r="F199" s="1">
        <f t="shared" si="66"/>
        <v>0</v>
      </c>
      <c r="G199" s="1">
        <f t="shared" si="67"/>
        <v>0</v>
      </c>
      <c r="H199" s="1"/>
      <c r="I199" s="24">
        <f t="shared" si="68"/>
        <v>0.15379837615796729</v>
      </c>
      <c r="J199" s="24">
        <f t="shared" si="69"/>
        <v>0.69240324768406536</v>
      </c>
      <c r="K199" s="1"/>
      <c r="L199" s="1">
        <f t="shared" si="70"/>
        <v>2.2208485517210476E-2</v>
      </c>
      <c r="M199" s="1">
        <f t="shared" si="71"/>
        <v>0.12219151448278952</v>
      </c>
      <c r="N199" s="1">
        <f t="shared" si="72"/>
        <v>-0.19965863940472556</v>
      </c>
      <c r="O199" s="1">
        <f t="shared" si="73"/>
        <v>0.12575863940472556</v>
      </c>
      <c r="P199" s="24">
        <f t="shared" si="74"/>
        <v>0</v>
      </c>
      <c r="Q199" s="1"/>
      <c r="R199" s="27">
        <f t="shared" si="75"/>
        <v>105.37926377916371</v>
      </c>
      <c r="S199" s="27">
        <f t="shared" si="76"/>
        <v>579.7987362208363</v>
      </c>
    </row>
    <row r="200" spans="1:19" x14ac:dyDescent="0.25">
      <c r="A200" s="29">
        <v>4775</v>
      </c>
      <c r="B200" s="29">
        <v>0.1404</v>
      </c>
      <c r="C200" s="29">
        <v>-6.7000000000000004E-2</v>
      </c>
      <c r="D200" s="1"/>
      <c r="E200" s="1">
        <f t="shared" si="65"/>
        <v>-0.47720797720797725</v>
      </c>
      <c r="F200" s="1">
        <f t="shared" si="66"/>
        <v>0</v>
      </c>
      <c r="G200" s="1">
        <f t="shared" si="67"/>
        <v>0</v>
      </c>
      <c r="H200" s="1"/>
      <c r="I200" s="24">
        <f t="shared" si="68"/>
        <v>0.15034857736836851</v>
      </c>
      <c r="J200" s="24">
        <f t="shared" si="69"/>
        <v>0.69930284526326303</v>
      </c>
      <c r="K200" s="1"/>
      <c r="L200" s="1">
        <f t="shared" si="70"/>
        <v>2.110894026251894E-2</v>
      </c>
      <c r="M200" s="1">
        <f t="shared" si="71"/>
        <v>0.11929105973748107</v>
      </c>
      <c r="N200" s="1">
        <f t="shared" si="72"/>
        <v>-0.18977351196793987</v>
      </c>
      <c r="O200" s="1">
        <f t="shared" si="73"/>
        <v>0.12277351196793988</v>
      </c>
      <c r="P200" s="24">
        <f t="shared" si="74"/>
        <v>1.0027303329345706E-17</v>
      </c>
      <c r="Q200" s="1"/>
      <c r="R200" s="27">
        <f t="shared" si="75"/>
        <v>100.79518975352794</v>
      </c>
      <c r="S200" s="27">
        <f t="shared" si="76"/>
        <v>569.61481024647208</v>
      </c>
    </row>
    <row r="201" spans="1:19" x14ac:dyDescent="0.25">
      <c r="A201" s="29">
        <v>4805</v>
      </c>
      <c r="B201" s="29">
        <v>0.1368</v>
      </c>
      <c r="C201" s="29">
        <v>-6.5299999999999997E-2</v>
      </c>
      <c r="D201" s="1"/>
      <c r="E201" s="1">
        <f t="shared" si="65"/>
        <v>-0.47733918128654967</v>
      </c>
      <c r="F201" s="1">
        <f t="shared" si="66"/>
        <v>0</v>
      </c>
      <c r="G201" s="1">
        <f t="shared" si="67"/>
        <v>0</v>
      </c>
      <c r="H201" s="1"/>
      <c r="I201" s="24">
        <f t="shared" si="68"/>
        <v>0.15036167238632092</v>
      </c>
      <c r="J201" s="24">
        <f t="shared" si="69"/>
        <v>0.69927665522735816</v>
      </c>
      <c r="K201" s="1"/>
      <c r="L201" s="1">
        <f t="shared" si="70"/>
        <v>2.0569476782448703E-2</v>
      </c>
      <c r="M201" s="1">
        <f t="shared" si="71"/>
        <v>0.1162305232175513</v>
      </c>
      <c r="N201" s="1">
        <f t="shared" si="72"/>
        <v>-0.1849236295049555</v>
      </c>
      <c r="O201" s="1">
        <f t="shared" si="73"/>
        <v>0.11962362950495549</v>
      </c>
      <c r="P201" s="24">
        <f t="shared" si="74"/>
        <v>-1.0027303329345706E-17</v>
      </c>
      <c r="Q201" s="1"/>
      <c r="R201" s="27">
        <f t="shared" si="75"/>
        <v>98.836335939666014</v>
      </c>
      <c r="S201" s="27">
        <f t="shared" si="76"/>
        <v>558.48766406033394</v>
      </c>
    </row>
    <row r="202" spans="1:19" x14ac:dyDescent="0.25">
      <c r="A202" s="29">
        <v>4835</v>
      </c>
      <c r="B202" s="29">
        <v>0.13320000000000001</v>
      </c>
      <c r="C202" s="29">
        <v>-6.7699999999999996E-2</v>
      </c>
      <c r="D202" s="1"/>
      <c r="E202" s="1">
        <f t="shared" si="65"/>
        <v>-0.50825825825825821</v>
      </c>
      <c r="F202" s="1">
        <f t="shared" si="66"/>
        <v>0</v>
      </c>
      <c r="G202" s="1">
        <f t="shared" si="67"/>
        <v>0</v>
      </c>
      <c r="H202" s="1"/>
      <c r="I202" s="24">
        <f t="shared" si="68"/>
        <v>0.15344759679066652</v>
      </c>
      <c r="J202" s="24">
        <f t="shared" si="69"/>
        <v>0.6931048064186669</v>
      </c>
      <c r="K202" s="1"/>
      <c r="L202" s="1">
        <f t="shared" si="70"/>
        <v>2.0439219892516784E-2</v>
      </c>
      <c r="M202" s="1">
        <f t="shared" si="71"/>
        <v>0.11276078010748322</v>
      </c>
      <c r="N202" s="1">
        <f t="shared" si="72"/>
        <v>-0.18375259452390089</v>
      </c>
      <c r="O202" s="1">
        <f t="shared" si="73"/>
        <v>0.11605259452390088</v>
      </c>
      <c r="P202" s="24">
        <f t="shared" si="74"/>
        <v>-1.0027303329345706E-17</v>
      </c>
      <c r="Q202" s="1"/>
      <c r="R202" s="27">
        <f t="shared" si="75"/>
        <v>98.82362818031865</v>
      </c>
      <c r="S202" s="27">
        <f t="shared" si="76"/>
        <v>545.19837181968137</v>
      </c>
    </row>
    <row r="203" spans="1:19" x14ac:dyDescent="0.25">
      <c r="A203" s="29">
        <v>4865</v>
      </c>
      <c r="B203" s="29">
        <v>0.12970000000000001</v>
      </c>
      <c r="C203" s="29">
        <v>-7.2900000000000006E-2</v>
      </c>
      <c r="D203" s="1"/>
      <c r="E203" s="1">
        <f t="shared" si="65"/>
        <v>-0.56206630686198922</v>
      </c>
      <c r="F203" s="1">
        <f t="shared" si="66"/>
        <v>0</v>
      </c>
      <c r="G203" s="1">
        <f t="shared" si="67"/>
        <v>0</v>
      </c>
      <c r="H203" s="1"/>
      <c r="I203" s="24">
        <f t="shared" si="68"/>
        <v>0.15881798900801522</v>
      </c>
      <c r="J203" s="24">
        <f t="shared" si="69"/>
        <v>0.6823640219839695</v>
      </c>
      <c r="K203" s="1"/>
      <c r="L203" s="1">
        <f t="shared" si="70"/>
        <v>2.0598693174339575E-2</v>
      </c>
      <c r="M203" s="1">
        <f t="shared" si="71"/>
        <v>0.10910130682566042</v>
      </c>
      <c r="N203" s="1">
        <f t="shared" si="72"/>
        <v>-0.18518629059675873</v>
      </c>
      <c r="O203" s="1">
        <f t="shared" si="73"/>
        <v>0.11228629059675869</v>
      </c>
      <c r="P203" s="24">
        <f t="shared" si="74"/>
        <v>-2.0054606658691412E-17</v>
      </c>
      <c r="Q203" s="1"/>
      <c r="R203" s="27">
        <f t="shared" si="75"/>
        <v>100.21264229316203</v>
      </c>
      <c r="S203" s="27">
        <f t="shared" si="76"/>
        <v>530.77785770683795</v>
      </c>
    </row>
    <row r="204" spans="1:19" x14ac:dyDescent="0.25">
      <c r="A204" s="29">
        <v>4895</v>
      </c>
      <c r="B204" s="29">
        <v>0.12620000000000001</v>
      </c>
      <c r="C204" s="29">
        <v>-7.6399999999999996E-2</v>
      </c>
      <c r="D204" s="1"/>
      <c r="E204" s="1">
        <f t="shared" si="65"/>
        <v>-0.60538827258320116</v>
      </c>
      <c r="F204" s="1">
        <f t="shared" si="66"/>
        <v>0</v>
      </c>
      <c r="G204" s="1">
        <f t="shared" si="67"/>
        <v>0</v>
      </c>
      <c r="H204" s="1"/>
      <c r="I204" s="24">
        <f t="shared" si="68"/>
        <v>0.16314180214725085</v>
      </c>
      <c r="J204" s="24">
        <f t="shared" si="69"/>
        <v>0.67371639570549835</v>
      </c>
      <c r="K204" s="1"/>
      <c r="L204" s="1">
        <f t="shared" si="70"/>
        <v>2.058849543098306E-2</v>
      </c>
      <c r="M204" s="1">
        <f t="shared" si="71"/>
        <v>0.10561150456901695</v>
      </c>
      <c r="N204" s="1">
        <f t="shared" si="72"/>
        <v>-0.18509461088442614</v>
      </c>
      <c r="O204" s="1">
        <f t="shared" si="73"/>
        <v>0.10869461088442615</v>
      </c>
      <c r="P204" s="24">
        <f t="shared" si="74"/>
        <v>1.0027303329345706E-17</v>
      </c>
      <c r="Q204" s="1"/>
      <c r="R204" s="27">
        <f t="shared" si="75"/>
        <v>100.78068513466208</v>
      </c>
      <c r="S204" s="27">
        <f t="shared" si="76"/>
        <v>516.96831486533802</v>
      </c>
    </row>
    <row r="205" spans="1:19" x14ac:dyDescent="0.25">
      <c r="A205" s="29">
        <v>4925</v>
      </c>
      <c r="B205" s="29">
        <v>0.1227</v>
      </c>
      <c r="C205" s="29">
        <v>-6.3700000000000007E-2</v>
      </c>
      <c r="D205" s="1"/>
      <c r="E205" s="1">
        <f t="shared" si="65"/>
        <v>-0.51915240423797882</v>
      </c>
      <c r="F205" s="1">
        <f t="shared" si="66"/>
        <v>0</v>
      </c>
      <c r="G205" s="1">
        <f t="shared" si="67"/>
        <v>0</v>
      </c>
      <c r="H205" s="1"/>
      <c r="I205" s="24">
        <f t="shared" si="68"/>
        <v>0.15453490321233249</v>
      </c>
      <c r="J205" s="24">
        <f t="shared" si="69"/>
        <v>0.69093019357533503</v>
      </c>
      <c r="K205" s="1"/>
      <c r="L205" s="1">
        <f t="shared" si="70"/>
        <v>1.8961432624153198E-2</v>
      </c>
      <c r="M205" s="1">
        <f t="shared" si="71"/>
        <v>0.10373856737584682</v>
      </c>
      <c r="N205" s="1">
        <f t="shared" si="72"/>
        <v>-0.17046699721910277</v>
      </c>
      <c r="O205" s="1">
        <f t="shared" si="73"/>
        <v>0.10676699721910279</v>
      </c>
      <c r="P205" s="24">
        <f t="shared" si="74"/>
        <v>2.0054606658691412E-17</v>
      </c>
      <c r="Q205" s="1"/>
      <c r="R205" s="27">
        <f t="shared" si="75"/>
        <v>93.385055673954497</v>
      </c>
      <c r="S205" s="27">
        <f t="shared" si="76"/>
        <v>510.91244432604555</v>
      </c>
    </row>
    <row r="206" spans="1:19" x14ac:dyDescent="0.25">
      <c r="A206" s="29">
        <v>4955</v>
      </c>
      <c r="B206" s="29">
        <v>0.11940000000000001</v>
      </c>
      <c r="C206" s="29">
        <v>-3.3500000000000002E-2</v>
      </c>
      <c r="D206" s="1"/>
      <c r="E206" s="1">
        <f t="shared" si="65"/>
        <v>-0.28056951423785592</v>
      </c>
      <c r="F206" s="1">
        <f t="shared" si="66"/>
        <v>0</v>
      </c>
      <c r="G206" s="1">
        <f t="shared" si="67"/>
        <v>0</v>
      </c>
      <c r="H206" s="1"/>
      <c r="I206" s="24">
        <f t="shared" si="68"/>
        <v>0.1307227834849434</v>
      </c>
      <c r="J206" s="24">
        <f t="shared" si="69"/>
        <v>0.73855443303011326</v>
      </c>
      <c r="K206" s="1"/>
      <c r="L206" s="1">
        <f t="shared" si="70"/>
        <v>1.5608300348102244E-2</v>
      </c>
      <c r="M206" s="1">
        <f t="shared" si="71"/>
        <v>0.10379169965189777</v>
      </c>
      <c r="N206" s="1">
        <f t="shared" si="72"/>
        <v>-0.14032168058048783</v>
      </c>
      <c r="O206" s="1">
        <f t="shared" si="73"/>
        <v>0.10682168058048781</v>
      </c>
      <c r="P206" s="24">
        <f t="shared" si="74"/>
        <v>-1.0027303329345706E-17</v>
      </c>
      <c r="Q206" s="1"/>
      <c r="R206" s="27">
        <f t="shared" si="75"/>
        <v>77.339128224846618</v>
      </c>
      <c r="S206" s="27">
        <f t="shared" si="76"/>
        <v>514.28787177515346</v>
      </c>
    </row>
    <row r="207" spans="1:19" x14ac:dyDescent="0.25">
      <c r="A207" s="29">
        <v>4985</v>
      </c>
      <c r="B207" s="29">
        <v>0.11600000000000001</v>
      </c>
      <c r="C207" s="29">
        <v>-9.7999999999999997E-3</v>
      </c>
      <c r="D207" s="1"/>
      <c r="E207" s="1">
        <f t="shared" si="65"/>
        <v>-8.4482758620689644E-2</v>
      </c>
      <c r="F207" s="1">
        <f t="shared" si="66"/>
        <v>0</v>
      </c>
      <c r="G207" s="1">
        <f t="shared" si="67"/>
        <v>0</v>
      </c>
      <c r="H207" s="1"/>
      <c r="I207" s="24">
        <f t="shared" si="68"/>
        <v>0.11115205357338581</v>
      </c>
      <c r="J207" s="24">
        <f t="shared" si="69"/>
        <v>0.77769589285322838</v>
      </c>
      <c r="K207" s="1"/>
      <c r="L207" s="1">
        <f t="shared" si="70"/>
        <v>1.2893638214512755E-2</v>
      </c>
      <c r="M207" s="1">
        <f t="shared" si="71"/>
        <v>0.10310636178548724</v>
      </c>
      <c r="N207" s="1">
        <f t="shared" si="72"/>
        <v>-0.11591633571282546</v>
      </c>
      <c r="O207" s="1">
        <f t="shared" si="73"/>
        <v>0.10611633571282546</v>
      </c>
      <c r="P207" s="24">
        <f t="shared" si="74"/>
        <v>-2.5068258323364265E-18</v>
      </c>
      <c r="Q207" s="1"/>
      <c r="R207" s="27">
        <f t="shared" si="75"/>
        <v>64.274786499346092</v>
      </c>
      <c r="S207" s="27">
        <f t="shared" si="76"/>
        <v>513.98521350065391</v>
      </c>
    </row>
    <row r="208" spans="1:19" x14ac:dyDescent="0.25">
      <c r="A208" s="29">
        <v>5015</v>
      </c>
      <c r="B208" s="29">
        <v>0.1123</v>
      </c>
      <c r="C208" s="29">
        <v>-2.7000000000000001E-3</v>
      </c>
      <c r="D208" s="1"/>
      <c r="E208" s="1">
        <f t="shared" si="65"/>
        <v>-2.4042742653606414E-2</v>
      </c>
      <c r="F208" s="1">
        <f t="shared" si="66"/>
        <v>0</v>
      </c>
      <c r="G208" s="1">
        <f t="shared" si="67"/>
        <v>0</v>
      </c>
      <c r="H208" s="1"/>
      <c r="I208" s="24">
        <f t="shared" si="68"/>
        <v>0.10511974800221618</v>
      </c>
      <c r="J208" s="24">
        <f t="shared" si="69"/>
        <v>0.78976050399556763</v>
      </c>
      <c r="K208" s="1"/>
      <c r="L208" s="1">
        <f t="shared" si="70"/>
        <v>1.1804947700648877E-2</v>
      </c>
      <c r="M208" s="1">
        <f t="shared" si="71"/>
        <v>0.10049505229935113</v>
      </c>
      <c r="N208" s="1">
        <f t="shared" si="72"/>
        <v>-0.10612879452446099</v>
      </c>
      <c r="O208" s="1">
        <f t="shared" si="73"/>
        <v>0.10342879452446098</v>
      </c>
      <c r="P208" s="24">
        <f t="shared" si="74"/>
        <v>-5.6403581227569598E-18</v>
      </c>
      <c r="Q208" s="1"/>
      <c r="R208" s="27">
        <f t="shared" si="75"/>
        <v>59.20181271875412</v>
      </c>
      <c r="S208" s="27">
        <f t="shared" si="76"/>
        <v>503.98268728124589</v>
      </c>
    </row>
    <row r="209" spans="1:19" x14ac:dyDescent="0.25">
      <c r="A209" s="29">
        <v>5045</v>
      </c>
      <c r="B209" s="29">
        <v>0.1082</v>
      </c>
      <c r="C209" s="29">
        <v>3.3999999999999998E-3</v>
      </c>
      <c r="D209" s="1"/>
      <c r="E209" s="1">
        <f t="shared" si="65"/>
        <v>3.1423290203327167E-2</v>
      </c>
      <c r="F209" s="1">
        <f t="shared" si="66"/>
        <v>0</v>
      </c>
      <c r="G209" s="1">
        <f t="shared" si="67"/>
        <v>0</v>
      </c>
      <c r="H209" s="1"/>
      <c r="I209" s="24">
        <f t="shared" si="68"/>
        <v>9.9583878203707496E-2</v>
      </c>
      <c r="J209" s="24">
        <f t="shared" si="69"/>
        <v>0.80083224359258498</v>
      </c>
      <c r="K209" s="1"/>
      <c r="L209" s="1">
        <f t="shared" si="70"/>
        <v>1.0774975621641151E-2</v>
      </c>
      <c r="M209" s="1">
        <f t="shared" si="71"/>
        <v>9.7425024378358857E-2</v>
      </c>
      <c r="N209" s="1">
        <f t="shared" si="72"/>
        <v>-9.6869143578871914E-2</v>
      </c>
      <c r="O209" s="1">
        <f t="shared" si="73"/>
        <v>0.10026914357887191</v>
      </c>
      <c r="P209" s="24">
        <f t="shared" si="74"/>
        <v>3.1335322904205332E-19</v>
      </c>
      <c r="Q209" s="1"/>
      <c r="R209" s="27">
        <f t="shared" si="75"/>
        <v>54.359752011179609</v>
      </c>
      <c r="S209" s="27">
        <f t="shared" si="76"/>
        <v>491.50924798882045</v>
      </c>
    </row>
    <row r="210" spans="1:19" x14ac:dyDescent="0.25">
      <c r="A210" s="29">
        <v>5075</v>
      </c>
      <c r="B210" s="29">
        <v>0.1038</v>
      </c>
      <c r="C210" s="29">
        <v>1.41E-2</v>
      </c>
      <c r="D210" s="1"/>
      <c r="E210" s="1">
        <f t="shared" si="65"/>
        <v>0.13583815028901733</v>
      </c>
      <c r="F210" s="1">
        <f t="shared" si="66"/>
        <v>0</v>
      </c>
      <c r="G210" s="1">
        <f t="shared" si="67"/>
        <v>0</v>
      </c>
      <c r="H210" s="1"/>
      <c r="I210" s="24">
        <f t="shared" si="68"/>
        <v>8.9162597995064874E-2</v>
      </c>
      <c r="J210" s="24">
        <f t="shared" si="69"/>
        <v>0.82167480400987025</v>
      </c>
      <c r="K210" s="1"/>
      <c r="L210" s="1">
        <f t="shared" si="70"/>
        <v>9.2550776718877334E-3</v>
      </c>
      <c r="M210" s="1">
        <f t="shared" si="71"/>
        <v>9.4544922328112263E-2</v>
      </c>
      <c r="N210" s="1">
        <f t="shared" si="72"/>
        <v>-8.3204962991382858E-2</v>
      </c>
      <c r="O210" s="1">
        <f t="shared" si="73"/>
        <v>9.730496299138286E-2</v>
      </c>
      <c r="P210" s="24">
        <f t="shared" si="74"/>
        <v>1.2534129161682133E-18</v>
      </c>
      <c r="Q210" s="1"/>
      <c r="R210" s="27">
        <f t="shared" si="75"/>
        <v>46.969519184830247</v>
      </c>
      <c r="S210" s="27">
        <f t="shared" si="76"/>
        <v>479.81548081516974</v>
      </c>
    </row>
    <row r="211" spans="1:19" x14ac:dyDescent="0.25">
      <c r="A211" s="29">
        <v>5105</v>
      </c>
      <c r="B211" s="29">
        <v>9.9299999999999999E-2</v>
      </c>
      <c r="C211" s="29">
        <v>1.6400000000000001E-2</v>
      </c>
      <c r="D211" s="1"/>
      <c r="E211" s="1">
        <f t="shared" si="65"/>
        <v>0.16515609264853978</v>
      </c>
      <c r="F211" s="1">
        <f t="shared" si="66"/>
        <v>0</v>
      </c>
      <c r="G211" s="1">
        <f t="shared" si="67"/>
        <v>0</v>
      </c>
      <c r="H211" s="1"/>
      <c r="I211" s="24">
        <f t="shared" si="68"/>
        <v>8.6236477209013188E-2</v>
      </c>
      <c r="J211" s="24">
        <f t="shared" si="69"/>
        <v>0.82752704558197365</v>
      </c>
      <c r="K211" s="1"/>
      <c r="L211" s="1">
        <f t="shared" si="70"/>
        <v>8.5632821868550091E-3</v>
      </c>
      <c r="M211" s="1">
        <f t="shared" si="71"/>
        <v>9.073671781314499E-2</v>
      </c>
      <c r="N211" s="1">
        <f t="shared" si="72"/>
        <v>-7.6985585934765136E-2</v>
      </c>
      <c r="O211" s="1">
        <f t="shared" si="73"/>
        <v>9.3385585934765133E-2</v>
      </c>
      <c r="P211" s="24">
        <f t="shared" si="74"/>
        <v>-2.5068258323364265E-18</v>
      </c>
      <c r="Q211" s="1"/>
      <c r="R211" s="27">
        <f t="shared" si="75"/>
        <v>43.715555563894824</v>
      </c>
      <c r="S211" s="27">
        <f t="shared" si="76"/>
        <v>463.21094443610519</v>
      </c>
    </row>
    <row r="212" spans="1:19" x14ac:dyDescent="0.25">
      <c r="A212" s="29">
        <v>5135</v>
      </c>
      <c r="B212" s="29">
        <v>9.4500000000000001E-2</v>
      </c>
      <c r="C212" s="29">
        <v>6.8999999999999999E-3</v>
      </c>
      <c r="D212" s="1"/>
      <c r="E212" s="1">
        <f t="shared" si="65"/>
        <v>7.301587301587302E-2</v>
      </c>
      <c r="F212" s="1">
        <f t="shared" si="66"/>
        <v>0</v>
      </c>
      <c r="G212" s="1">
        <f t="shared" si="67"/>
        <v>0</v>
      </c>
      <c r="H212" s="1"/>
      <c r="I212" s="24">
        <f t="shared" si="68"/>
        <v>9.5432668694495917E-2</v>
      </c>
      <c r="J212" s="24">
        <f t="shared" si="69"/>
        <v>0.80913466261100819</v>
      </c>
      <c r="K212" s="1"/>
      <c r="L212" s="1">
        <f t="shared" si="70"/>
        <v>9.018387191629864E-3</v>
      </c>
      <c r="M212" s="1">
        <f t="shared" si="71"/>
        <v>8.5481612808370133E-2</v>
      </c>
      <c r="N212" s="1">
        <f t="shared" si="72"/>
        <v>-8.1077069163966523E-2</v>
      </c>
      <c r="O212" s="1">
        <f t="shared" si="73"/>
        <v>8.7977069163966512E-2</v>
      </c>
      <c r="P212" s="24">
        <f t="shared" si="74"/>
        <v>-7.5204774970092792E-18</v>
      </c>
      <c r="Q212" s="1"/>
      <c r="R212" s="27">
        <f t="shared" si="75"/>
        <v>46.30941822901935</v>
      </c>
      <c r="S212" s="27">
        <f t="shared" si="76"/>
        <v>438.94808177098065</v>
      </c>
    </row>
    <row r="213" spans="1:19" x14ac:dyDescent="0.25">
      <c r="A213" s="29">
        <v>5165</v>
      </c>
      <c r="B213" s="29">
        <v>8.9700000000000002E-2</v>
      </c>
      <c r="C213" s="29">
        <v>-7.4000000000000003E-3</v>
      </c>
      <c r="D213" s="1"/>
      <c r="E213" s="1">
        <f t="shared" si="65"/>
        <v>-8.2497212931995537E-2</v>
      </c>
      <c r="F213" s="1">
        <f t="shared" si="66"/>
        <v>0</v>
      </c>
      <c r="G213" s="1">
        <f t="shared" si="67"/>
        <v>0</v>
      </c>
      <c r="H213" s="1"/>
      <c r="I213" s="24">
        <f t="shared" si="68"/>
        <v>0.11095388323659697</v>
      </c>
      <c r="J213" s="24">
        <f t="shared" si="69"/>
        <v>0.77809223352680612</v>
      </c>
      <c r="K213" s="1"/>
      <c r="L213" s="1">
        <f t="shared" si="70"/>
        <v>9.9525633263227477E-3</v>
      </c>
      <c r="M213" s="1">
        <f t="shared" si="71"/>
        <v>7.9747436673677258E-2</v>
      </c>
      <c r="N213" s="1">
        <f t="shared" si="72"/>
        <v>-8.9475495786646667E-2</v>
      </c>
      <c r="O213" s="1">
        <f t="shared" si="73"/>
        <v>8.2075495786646663E-2</v>
      </c>
      <c r="P213" s="24">
        <f t="shared" si="74"/>
        <v>-2.5068258323364265E-18</v>
      </c>
      <c r="Q213" s="1"/>
      <c r="R213" s="27">
        <f t="shared" si="75"/>
        <v>51.404989580456991</v>
      </c>
      <c r="S213" s="27">
        <f t="shared" si="76"/>
        <v>411.89551041954303</v>
      </c>
    </row>
    <row r="214" spans="1:19" x14ac:dyDescent="0.25">
      <c r="A214" s="29">
        <v>5195</v>
      </c>
      <c r="B214" s="29">
        <v>8.4900000000000003E-2</v>
      </c>
      <c r="C214" s="29">
        <v>-2.41E-2</v>
      </c>
      <c r="D214" s="1"/>
      <c r="E214" s="1">
        <f t="shared" si="65"/>
        <v>-0.28386336866902234</v>
      </c>
      <c r="F214" s="1">
        <f t="shared" si="66"/>
        <v>0</v>
      </c>
      <c r="G214" s="1">
        <f t="shared" si="67"/>
        <v>0</v>
      </c>
      <c r="H214" s="1"/>
      <c r="I214" s="24">
        <f t="shared" si="68"/>
        <v>0.13105153151913598</v>
      </c>
      <c r="J214" s="24">
        <f t="shared" si="69"/>
        <v>0.73789693696172809</v>
      </c>
      <c r="K214" s="1"/>
      <c r="L214" s="1">
        <f t="shared" si="70"/>
        <v>1.1126275025974646E-2</v>
      </c>
      <c r="M214" s="1">
        <f t="shared" si="71"/>
        <v>7.3773724974025359E-2</v>
      </c>
      <c r="N214" s="1">
        <f t="shared" si="72"/>
        <v>-0.10002739410606618</v>
      </c>
      <c r="O214" s="1">
        <f t="shared" si="73"/>
        <v>7.5927394106066165E-2</v>
      </c>
      <c r="P214" s="24">
        <f t="shared" si="74"/>
        <v>-7.5204774970092792E-18</v>
      </c>
      <c r="Q214" s="1"/>
      <c r="R214" s="27">
        <f t="shared" si="75"/>
        <v>57.800998759938288</v>
      </c>
      <c r="S214" s="27">
        <f t="shared" si="76"/>
        <v>383.25450124006176</v>
      </c>
    </row>
    <row r="215" spans="1:19" x14ac:dyDescent="0.25">
      <c r="A215" s="29">
        <v>5225</v>
      </c>
      <c r="B215" s="29">
        <v>8.0199999999999994E-2</v>
      </c>
      <c r="C215" s="29">
        <v>-3.7600000000000001E-2</v>
      </c>
      <c r="D215" s="1"/>
      <c r="E215" s="1">
        <f t="shared" si="65"/>
        <v>-0.46882793017456365</v>
      </c>
      <c r="F215" s="1">
        <f t="shared" si="66"/>
        <v>0</v>
      </c>
      <c r="G215" s="1">
        <f t="shared" si="67"/>
        <v>0</v>
      </c>
      <c r="H215" s="1"/>
      <c r="I215" s="24">
        <f t="shared" si="68"/>
        <v>0.14951219432648025</v>
      </c>
      <c r="J215" s="24">
        <f t="shared" si="69"/>
        <v>0.70097561134703956</v>
      </c>
      <c r="K215" s="1"/>
      <c r="L215" s="1">
        <f t="shared" si="70"/>
        <v>1.1990877984983715E-2</v>
      </c>
      <c r="M215" s="1">
        <f t="shared" si="71"/>
        <v>6.8209122015016277E-2</v>
      </c>
      <c r="N215" s="1">
        <f t="shared" si="72"/>
        <v>-0.10780034423754967</v>
      </c>
      <c r="O215" s="1">
        <f t="shared" si="73"/>
        <v>7.0200344237549672E-2</v>
      </c>
      <c r="P215" s="24">
        <f t="shared" si="74"/>
        <v>5.0136516646728531E-18</v>
      </c>
      <c r="Q215" s="1"/>
      <c r="R215" s="27">
        <f t="shared" si="75"/>
        <v>62.652337471539909</v>
      </c>
      <c r="S215" s="27">
        <f t="shared" si="76"/>
        <v>356.39266252846005</v>
      </c>
    </row>
    <row r="216" spans="1:19" x14ac:dyDescent="0.25">
      <c r="A216" s="29">
        <v>5255</v>
      </c>
      <c r="B216" s="29">
        <v>7.5399999999999995E-2</v>
      </c>
      <c r="C216" s="29">
        <v>-3.9699999999999999E-2</v>
      </c>
      <c r="D216" s="1"/>
      <c r="E216" s="1">
        <f t="shared" si="65"/>
        <v>-0.52652519893899208</v>
      </c>
      <c r="F216" s="1">
        <f t="shared" si="66"/>
        <v>0</v>
      </c>
      <c r="G216" s="1">
        <f t="shared" si="67"/>
        <v>0</v>
      </c>
      <c r="H216" s="1"/>
      <c r="I216" s="24">
        <f t="shared" si="68"/>
        <v>0.15527075593901335</v>
      </c>
      <c r="J216" s="24">
        <f t="shared" si="69"/>
        <v>0.6894584881219733</v>
      </c>
      <c r="K216" s="1"/>
      <c r="L216" s="1">
        <f t="shared" si="70"/>
        <v>1.1707414997801606E-2</v>
      </c>
      <c r="M216" s="1">
        <f t="shared" si="71"/>
        <v>6.369258500219839E-2</v>
      </c>
      <c r="N216" s="1">
        <f t="shared" si="72"/>
        <v>-0.10525195640180464</v>
      </c>
      <c r="O216" s="1">
        <f t="shared" si="73"/>
        <v>6.555195640180464E-2</v>
      </c>
      <c r="P216" s="24">
        <f t="shared" si="74"/>
        <v>0</v>
      </c>
      <c r="Q216" s="1"/>
      <c r="R216" s="27">
        <f t="shared" si="75"/>
        <v>61.52246581344744</v>
      </c>
      <c r="S216" s="27">
        <f t="shared" si="76"/>
        <v>334.70453418655256</v>
      </c>
    </row>
    <row r="217" spans="1:19" x14ac:dyDescent="0.25">
      <c r="A217" s="29">
        <v>5285</v>
      </c>
      <c r="B217" s="29">
        <v>7.1800000000000003E-2</v>
      </c>
      <c r="C217" s="29">
        <v>-2.9899999999999999E-2</v>
      </c>
      <c r="D217" s="1"/>
      <c r="E217" s="1">
        <f t="shared" si="65"/>
        <v>-0.41643454038997213</v>
      </c>
      <c r="F217" s="1">
        <f t="shared" si="66"/>
        <v>0</v>
      </c>
      <c r="G217" s="1">
        <f t="shared" si="67"/>
        <v>0</v>
      </c>
      <c r="H217" s="1"/>
      <c r="I217" s="24">
        <f t="shared" si="68"/>
        <v>0.14428299423390942</v>
      </c>
      <c r="J217" s="24">
        <f t="shared" si="69"/>
        <v>0.71143401153218111</v>
      </c>
      <c r="K217" s="1"/>
      <c r="L217" s="1">
        <f t="shared" si="70"/>
        <v>1.0359518985994697E-2</v>
      </c>
      <c r="M217" s="1">
        <f t="shared" si="71"/>
        <v>6.1440481014005302E-2</v>
      </c>
      <c r="N217" s="1">
        <f t="shared" si="72"/>
        <v>-9.3134106962324881E-2</v>
      </c>
      <c r="O217" s="1">
        <f t="shared" si="73"/>
        <v>6.3234106962324871E-2</v>
      </c>
      <c r="P217" s="24">
        <f t="shared" si="74"/>
        <v>-7.5204774970092792E-18</v>
      </c>
      <c r="Q217" s="1"/>
      <c r="R217" s="27">
        <f t="shared" si="75"/>
        <v>54.750057840981974</v>
      </c>
      <c r="S217" s="27">
        <f t="shared" si="76"/>
        <v>324.71294215901804</v>
      </c>
    </row>
    <row r="218" spans="1:19" x14ac:dyDescent="0.25">
      <c r="A218" s="29">
        <v>5315</v>
      </c>
      <c r="B218" s="29">
        <v>7.0099999999999996E-2</v>
      </c>
      <c r="C218" s="29">
        <v>-1.7600000000000001E-2</v>
      </c>
      <c r="D218" s="1"/>
      <c r="E218" s="1">
        <f t="shared" si="65"/>
        <v>-0.2510699001426534</v>
      </c>
      <c r="F218" s="1">
        <f t="shared" si="66"/>
        <v>0</v>
      </c>
      <c r="G218" s="1">
        <f t="shared" si="67"/>
        <v>0</v>
      </c>
      <c r="H218" s="1"/>
      <c r="I218" s="24">
        <f t="shared" si="68"/>
        <v>0.12777853068145706</v>
      </c>
      <c r="J218" s="24">
        <f t="shared" si="69"/>
        <v>0.74444293863708588</v>
      </c>
      <c r="K218" s="1"/>
      <c r="L218" s="1">
        <f t="shared" si="70"/>
        <v>8.9572750007701398E-3</v>
      </c>
      <c r="M218" s="1">
        <f t="shared" si="71"/>
        <v>6.1142724999229854E-2</v>
      </c>
      <c r="N218" s="1">
        <f t="shared" si="72"/>
        <v>-8.0527658585355086E-2</v>
      </c>
      <c r="O218" s="1">
        <f t="shared" si="73"/>
        <v>6.2927658585355054E-2</v>
      </c>
      <c r="P218" s="24">
        <f t="shared" si="74"/>
        <v>-2.2561432491027839E-17</v>
      </c>
      <c r="Q218" s="1"/>
      <c r="R218" s="27">
        <f t="shared" si="75"/>
        <v>47.607916629093296</v>
      </c>
      <c r="S218" s="27">
        <f t="shared" si="76"/>
        <v>324.97358337090668</v>
      </c>
    </row>
    <row r="219" spans="1:19" x14ac:dyDescent="0.25">
      <c r="A219" s="29">
        <v>5345</v>
      </c>
      <c r="B219" s="29">
        <v>6.9500000000000006E-2</v>
      </c>
      <c r="C219" s="29">
        <v>-1.1599999999999999E-2</v>
      </c>
      <c r="D219" s="1"/>
      <c r="E219" s="1">
        <f t="shared" si="65"/>
        <v>-0.16690647482014387</v>
      </c>
      <c r="F219" s="1">
        <f t="shared" si="66"/>
        <v>0</v>
      </c>
      <c r="G219" s="1">
        <f t="shared" si="67"/>
        <v>0</v>
      </c>
      <c r="H219" s="1"/>
      <c r="I219" s="24">
        <f t="shared" si="68"/>
        <v>0.11937847500082656</v>
      </c>
      <c r="J219" s="24">
        <f t="shared" si="69"/>
        <v>0.76124304999834691</v>
      </c>
      <c r="K219" s="1"/>
      <c r="L219" s="1">
        <f t="shared" si="70"/>
        <v>8.296804012557446E-3</v>
      </c>
      <c r="M219" s="1">
        <f t="shared" si="71"/>
        <v>6.120319598744256E-2</v>
      </c>
      <c r="N219" s="1">
        <f t="shared" si="72"/>
        <v>-7.4589894897207631E-2</v>
      </c>
      <c r="O219" s="1">
        <f t="shared" si="73"/>
        <v>6.2989894897207632E-2</v>
      </c>
      <c r="P219" s="24">
        <f t="shared" si="74"/>
        <v>0</v>
      </c>
      <c r="Q219" s="1"/>
      <c r="R219" s="27">
        <f t="shared" si="75"/>
        <v>44.346417447119549</v>
      </c>
      <c r="S219" s="27">
        <f t="shared" si="76"/>
        <v>327.13108255288046</v>
      </c>
    </row>
    <row r="220" spans="1:19" x14ac:dyDescent="0.25">
      <c r="A220" s="29">
        <v>5375</v>
      </c>
      <c r="B220" s="29">
        <v>6.8699999999999997E-2</v>
      </c>
      <c r="C220" s="29">
        <v>-1.0699999999999999E-2</v>
      </c>
      <c r="D220" s="1"/>
      <c r="E220" s="1">
        <f t="shared" si="54"/>
        <v>-0.15574963609898107</v>
      </c>
      <c r="F220" s="1">
        <f t="shared" si="55"/>
        <v>0</v>
      </c>
      <c r="G220" s="1">
        <f t="shared" si="53"/>
        <v>0</v>
      </c>
      <c r="H220" s="1"/>
      <c r="I220" s="24">
        <f t="shared" si="56"/>
        <v>0.11826495013989725</v>
      </c>
      <c r="J220" s="24">
        <f t="shared" si="63"/>
        <v>0.76347009972020552</v>
      </c>
      <c r="K220" s="1"/>
      <c r="L220" s="1">
        <f t="shared" si="57"/>
        <v>8.1248020746109411E-3</v>
      </c>
      <c r="M220" s="1">
        <f t="shared" si="58"/>
        <v>6.0575197925389054E-2</v>
      </c>
      <c r="N220" s="1">
        <f t="shared" si="59"/>
        <v>-7.3043563749198362E-2</v>
      </c>
      <c r="O220" s="1">
        <f t="shared" si="60"/>
        <v>6.2343563749198354E-2</v>
      </c>
      <c r="P220" s="24">
        <f t="shared" si="64"/>
        <v>-6.2670645808410665E-18</v>
      </c>
      <c r="Q220" s="1"/>
      <c r="R220" s="27">
        <f t="shared" si="61"/>
        <v>43.67081115103381</v>
      </c>
      <c r="S220" s="27">
        <f t="shared" si="62"/>
        <v>325.59168884896616</v>
      </c>
    </row>
    <row r="221" spans="1:19" x14ac:dyDescent="0.25">
      <c r="A221" s="29">
        <v>5405</v>
      </c>
      <c r="B221" s="29">
        <v>6.7799999999999999E-2</v>
      </c>
      <c r="C221" s="29">
        <v>-1.6199999999999999E-2</v>
      </c>
      <c r="D221" s="1"/>
      <c r="E221" s="1">
        <f t="shared" si="54"/>
        <v>-0.23893805309734512</v>
      </c>
      <c r="F221" s="1">
        <f t="shared" si="55"/>
        <v>0</v>
      </c>
      <c r="G221" s="1">
        <f t="shared" si="53"/>
        <v>0</v>
      </c>
      <c r="H221" s="1"/>
      <c r="I221" s="24">
        <f t="shared" si="56"/>
        <v>0.12656769366645942</v>
      </c>
      <c r="J221" s="24">
        <f t="shared" si="63"/>
        <v>0.74686461266708115</v>
      </c>
      <c r="K221" s="1"/>
      <c r="L221" s="1">
        <f t="shared" si="57"/>
        <v>8.5812896305859487E-3</v>
      </c>
      <c r="M221" s="1">
        <f t="shared" si="58"/>
        <v>5.9218710369414049E-2</v>
      </c>
      <c r="N221" s="1">
        <f t="shared" si="59"/>
        <v>-7.7147476384777591E-2</v>
      </c>
      <c r="O221" s="1">
        <f t="shared" si="60"/>
        <v>6.0947476384777599E-2</v>
      </c>
      <c r="P221" s="24">
        <f t="shared" si="64"/>
        <v>5.0136516646728531E-18</v>
      </c>
      <c r="Q221" s="1"/>
      <c r="R221" s="27">
        <f t="shared" si="61"/>
        <v>46.381870453317056</v>
      </c>
      <c r="S221" s="27">
        <f t="shared" si="62"/>
        <v>320.07712954668295</v>
      </c>
    </row>
    <row r="222" spans="1:19" x14ac:dyDescent="0.25">
      <c r="A222" s="29">
        <v>5435</v>
      </c>
      <c r="B222" s="29">
        <v>6.6900000000000001E-2</v>
      </c>
      <c r="C222" s="29">
        <v>-2.8199999999999999E-2</v>
      </c>
      <c r="D222" s="1"/>
      <c r="E222" s="1">
        <f t="shared" si="54"/>
        <v>-0.42152466367713004</v>
      </c>
      <c r="F222" s="1">
        <f t="shared" si="55"/>
        <v>0</v>
      </c>
      <c r="G222" s="1">
        <f t="shared" si="53"/>
        <v>0</v>
      </c>
      <c r="H222" s="1"/>
      <c r="I222" s="24">
        <f t="shared" si="56"/>
        <v>0.14479102154945123</v>
      </c>
      <c r="J222" s="24">
        <f t="shared" si="63"/>
        <v>0.71041795690109755</v>
      </c>
      <c r="K222" s="1"/>
      <c r="L222" s="1">
        <f t="shared" si="57"/>
        <v>9.6865193416582878E-3</v>
      </c>
      <c r="M222" s="1">
        <f t="shared" si="58"/>
        <v>5.7213480658341712E-2</v>
      </c>
      <c r="N222" s="1">
        <f t="shared" si="59"/>
        <v>-8.7083708199025986E-2</v>
      </c>
      <c r="O222" s="1">
        <f t="shared" si="60"/>
        <v>5.888370819902599E-2</v>
      </c>
      <c r="P222" s="24">
        <f t="shared" si="64"/>
        <v>2.5068258323364265E-18</v>
      </c>
      <c r="Q222" s="1"/>
      <c r="R222" s="27">
        <f t="shared" si="61"/>
        <v>52.646232621912795</v>
      </c>
      <c r="S222" s="27">
        <f t="shared" si="62"/>
        <v>310.95526737808723</v>
      </c>
    </row>
    <row r="223" spans="1:19" x14ac:dyDescent="0.25">
      <c r="A223" s="29">
        <v>5465</v>
      </c>
      <c r="B223" s="29">
        <v>6.6400000000000001E-2</v>
      </c>
      <c r="C223" s="29">
        <v>-3.15E-2</v>
      </c>
      <c r="D223" s="1"/>
      <c r="E223" s="1">
        <f t="shared" si="54"/>
        <v>-0.4743975903614458</v>
      </c>
      <c r="F223" s="1">
        <f t="shared" si="55"/>
        <v>0</v>
      </c>
      <c r="G223" s="1">
        <f t="shared" si="53"/>
        <v>0</v>
      </c>
      <c r="H223" s="1"/>
      <c r="I223" s="24">
        <f t="shared" si="56"/>
        <v>0.15006808253460296</v>
      </c>
      <c r="J223" s="24">
        <f t="shared" si="63"/>
        <v>0.69986383493079407</v>
      </c>
      <c r="K223" s="1"/>
      <c r="L223" s="1">
        <f t="shared" si="57"/>
        <v>9.9645206802976369E-3</v>
      </c>
      <c r="M223" s="1">
        <f t="shared" si="58"/>
        <v>5.6435479319702359E-2</v>
      </c>
      <c r="N223" s="1">
        <f t="shared" si="59"/>
        <v>-8.9582994743460126E-2</v>
      </c>
      <c r="O223" s="1">
        <f t="shared" si="60"/>
        <v>5.8082994743460126E-2</v>
      </c>
      <c r="P223" s="24">
        <f t="shared" si="64"/>
        <v>0</v>
      </c>
      <c r="Q223" s="1"/>
      <c r="R223" s="27">
        <f t="shared" si="61"/>
        <v>54.456105517826586</v>
      </c>
      <c r="S223" s="27">
        <f t="shared" si="62"/>
        <v>308.41989448217339</v>
      </c>
    </row>
    <row r="224" spans="1:19" x14ac:dyDescent="0.25">
      <c r="A224" s="29">
        <v>5495</v>
      </c>
      <c r="B224" s="29">
        <v>6.6400000000000001E-2</v>
      </c>
      <c r="C224" s="29">
        <v>-2.3800000000000002E-2</v>
      </c>
      <c r="D224" s="1"/>
      <c r="E224" s="1">
        <f t="shared" si="54"/>
        <v>-0.35843373493975905</v>
      </c>
      <c r="F224" s="1">
        <f t="shared" si="55"/>
        <v>0</v>
      </c>
      <c r="G224" s="1">
        <f t="shared" si="53"/>
        <v>0</v>
      </c>
      <c r="H224" s="1"/>
      <c r="I224" s="24">
        <f t="shared" si="56"/>
        <v>0.13849413769157828</v>
      </c>
      <c r="J224" s="24">
        <f t="shared" si="63"/>
        <v>0.72301172461684349</v>
      </c>
      <c r="K224" s="1"/>
      <c r="L224" s="1">
        <f t="shared" si="57"/>
        <v>9.1960107427207973E-3</v>
      </c>
      <c r="M224" s="1">
        <f t="shared" si="58"/>
        <v>5.7203989257279202E-2</v>
      </c>
      <c r="N224" s="1">
        <f t="shared" si="59"/>
        <v>-8.2673939716421285E-2</v>
      </c>
      <c r="O224" s="1">
        <f t="shared" si="60"/>
        <v>5.8873939716421297E-2</v>
      </c>
      <c r="P224" s="24">
        <f t="shared" si="64"/>
        <v>1.0027303329345706E-17</v>
      </c>
      <c r="Q224" s="1"/>
      <c r="R224" s="27">
        <f t="shared" si="61"/>
        <v>50.532079031250781</v>
      </c>
      <c r="S224" s="27">
        <f t="shared" si="62"/>
        <v>314.33592096874924</v>
      </c>
    </row>
    <row r="225" spans="1:19" x14ac:dyDescent="0.25">
      <c r="A225" s="29">
        <v>5525</v>
      </c>
      <c r="B225" s="29">
        <v>6.6799999999999998E-2</v>
      </c>
      <c r="C225" s="29">
        <v>-2.18E-2</v>
      </c>
      <c r="D225" s="1"/>
      <c r="E225" s="1">
        <f t="shared" si="54"/>
        <v>-0.32634730538922158</v>
      </c>
      <c r="F225" s="1">
        <f t="shared" si="55"/>
        <v>0</v>
      </c>
      <c r="G225" s="1">
        <f t="shared" si="53"/>
        <v>0</v>
      </c>
      <c r="H225" s="1"/>
      <c r="I225" s="24">
        <f t="shared" si="56"/>
        <v>0.13529170392911763</v>
      </c>
      <c r="J225" s="24">
        <f t="shared" si="63"/>
        <v>0.7294165921417648</v>
      </c>
      <c r="K225" s="1"/>
      <c r="L225" s="1">
        <f t="shared" si="57"/>
        <v>9.0374858224650575E-3</v>
      </c>
      <c r="M225" s="1">
        <f t="shared" si="58"/>
        <v>5.7762514177534946E-2</v>
      </c>
      <c r="N225" s="1">
        <f t="shared" si="59"/>
        <v>-8.1248769600004489E-2</v>
      </c>
      <c r="O225" s="1">
        <f t="shared" si="60"/>
        <v>5.9448769600004489E-2</v>
      </c>
      <c r="P225" s="24">
        <f>(N225+O225-C225)/MAX($C$13,-$C$14)</f>
        <v>0</v>
      </c>
      <c r="Q225" s="1"/>
      <c r="R225" s="27">
        <f t="shared" si="61"/>
        <v>49.932109169119443</v>
      </c>
      <c r="S225" s="27">
        <f t="shared" si="62"/>
        <v>319.13789083088056</v>
      </c>
    </row>
    <row r="226" spans="1:19" x14ac:dyDescent="0.25">
      <c r="A226" s="29">
        <v>5555</v>
      </c>
      <c r="B226" s="29">
        <v>6.7500000000000004E-2</v>
      </c>
      <c r="C226" s="29">
        <v>-3.0200000000000001E-2</v>
      </c>
      <c r="D226" s="1"/>
      <c r="E226" s="1">
        <f t="shared" si="54"/>
        <v>-0.44740740740740742</v>
      </c>
      <c r="F226" s="1">
        <f t="shared" si="55"/>
        <v>0</v>
      </c>
      <c r="G226" s="1">
        <f t="shared" ref="G226:G227" si="77">E226*F226</f>
        <v>0</v>
      </c>
      <c r="H226" s="1"/>
      <c r="I226" s="24">
        <f t="shared" si="56"/>
        <v>0.14737428723366849</v>
      </c>
      <c r="J226" s="24">
        <f t="shared" si="63"/>
        <v>0.70525142553266296</v>
      </c>
      <c r="K226" s="1"/>
      <c r="L226" s="1">
        <f t="shared" si="57"/>
        <v>9.9477643882726237E-3</v>
      </c>
      <c r="M226" s="1">
        <f t="shared" si="58"/>
        <v>5.7552235611727377E-2</v>
      </c>
      <c r="N226" s="1">
        <f t="shared" si="59"/>
        <v>-8.94323523926078E-2</v>
      </c>
      <c r="O226" s="1">
        <f t="shared" si="60"/>
        <v>5.9232352392607802E-2</v>
      </c>
      <c r="P226" s="24">
        <f>(N226+O226-C226)/MAX($C$13,-$C$14)</f>
        <v>2.5068258323364265E-18</v>
      </c>
      <c r="Q226" s="1"/>
      <c r="R226" s="27">
        <f t="shared" si="61"/>
        <v>55.259831176854426</v>
      </c>
      <c r="S226" s="27">
        <f t="shared" si="62"/>
        <v>319.70266882314559</v>
      </c>
    </row>
    <row r="227" spans="1:19" x14ac:dyDescent="0.25">
      <c r="A227" s="29">
        <v>5585</v>
      </c>
      <c r="B227" s="29">
        <v>6.8400000000000002E-2</v>
      </c>
      <c r="C227" s="29">
        <v>-3.7199999999999997E-2</v>
      </c>
      <c r="D227" s="1"/>
      <c r="E227" s="1">
        <f t="shared" si="54"/>
        <v>-0.54385964912280693</v>
      </c>
      <c r="F227" s="1">
        <f t="shared" si="55"/>
        <v>0</v>
      </c>
      <c r="G227" s="1">
        <f t="shared" si="77"/>
        <v>0</v>
      </c>
      <c r="H227" s="1"/>
      <c r="I227" s="24">
        <f t="shared" si="56"/>
        <v>0.15700084648819418</v>
      </c>
      <c r="J227" s="24">
        <f t="shared" si="63"/>
        <v>0.68599830702361164</v>
      </c>
      <c r="K227" s="1"/>
      <c r="L227" s="1">
        <f t="shared" si="57"/>
        <v>1.0738857899792483E-2</v>
      </c>
      <c r="M227" s="1">
        <f t="shared" si="58"/>
        <v>5.7661142100207514E-2</v>
      </c>
      <c r="N227" s="1">
        <f t="shared" si="59"/>
        <v>-9.6544438177546141E-2</v>
      </c>
      <c r="O227" s="1">
        <f t="shared" si="60"/>
        <v>5.9344438177546144E-2</v>
      </c>
      <c r="P227" s="24">
        <f>(N227+O227-C227)/MAX($C$13,-$C$14)</f>
        <v>0</v>
      </c>
      <c r="Q227" s="1"/>
      <c r="R227" s="27">
        <f t="shared" si="61"/>
        <v>59.976521370341018</v>
      </c>
      <c r="S227" s="27">
        <f t="shared" si="62"/>
        <v>322.03747862965895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2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0" t="s">
        <v>44</v>
      </c>
      <c r="K11" s="40"/>
      <c r="L11" s="40"/>
      <c r="M11" s="40"/>
      <c r="N11" s="40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SUM(B20:B222)</f>
        <v>24.879400000000015</v>
      </c>
      <c r="C12" s="2">
        <f>SUM(C20:C222)</f>
        <v>-56.977000000000004</v>
      </c>
      <c r="D12" s="3"/>
      <c r="F12" s="35" t="s">
        <v>32</v>
      </c>
      <c r="G12" s="35"/>
      <c r="H12" s="35"/>
      <c r="I12" s="35"/>
      <c r="J12" s="35"/>
      <c r="K12" s="35"/>
      <c r="L12" s="35"/>
      <c r="M12" s="28">
        <v>0.9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MAX(B20:B222)</f>
        <v>0.98919999999999997</v>
      </c>
      <c r="C13" s="2">
        <f>MAX(C20:C222)</f>
        <v>1.0269999999999999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2574.9018953006075</v>
      </c>
    </row>
    <row r="14" spans="1:21" s="3" customFormat="1" x14ac:dyDescent="0.25">
      <c r="A14" s="2" t="s">
        <v>30</v>
      </c>
      <c r="B14" s="2">
        <f>MIN(B20:B222)</f>
        <v>2.9999999999999997E-4</v>
      </c>
      <c r="C14" s="2">
        <f>MIN(C20:C222)</f>
        <v>-3.9428000000000001</v>
      </c>
      <c r="F14" s="5"/>
      <c r="G14" s="2" t="s">
        <v>7</v>
      </c>
      <c r="H14" s="2"/>
      <c r="I14" s="15"/>
      <c r="J14" s="15">
        <f>MIN(G20:G222)</f>
        <v>-55.220389805097454</v>
      </c>
      <c r="K14" s="2" t="s">
        <v>19</v>
      </c>
      <c r="L14" s="15">
        <f>J14*M13</f>
        <v>-55.220389805097454</v>
      </c>
      <c r="M14" s="2" t="s">
        <v>25</v>
      </c>
      <c r="N14" s="2">
        <f>L14*D17</f>
        <v>-3.611413493253373E-2</v>
      </c>
      <c r="Q14" s="4" t="s">
        <v>34</v>
      </c>
      <c r="R14" s="18">
        <f>SUM(R20:R222)/SUM(L20:L222)</f>
        <v>3405.3505264072328</v>
      </c>
      <c r="S14" s="18">
        <f>SUM(S20:S222)/SUM(M20:M222)</f>
        <v>830.44863110662516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MAX(G20:G222)</f>
        <v>1.3951839267247748</v>
      </c>
      <c r="K15" s="2"/>
      <c r="L15" s="2"/>
      <c r="M15" s="2" t="s">
        <v>24</v>
      </c>
      <c r="N15" s="2">
        <f>J15*D17</f>
        <v>9.1245028807800262E-4</v>
      </c>
      <c r="P15" s="10"/>
      <c r="Q15"/>
      <c r="S15" s="17"/>
    </row>
    <row r="16" spans="1:21" x14ac:dyDescent="0.25">
      <c r="A16" s="32" t="s">
        <v>43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6.5093599856556689E-2</v>
      </c>
      <c r="K16" s="2"/>
      <c r="L16" s="19" t="s">
        <v>61</v>
      </c>
      <c r="M16" s="2"/>
      <c r="N16" s="30">
        <f>-L14/J15*J16/(1-J16)</f>
        <v>2.7557394963547064</v>
      </c>
      <c r="P16" s="10"/>
      <c r="Q16"/>
    </row>
    <row r="17" spans="1:19" x14ac:dyDescent="0.25">
      <c r="A17" s="12" t="s">
        <v>18</v>
      </c>
      <c r="B17" s="11"/>
      <c r="C17" s="11"/>
      <c r="D17" s="11">
        <v>6.5399999999999996E-4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6">
        <v>-542</v>
      </c>
      <c r="B20" s="26">
        <v>4.7199999999999999E-2</v>
      </c>
      <c r="C20" s="26">
        <v>0.1787</v>
      </c>
      <c r="D20" s="1"/>
      <c r="E20" s="1">
        <f t="shared" ref="E20:E83" si="0">C20/B20</f>
        <v>3.7860169491525424</v>
      </c>
      <c r="F20" s="1">
        <f t="shared" ref="F20:F83" si="1">IF(AND(B20/$B$13&gt;$O$12,OR(C20/$C$13&gt;$M$12,C20/$C$14&gt;$M$12)),1,0)</f>
        <v>0</v>
      </c>
      <c r="G20" s="1">
        <f>E20*F20</f>
        <v>0</v>
      </c>
      <c r="H20" s="1"/>
      <c r="I20" s="24">
        <f t="shared" ref="I20:I83" si="2">MIN(1,MAX(0,(E20-$J$15)/($L$14-$J$15)))</f>
        <v>0</v>
      </c>
      <c r="J20" s="24">
        <f>1-2*I20</f>
        <v>1</v>
      </c>
      <c r="K20" s="1"/>
      <c r="L20" s="1">
        <f t="shared" ref="L20:L83" si="3">B20*I20</f>
        <v>0</v>
      </c>
      <c r="M20" s="1">
        <f t="shared" ref="M20:M83" si="4">B20*(1-I20)</f>
        <v>4.7199999999999999E-2</v>
      </c>
      <c r="N20" s="1">
        <f t="shared" ref="N20:N83" si="5">L20*$L$14</f>
        <v>0</v>
      </c>
      <c r="O20" s="1">
        <f t="shared" ref="O20:O83" si="6">M20*$J$15</f>
        <v>6.5852681341409369E-2</v>
      </c>
      <c r="P20" s="24">
        <f>(N20+O20-C20)/MAX($C$13,-$C$14)</f>
        <v>-2.8621111559955014E-2</v>
      </c>
      <c r="Q20" s="1"/>
      <c r="R20" s="27">
        <f t="shared" ref="R20:R83" si="7">A20*L20</f>
        <v>0</v>
      </c>
      <c r="S20" s="27">
        <f t="shared" ref="S20:S83" si="8">A20*M20</f>
        <v>-25.5824</v>
      </c>
    </row>
    <row r="21" spans="1:19" x14ac:dyDescent="0.25">
      <c r="A21" s="26">
        <v>-512</v>
      </c>
      <c r="B21" s="26">
        <v>6.9199999999999998E-2</v>
      </c>
      <c r="C21" s="26">
        <v>0.21410000000000001</v>
      </c>
      <c r="D21" s="1"/>
      <c r="E21" s="1">
        <f t="shared" si="0"/>
        <v>3.0939306358381504</v>
      </c>
      <c r="F21" s="1">
        <f t="shared" si="1"/>
        <v>0</v>
      </c>
      <c r="G21" s="1">
        <f>E21*F21</f>
        <v>0</v>
      </c>
      <c r="H21" s="1"/>
      <c r="I21" s="24">
        <f t="shared" si="2"/>
        <v>0</v>
      </c>
      <c r="J21" s="24">
        <f t="shared" ref="J21:J84" si="9">1-2*I21</f>
        <v>1</v>
      </c>
      <c r="K21" s="1"/>
      <c r="L21" s="1">
        <f t="shared" si="3"/>
        <v>0</v>
      </c>
      <c r="M21" s="1">
        <f t="shared" si="4"/>
        <v>6.9199999999999998E-2</v>
      </c>
      <c r="N21" s="1">
        <f t="shared" si="5"/>
        <v>0</v>
      </c>
      <c r="O21" s="1">
        <f t="shared" si="6"/>
        <v>9.6546727729354409E-2</v>
      </c>
      <c r="P21" s="24">
        <f t="shared" ref="P21:P84" si="10">(N21+O21-C21)/MAX($C$13,-$C$14)</f>
        <v>-2.981466781745095E-2</v>
      </c>
      <c r="Q21" s="1"/>
      <c r="R21" s="27">
        <f t="shared" si="7"/>
        <v>0</v>
      </c>
      <c r="S21" s="27">
        <f t="shared" si="8"/>
        <v>-35.430399999999999</v>
      </c>
    </row>
    <row r="22" spans="1:19" x14ac:dyDescent="0.25">
      <c r="A22" s="26">
        <v>-482</v>
      </c>
      <c r="B22" s="26">
        <v>0.1011</v>
      </c>
      <c r="C22" s="26">
        <v>0.26279999999999998</v>
      </c>
      <c r="D22" s="1"/>
      <c r="E22" s="1">
        <f t="shared" si="0"/>
        <v>2.599406528189911</v>
      </c>
      <c r="F22" s="1">
        <f t="shared" si="1"/>
        <v>0</v>
      </c>
      <c r="G22" s="1">
        <f t="shared" ref="G22:G85" si="11">E22*F22</f>
        <v>0</v>
      </c>
      <c r="H22" s="1"/>
      <c r="I22" s="24">
        <f t="shared" si="2"/>
        <v>0</v>
      </c>
      <c r="J22" s="24">
        <f t="shared" si="9"/>
        <v>1</v>
      </c>
      <c r="K22" s="1"/>
      <c r="L22" s="1">
        <f t="shared" si="3"/>
        <v>0</v>
      </c>
      <c r="M22" s="1">
        <f t="shared" si="4"/>
        <v>0.1011</v>
      </c>
      <c r="N22" s="1">
        <f t="shared" si="5"/>
        <v>0</v>
      </c>
      <c r="O22" s="1">
        <f t="shared" si="6"/>
        <v>0.14105309499187471</v>
      </c>
      <c r="P22" s="24">
        <f t="shared" si="10"/>
        <v>-3.0878285738085945E-2</v>
      </c>
      <c r="Q22" s="1"/>
      <c r="R22" s="27">
        <f t="shared" si="7"/>
        <v>0</v>
      </c>
      <c r="S22" s="27">
        <f t="shared" si="8"/>
        <v>-48.730199999999996</v>
      </c>
    </row>
    <row r="23" spans="1:19" x14ac:dyDescent="0.25">
      <c r="A23" s="26">
        <v>-452</v>
      </c>
      <c r="B23" s="26">
        <v>0.1361</v>
      </c>
      <c r="C23" s="26">
        <v>0.32419999999999999</v>
      </c>
      <c r="D23" s="1"/>
      <c r="E23" s="1">
        <f t="shared" si="0"/>
        <v>2.3820720058780309</v>
      </c>
      <c r="F23" s="1">
        <f t="shared" si="1"/>
        <v>0</v>
      </c>
      <c r="G23" s="1">
        <f t="shared" si="11"/>
        <v>0</v>
      </c>
      <c r="H23" s="1"/>
      <c r="I23" s="24">
        <f t="shared" si="2"/>
        <v>0</v>
      </c>
      <c r="J23" s="24">
        <f t="shared" si="9"/>
        <v>1</v>
      </c>
      <c r="K23" s="1"/>
      <c r="L23" s="1">
        <f t="shared" si="3"/>
        <v>0</v>
      </c>
      <c r="M23" s="1">
        <f t="shared" si="4"/>
        <v>0.1361</v>
      </c>
      <c r="N23" s="1">
        <f t="shared" si="5"/>
        <v>0</v>
      </c>
      <c r="O23" s="1">
        <f t="shared" si="6"/>
        <v>0.18988453242724185</v>
      </c>
      <c r="P23" s="24">
        <f t="shared" si="10"/>
        <v>-3.4066010848320519E-2</v>
      </c>
      <c r="Q23" s="1"/>
      <c r="R23" s="27">
        <f t="shared" si="7"/>
        <v>0</v>
      </c>
      <c r="S23" s="27">
        <f t="shared" si="8"/>
        <v>-61.517200000000003</v>
      </c>
    </row>
    <row r="24" spans="1:19" x14ac:dyDescent="0.25">
      <c r="A24" s="26">
        <v>-422</v>
      </c>
      <c r="B24" s="26">
        <v>0.17330000000000001</v>
      </c>
      <c r="C24" s="26">
        <v>0.39129999999999998</v>
      </c>
      <c r="D24" s="1"/>
      <c r="E24" s="1">
        <f t="shared" si="0"/>
        <v>2.2579342181188689</v>
      </c>
      <c r="F24" s="1">
        <f t="shared" si="1"/>
        <v>0</v>
      </c>
      <c r="G24" s="1">
        <f t="shared" si="11"/>
        <v>0</v>
      </c>
      <c r="H24" s="1"/>
      <c r="I24" s="24">
        <f t="shared" si="2"/>
        <v>0</v>
      </c>
      <c r="J24" s="24">
        <f t="shared" si="9"/>
        <v>1</v>
      </c>
      <c r="K24" s="1"/>
      <c r="L24" s="1">
        <f t="shared" si="3"/>
        <v>0</v>
      </c>
      <c r="M24" s="1">
        <f t="shared" si="4"/>
        <v>0.17330000000000001</v>
      </c>
      <c r="N24" s="1">
        <f t="shared" si="5"/>
        <v>0</v>
      </c>
      <c r="O24" s="1">
        <f t="shared" si="6"/>
        <v>0.24178537450140347</v>
      </c>
      <c r="P24" s="24">
        <f t="shared" si="10"/>
        <v>-3.7920925610884781E-2</v>
      </c>
      <c r="Q24" s="1"/>
      <c r="R24" s="27">
        <f t="shared" si="7"/>
        <v>0</v>
      </c>
      <c r="S24" s="27">
        <f t="shared" si="8"/>
        <v>-73.132600000000011</v>
      </c>
    </row>
    <row r="25" spans="1:19" x14ac:dyDescent="0.25">
      <c r="A25" s="26">
        <v>-392</v>
      </c>
      <c r="B25" s="26">
        <v>0.22</v>
      </c>
      <c r="C25" s="26">
        <v>0.4602</v>
      </c>
      <c r="D25" s="1"/>
      <c r="E25" s="1">
        <f t="shared" si="0"/>
        <v>2.0918181818181818</v>
      </c>
      <c r="F25" s="1">
        <f t="shared" si="1"/>
        <v>0</v>
      </c>
      <c r="G25" s="1">
        <f t="shared" si="11"/>
        <v>0</v>
      </c>
      <c r="H25" s="1"/>
      <c r="I25" s="24">
        <f t="shared" si="2"/>
        <v>0</v>
      </c>
      <c r="J25" s="24">
        <f t="shared" si="9"/>
        <v>1</v>
      </c>
      <c r="K25" s="1"/>
      <c r="L25" s="1">
        <f t="shared" si="3"/>
        <v>0</v>
      </c>
      <c r="M25" s="1">
        <f t="shared" si="4"/>
        <v>0.22</v>
      </c>
      <c r="N25" s="1">
        <f t="shared" si="5"/>
        <v>0</v>
      </c>
      <c r="O25" s="1">
        <f t="shared" si="6"/>
        <v>0.30694046387945045</v>
      </c>
      <c r="P25" s="24">
        <f t="shared" si="10"/>
        <v>-3.887073554848066E-2</v>
      </c>
      <c r="Q25" s="1"/>
      <c r="R25" s="27">
        <f t="shared" si="7"/>
        <v>0</v>
      </c>
      <c r="S25" s="27">
        <f t="shared" si="8"/>
        <v>-86.24</v>
      </c>
    </row>
    <row r="26" spans="1:19" x14ac:dyDescent="0.25">
      <c r="A26" s="26">
        <v>-362</v>
      </c>
      <c r="B26" s="26">
        <v>0.28050000000000003</v>
      </c>
      <c r="C26" s="26">
        <v>0.53390000000000004</v>
      </c>
      <c r="D26" s="1"/>
      <c r="E26" s="1">
        <f t="shared" si="0"/>
        <v>1.9033868092691621</v>
      </c>
      <c r="F26" s="1">
        <f t="shared" si="1"/>
        <v>0</v>
      </c>
      <c r="G26" s="1">
        <f t="shared" si="11"/>
        <v>0</v>
      </c>
      <c r="H26" s="1"/>
      <c r="I26" s="24">
        <f t="shared" si="2"/>
        <v>0</v>
      </c>
      <c r="J26" s="24">
        <f t="shared" si="9"/>
        <v>1</v>
      </c>
      <c r="K26" s="1"/>
      <c r="L26" s="1">
        <f t="shared" si="3"/>
        <v>0</v>
      </c>
      <c r="M26" s="1">
        <f t="shared" si="4"/>
        <v>0.28050000000000003</v>
      </c>
      <c r="N26" s="1">
        <f t="shared" si="5"/>
        <v>0</v>
      </c>
      <c r="O26" s="1">
        <f t="shared" si="6"/>
        <v>0.39134909144629937</v>
      </c>
      <c r="P26" s="24">
        <f t="shared" si="10"/>
        <v>-3.6154739919270741E-2</v>
      </c>
      <c r="Q26" s="1"/>
      <c r="R26" s="27">
        <f t="shared" si="7"/>
        <v>0</v>
      </c>
      <c r="S26" s="27">
        <f t="shared" si="8"/>
        <v>-101.54100000000001</v>
      </c>
    </row>
    <row r="27" spans="1:19" x14ac:dyDescent="0.25">
      <c r="A27" s="26">
        <v>-332</v>
      </c>
      <c r="B27" s="26">
        <v>0.35770000000000002</v>
      </c>
      <c r="C27" s="26">
        <v>0.61280000000000001</v>
      </c>
      <c r="D27" s="1"/>
      <c r="E27" s="1">
        <f t="shared" si="0"/>
        <v>1.7131674587643275</v>
      </c>
      <c r="F27" s="1">
        <f t="shared" si="1"/>
        <v>0</v>
      </c>
      <c r="G27" s="1">
        <f t="shared" si="11"/>
        <v>0</v>
      </c>
      <c r="H27" s="1"/>
      <c r="I27" s="24">
        <f t="shared" si="2"/>
        <v>0</v>
      </c>
      <c r="J27" s="24">
        <f t="shared" si="9"/>
        <v>1</v>
      </c>
      <c r="K27" s="1"/>
      <c r="L27" s="1">
        <f t="shared" si="3"/>
        <v>0</v>
      </c>
      <c r="M27" s="1">
        <f t="shared" si="4"/>
        <v>0.35770000000000002</v>
      </c>
      <c r="N27" s="1">
        <f t="shared" si="5"/>
        <v>0</v>
      </c>
      <c r="O27" s="1">
        <f t="shared" si="6"/>
        <v>0.49905729058945197</v>
      </c>
      <c r="P27" s="24">
        <f t="shared" si="10"/>
        <v>-2.8848206708569555E-2</v>
      </c>
      <c r="Q27" s="1"/>
      <c r="R27" s="27">
        <f t="shared" si="7"/>
        <v>0</v>
      </c>
      <c r="S27" s="27">
        <f t="shared" si="8"/>
        <v>-118.7564</v>
      </c>
    </row>
    <row r="28" spans="1:19" x14ac:dyDescent="0.25">
      <c r="A28" s="26">
        <v>-302</v>
      </c>
      <c r="B28" s="26">
        <v>0.4556</v>
      </c>
      <c r="C28" s="26">
        <v>0.69010000000000005</v>
      </c>
      <c r="D28" s="1"/>
      <c r="E28" s="1">
        <f t="shared" si="0"/>
        <v>1.5147058823529413</v>
      </c>
      <c r="F28" s="1">
        <f t="shared" si="1"/>
        <v>0</v>
      </c>
      <c r="G28" s="1">
        <f t="shared" si="11"/>
        <v>0</v>
      </c>
      <c r="H28" s="1"/>
      <c r="I28" s="24">
        <f t="shared" si="2"/>
        <v>0</v>
      </c>
      <c r="J28" s="24">
        <f t="shared" si="9"/>
        <v>1</v>
      </c>
      <c r="K28" s="1"/>
      <c r="L28" s="1">
        <f t="shared" si="3"/>
        <v>0</v>
      </c>
      <c r="M28" s="1">
        <f t="shared" si="4"/>
        <v>0.4556</v>
      </c>
      <c r="N28" s="1">
        <f t="shared" si="5"/>
        <v>0</v>
      </c>
      <c r="O28" s="1">
        <f t="shared" si="6"/>
        <v>0.63564579701580737</v>
      </c>
      <c r="P28" s="24">
        <f t="shared" si="10"/>
        <v>-1.3811048743074129E-2</v>
      </c>
      <c r="Q28" s="1"/>
      <c r="R28" s="27">
        <f t="shared" si="7"/>
        <v>0</v>
      </c>
      <c r="S28" s="27">
        <f t="shared" si="8"/>
        <v>-137.59120000000001</v>
      </c>
    </row>
    <row r="29" spans="1:19" x14ac:dyDescent="0.25">
      <c r="A29" s="26">
        <v>-272</v>
      </c>
      <c r="B29" s="26">
        <v>0.56679999999999997</v>
      </c>
      <c r="C29" s="26">
        <v>0.75449999999999995</v>
      </c>
      <c r="D29" s="1"/>
      <c r="E29" s="1">
        <f t="shared" si="0"/>
        <v>1.3311573747353564</v>
      </c>
      <c r="F29" s="1">
        <f t="shared" si="1"/>
        <v>0</v>
      </c>
      <c r="G29" s="1">
        <f t="shared" si="11"/>
        <v>0</v>
      </c>
      <c r="H29" s="1"/>
      <c r="I29" s="24">
        <f t="shared" si="2"/>
        <v>1.1308999939257094E-3</v>
      </c>
      <c r="J29" s="24">
        <f t="shared" si="9"/>
        <v>0.99773820001214863</v>
      </c>
      <c r="K29" s="1"/>
      <c r="L29" s="1">
        <f t="shared" si="3"/>
        <v>6.4099411655709209E-4</v>
      </c>
      <c r="M29" s="1">
        <f t="shared" si="4"/>
        <v>0.56615900588344292</v>
      </c>
      <c r="N29" s="1">
        <f t="shared" si="5"/>
        <v>-3.5395944979056695E-2</v>
      </c>
      <c r="O29" s="1">
        <f t="shared" si="6"/>
        <v>0.7898959449790568</v>
      </c>
      <c r="P29" s="24">
        <f t="shared" si="10"/>
        <v>2.8158238425107958E-17</v>
      </c>
      <c r="Q29" s="1"/>
      <c r="R29" s="27">
        <f t="shared" si="7"/>
        <v>-0.17435039970352906</v>
      </c>
      <c r="S29" s="27">
        <f t="shared" si="8"/>
        <v>-153.99524960029646</v>
      </c>
    </row>
    <row r="30" spans="1:19" x14ac:dyDescent="0.25">
      <c r="A30" s="26">
        <v>-242</v>
      </c>
      <c r="B30" s="26">
        <v>0.67169999999999996</v>
      </c>
      <c r="C30" s="26">
        <v>0.81010000000000004</v>
      </c>
      <c r="D30" s="1"/>
      <c r="E30" s="1">
        <f t="shared" si="0"/>
        <v>1.2060443650439185</v>
      </c>
      <c r="F30" s="1">
        <f t="shared" si="1"/>
        <v>0</v>
      </c>
      <c r="G30" s="1">
        <f t="shared" si="11"/>
        <v>0</v>
      </c>
      <c r="H30" s="1"/>
      <c r="I30" s="24">
        <f t="shared" si="2"/>
        <v>3.3407691420169337E-3</v>
      </c>
      <c r="J30" s="24">
        <f t="shared" si="9"/>
        <v>0.99331846171596616</v>
      </c>
      <c r="K30" s="1"/>
      <c r="L30" s="1">
        <f t="shared" si="3"/>
        <v>2.2439946326927741E-3</v>
      </c>
      <c r="M30" s="1">
        <f t="shared" si="4"/>
        <v>0.66945600536730721</v>
      </c>
      <c r="N30" s="1">
        <f t="shared" si="5"/>
        <v>-0.12391425833784146</v>
      </c>
      <c r="O30" s="1">
        <f t="shared" si="6"/>
        <v>0.93401425833784157</v>
      </c>
      <c r="P30" s="24">
        <f t="shared" si="10"/>
        <v>2.8158238425107958E-17</v>
      </c>
      <c r="Q30" s="1"/>
      <c r="R30" s="27">
        <f t="shared" si="7"/>
        <v>-0.54304670111165132</v>
      </c>
      <c r="S30" s="27">
        <f t="shared" si="8"/>
        <v>-162.00835329888835</v>
      </c>
    </row>
    <row r="31" spans="1:19" x14ac:dyDescent="0.25">
      <c r="A31" s="26">
        <v>-212</v>
      </c>
      <c r="B31" s="26">
        <v>0.75790000000000002</v>
      </c>
      <c r="C31" s="26">
        <v>0.88029999999999997</v>
      </c>
      <c r="D31" s="1"/>
      <c r="E31" s="1">
        <f t="shared" si="0"/>
        <v>1.1614988784800104</v>
      </c>
      <c r="F31" s="1">
        <f t="shared" si="1"/>
        <v>0</v>
      </c>
      <c r="G31" s="1">
        <f t="shared" si="11"/>
        <v>0</v>
      </c>
      <c r="H31" s="1"/>
      <c r="I31" s="24">
        <f t="shared" si="2"/>
        <v>4.1275753797301125E-3</v>
      </c>
      <c r="J31" s="24">
        <f t="shared" si="9"/>
        <v>0.99174484924053974</v>
      </c>
      <c r="K31" s="1"/>
      <c r="L31" s="1">
        <f t="shared" si="3"/>
        <v>3.1282893802974522E-3</v>
      </c>
      <c r="M31" s="1">
        <f t="shared" si="4"/>
        <v>0.75477171061970261</v>
      </c>
      <c r="N31" s="1">
        <f t="shared" si="5"/>
        <v>-0.17274535900317206</v>
      </c>
      <c r="O31" s="1">
        <f t="shared" si="6"/>
        <v>1.0530453590031721</v>
      </c>
      <c r="P31" s="24">
        <f t="shared" si="10"/>
        <v>2.8158238425107958E-17</v>
      </c>
      <c r="Q31" s="1"/>
      <c r="R31" s="27">
        <f t="shared" si="7"/>
        <v>-0.6631973486230599</v>
      </c>
      <c r="S31" s="27">
        <f t="shared" si="8"/>
        <v>-160.01160265137696</v>
      </c>
    </row>
    <row r="32" spans="1:19" x14ac:dyDescent="0.25">
      <c r="A32" s="26">
        <v>-182</v>
      </c>
      <c r="B32" s="26">
        <v>0.82779999999999998</v>
      </c>
      <c r="C32" s="26">
        <v>0.94130000000000003</v>
      </c>
      <c r="D32" s="1"/>
      <c r="E32" s="1">
        <f t="shared" si="0"/>
        <v>1.1371104131432714</v>
      </c>
      <c r="F32" s="1">
        <f t="shared" si="1"/>
        <v>1</v>
      </c>
      <c r="G32" s="1">
        <f t="shared" si="11"/>
        <v>1.1371104131432714</v>
      </c>
      <c r="H32" s="1"/>
      <c r="I32" s="24">
        <f t="shared" si="2"/>
        <v>4.5583484643987012E-3</v>
      </c>
      <c r="J32" s="24">
        <f t="shared" si="9"/>
        <v>0.99088330307120265</v>
      </c>
      <c r="K32" s="1"/>
      <c r="L32" s="1">
        <f t="shared" si="3"/>
        <v>3.7734008588292448E-3</v>
      </c>
      <c r="M32" s="1">
        <f t="shared" si="4"/>
        <v>0.82402659914117071</v>
      </c>
      <c r="N32" s="1">
        <f t="shared" si="5"/>
        <v>-0.2083686663154404</v>
      </c>
      <c r="O32" s="1">
        <f t="shared" si="6"/>
        <v>1.1496686663154405</v>
      </c>
      <c r="P32" s="24">
        <f t="shared" si="10"/>
        <v>2.8158238425107958E-17</v>
      </c>
      <c r="Q32" s="1"/>
      <c r="R32" s="27">
        <f t="shared" si="7"/>
        <v>-0.68675895630692252</v>
      </c>
      <c r="S32" s="27">
        <f t="shared" si="8"/>
        <v>-149.97284104369308</v>
      </c>
    </row>
    <row r="33" spans="1:19" x14ac:dyDescent="0.25">
      <c r="A33" s="26">
        <v>-152</v>
      </c>
      <c r="B33" s="26">
        <v>0.88800000000000001</v>
      </c>
      <c r="C33" s="26">
        <v>0.96989999999999998</v>
      </c>
      <c r="D33" s="1"/>
      <c r="E33" s="1">
        <f t="shared" si="0"/>
        <v>1.0922297297297296</v>
      </c>
      <c r="F33" s="1">
        <f t="shared" si="1"/>
        <v>1</v>
      </c>
      <c r="G33" s="1">
        <f t="shared" si="11"/>
        <v>1.0922297297297296</v>
      </c>
      <c r="H33" s="1"/>
      <c r="I33" s="24">
        <f t="shared" si="2"/>
        <v>5.3510752788638073E-3</v>
      </c>
      <c r="J33" s="24">
        <f t="shared" si="9"/>
        <v>0.98929784944227239</v>
      </c>
      <c r="K33" s="1"/>
      <c r="L33" s="1">
        <f t="shared" si="3"/>
        <v>4.7517548476310612E-3</v>
      </c>
      <c r="M33" s="1">
        <f t="shared" si="4"/>
        <v>0.88324824515236899</v>
      </c>
      <c r="N33" s="1">
        <f t="shared" si="5"/>
        <v>-0.26239375494444866</v>
      </c>
      <c r="O33" s="1">
        <f t="shared" si="6"/>
        <v>1.2322937549444486</v>
      </c>
      <c r="P33" s="24">
        <f t="shared" si="10"/>
        <v>0</v>
      </c>
      <c r="Q33" s="1"/>
      <c r="R33" s="27">
        <f t="shared" si="7"/>
        <v>-0.72226673683992126</v>
      </c>
      <c r="S33" s="27">
        <f t="shared" si="8"/>
        <v>-134.25373326316009</v>
      </c>
    </row>
    <row r="34" spans="1:19" x14ac:dyDescent="0.25">
      <c r="A34" s="26">
        <v>-122</v>
      </c>
      <c r="B34" s="26">
        <v>0.93559999999999999</v>
      </c>
      <c r="C34" s="26">
        <v>0.98870000000000002</v>
      </c>
      <c r="D34" s="1"/>
      <c r="E34" s="1">
        <f t="shared" si="0"/>
        <v>1.0567550235143224</v>
      </c>
      <c r="F34" s="1">
        <f t="shared" si="1"/>
        <v>1</v>
      </c>
      <c r="G34" s="1">
        <f t="shared" si="11"/>
        <v>1.0567550235143224</v>
      </c>
      <c r="H34" s="1"/>
      <c r="I34" s="24">
        <f t="shared" si="2"/>
        <v>5.9776644640841953E-3</v>
      </c>
      <c r="J34" s="24">
        <f t="shared" si="9"/>
        <v>0.98804467107183158</v>
      </c>
      <c r="K34" s="1"/>
      <c r="L34" s="1">
        <f t="shared" si="3"/>
        <v>5.5927028725971731E-3</v>
      </c>
      <c r="M34" s="1">
        <f t="shared" si="4"/>
        <v>0.93000729712740282</v>
      </c>
      <c r="N34" s="1">
        <f t="shared" si="5"/>
        <v>-0.30883123268890417</v>
      </c>
      <c r="O34" s="1">
        <f t="shared" si="6"/>
        <v>1.2975312326889041</v>
      </c>
      <c r="P34" s="24">
        <f t="shared" si="10"/>
        <v>-2.8158238425107958E-17</v>
      </c>
      <c r="Q34" s="1"/>
      <c r="R34" s="27">
        <f t="shared" si="7"/>
        <v>-0.68230975045685516</v>
      </c>
      <c r="S34" s="27">
        <f t="shared" si="8"/>
        <v>-113.46089024954314</v>
      </c>
    </row>
    <row r="35" spans="1:19" x14ac:dyDescent="0.25">
      <c r="A35" s="26">
        <v>-92</v>
      </c>
      <c r="B35" s="26">
        <v>0.96640000000000004</v>
      </c>
      <c r="C35" s="26">
        <v>1.0066999999999999</v>
      </c>
      <c r="D35" s="1"/>
      <c r="E35" s="1">
        <f t="shared" si="0"/>
        <v>1.0417011589403973</v>
      </c>
      <c r="F35" s="1">
        <f t="shared" si="1"/>
        <v>1</v>
      </c>
      <c r="G35" s="1">
        <f t="shared" si="11"/>
        <v>1.0417011589403973</v>
      </c>
      <c r="H35" s="1"/>
      <c r="I35" s="24">
        <f t="shared" si="2"/>
        <v>6.2435606403771805E-3</v>
      </c>
      <c r="J35" s="24">
        <f t="shared" si="9"/>
        <v>0.98751287871924565</v>
      </c>
      <c r="K35" s="1"/>
      <c r="L35" s="1">
        <f t="shared" si="3"/>
        <v>6.0337770028605076E-3</v>
      </c>
      <c r="M35" s="1">
        <f t="shared" si="4"/>
        <v>0.96036622299713947</v>
      </c>
      <c r="N35" s="1">
        <f t="shared" si="5"/>
        <v>-0.33318751809498987</v>
      </c>
      <c r="O35" s="1">
        <f t="shared" si="6"/>
        <v>1.3398875180949896</v>
      </c>
      <c r="P35" s="24">
        <f t="shared" si="10"/>
        <v>-5.6316476850215915E-17</v>
      </c>
      <c r="Q35" s="1"/>
      <c r="R35" s="27">
        <f t="shared" si="7"/>
        <v>-0.5551074842631667</v>
      </c>
      <c r="S35" s="27">
        <f t="shared" si="8"/>
        <v>-88.353692515736839</v>
      </c>
    </row>
    <row r="36" spans="1:19" x14ac:dyDescent="0.25">
      <c r="A36" s="26">
        <v>-62</v>
      </c>
      <c r="B36" s="26">
        <v>0.98440000000000005</v>
      </c>
      <c r="C36" s="26">
        <v>1.0206</v>
      </c>
      <c r="D36" s="1"/>
      <c r="E36" s="1">
        <f t="shared" si="0"/>
        <v>1.0367736692401461</v>
      </c>
      <c r="F36" s="1">
        <f t="shared" si="1"/>
        <v>1</v>
      </c>
      <c r="G36" s="1">
        <f t="shared" si="11"/>
        <v>1.0367736692401461</v>
      </c>
      <c r="H36" s="1"/>
      <c r="I36" s="24">
        <f t="shared" si="2"/>
        <v>6.3305948144648932E-3</v>
      </c>
      <c r="J36" s="24">
        <f t="shared" si="9"/>
        <v>0.98733881037107019</v>
      </c>
      <c r="K36" s="1"/>
      <c r="L36" s="1">
        <f t="shared" si="3"/>
        <v>6.2318375353592409E-3</v>
      </c>
      <c r="M36" s="1">
        <f t="shared" si="4"/>
        <v>0.97816816246464089</v>
      </c>
      <c r="N36" s="1">
        <f t="shared" si="5"/>
        <v>-0.34412449790457506</v>
      </c>
      <c r="O36" s="1">
        <f t="shared" si="6"/>
        <v>1.3647244979045752</v>
      </c>
      <c r="P36" s="24">
        <f t="shared" si="10"/>
        <v>5.6316476850215915E-17</v>
      </c>
      <c r="Q36" s="1"/>
      <c r="R36" s="27">
        <f t="shared" si="7"/>
        <v>-0.38637392719227293</v>
      </c>
      <c r="S36" s="27">
        <f t="shared" si="8"/>
        <v>-60.646426072807735</v>
      </c>
    </row>
    <row r="37" spans="1:19" x14ac:dyDescent="0.25">
      <c r="A37" s="26">
        <v>-32</v>
      </c>
      <c r="B37" s="26">
        <v>0.98919999999999997</v>
      </c>
      <c r="C37" s="26">
        <v>1.0269999999999999</v>
      </c>
      <c r="D37" s="1"/>
      <c r="E37" s="1">
        <f t="shared" si="0"/>
        <v>1.0382126971289931</v>
      </c>
      <c r="F37" s="1">
        <f t="shared" si="1"/>
        <v>1</v>
      </c>
      <c r="G37" s="1">
        <f t="shared" si="11"/>
        <v>1.0382126971289931</v>
      </c>
      <c r="H37" s="1"/>
      <c r="I37" s="24">
        <f t="shared" si="2"/>
        <v>6.3051772872017514E-3</v>
      </c>
      <c r="J37" s="24">
        <f t="shared" si="9"/>
        <v>0.98738964542559648</v>
      </c>
      <c r="K37" s="1"/>
      <c r="L37" s="1">
        <f t="shared" si="3"/>
        <v>6.2370813724999721E-3</v>
      </c>
      <c r="M37" s="1">
        <f t="shared" si="4"/>
        <v>0.98296291862750007</v>
      </c>
      <c r="N37" s="1">
        <f t="shared" si="5"/>
        <v>-0.34441406463556068</v>
      </c>
      <c r="O37" s="1">
        <f t="shared" si="6"/>
        <v>1.3714140646355608</v>
      </c>
      <c r="P37" s="24">
        <f t="shared" si="10"/>
        <v>5.6316476850215915E-17</v>
      </c>
      <c r="Q37" s="1"/>
      <c r="R37" s="27">
        <f t="shared" si="7"/>
        <v>-0.19958660391999911</v>
      </c>
      <c r="S37" s="27">
        <f t="shared" si="8"/>
        <v>-31.454813396080002</v>
      </c>
    </row>
    <row r="38" spans="1:19" x14ac:dyDescent="0.25">
      <c r="A38" s="26">
        <v>-2</v>
      </c>
      <c r="B38" s="26">
        <v>0.97409999999999997</v>
      </c>
      <c r="C38" s="26">
        <v>1.0251999999999999</v>
      </c>
      <c r="D38" s="1"/>
      <c r="E38" s="1">
        <f t="shared" si="0"/>
        <v>1.0524586798070013</v>
      </c>
      <c r="F38" s="1">
        <f t="shared" si="1"/>
        <v>1</v>
      </c>
      <c r="G38" s="1">
        <f t="shared" si="11"/>
        <v>1.0524586798070013</v>
      </c>
      <c r="H38" s="1"/>
      <c r="I38" s="24">
        <f t="shared" si="2"/>
        <v>6.053550716295859E-3</v>
      </c>
      <c r="J38" s="24">
        <f t="shared" si="9"/>
        <v>0.98789289856740825</v>
      </c>
      <c r="K38" s="1"/>
      <c r="L38" s="1">
        <f t="shared" si="3"/>
        <v>5.8967637527437963E-3</v>
      </c>
      <c r="M38" s="1">
        <f t="shared" si="4"/>
        <v>0.96820323624725613</v>
      </c>
      <c r="N38" s="1">
        <f t="shared" si="5"/>
        <v>-0.32562159301508176</v>
      </c>
      <c r="O38" s="1">
        <f t="shared" si="6"/>
        <v>1.3508215930150815</v>
      </c>
      <c r="P38" s="24">
        <f t="shared" si="10"/>
        <v>0</v>
      </c>
      <c r="Q38" s="1"/>
      <c r="R38" s="27">
        <f t="shared" si="7"/>
        <v>-1.1793527505487593E-2</v>
      </c>
      <c r="S38" s="27">
        <f t="shared" si="8"/>
        <v>-1.9364064724945123</v>
      </c>
    </row>
    <row r="39" spans="1:19" x14ac:dyDescent="0.25">
      <c r="A39" s="26">
        <v>28</v>
      </c>
      <c r="B39" s="26">
        <v>0.93420000000000003</v>
      </c>
      <c r="C39" s="26">
        <v>1.0166999999999999</v>
      </c>
      <c r="D39" s="1"/>
      <c r="E39" s="1">
        <f t="shared" si="0"/>
        <v>1.0883108542068078</v>
      </c>
      <c r="F39" s="1">
        <f t="shared" si="1"/>
        <v>1</v>
      </c>
      <c r="G39" s="1">
        <f t="shared" si="11"/>
        <v>1.0883108542068078</v>
      </c>
      <c r="H39" s="1"/>
      <c r="I39" s="24">
        <f t="shared" si="2"/>
        <v>5.4202943163937428E-3</v>
      </c>
      <c r="J39" s="24">
        <f t="shared" si="9"/>
        <v>0.98915941136721253</v>
      </c>
      <c r="K39" s="1"/>
      <c r="L39" s="1">
        <f t="shared" si="3"/>
        <v>5.0636389503750344E-3</v>
      </c>
      <c r="M39" s="1">
        <f t="shared" si="4"/>
        <v>0.92913636104962494</v>
      </c>
      <c r="N39" s="1">
        <f t="shared" si="5"/>
        <v>-0.27961611667198394</v>
      </c>
      <c r="O39" s="1">
        <f t="shared" si="6"/>
        <v>1.2963161166719839</v>
      </c>
      <c r="P39" s="24">
        <f t="shared" si="10"/>
        <v>0</v>
      </c>
      <c r="Q39" s="1"/>
      <c r="R39" s="27">
        <f t="shared" si="7"/>
        <v>0.14178189061050095</v>
      </c>
      <c r="S39" s="27">
        <f t="shared" si="8"/>
        <v>26.0158181093895</v>
      </c>
    </row>
    <row r="40" spans="1:19" x14ac:dyDescent="0.25">
      <c r="A40" s="26">
        <v>58</v>
      </c>
      <c r="B40" s="26">
        <v>0.87090000000000001</v>
      </c>
      <c r="C40" s="26">
        <v>1.0004999999999999</v>
      </c>
      <c r="D40" s="1"/>
      <c r="E40" s="1">
        <f t="shared" si="0"/>
        <v>1.1488115742335514</v>
      </c>
      <c r="F40" s="1">
        <f t="shared" si="1"/>
        <v>1</v>
      </c>
      <c r="G40" s="1">
        <f t="shared" si="11"/>
        <v>1.1488115742335514</v>
      </c>
      <c r="H40" s="1"/>
      <c r="I40" s="24">
        <f t="shared" si="2"/>
        <v>4.3516710376944124E-3</v>
      </c>
      <c r="J40" s="24">
        <f t="shared" si="9"/>
        <v>0.99129665792461119</v>
      </c>
      <c r="K40" s="1"/>
      <c r="L40" s="1">
        <f t="shared" si="3"/>
        <v>3.7898703067280638E-3</v>
      </c>
      <c r="M40" s="1">
        <f t="shared" si="4"/>
        <v>0.86711012969327195</v>
      </c>
      <c r="N40" s="1">
        <f t="shared" si="5"/>
        <v>-0.20927811564828794</v>
      </c>
      <c r="O40" s="1">
        <f t="shared" si="6"/>
        <v>1.2097781156482879</v>
      </c>
      <c r="P40" s="24">
        <f t="shared" si="10"/>
        <v>0</v>
      </c>
      <c r="Q40" s="1"/>
      <c r="R40" s="27">
        <f t="shared" si="7"/>
        <v>0.21981247779022769</v>
      </c>
      <c r="S40" s="27">
        <f t="shared" si="8"/>
        <v>50.292387522209772</v>
      </c>
    </row>
    <row r="41" spans="1:19" x14ac:dyDescent="0.25">
      <c r="A41" s="26">
        <v>88</v>
      </c>
      <c r="B41" s="26">
        <v>0.78339999999999999</v>
      </c>
      <c r="C41" s="26">
        <v>0.97619999999999996</v>
      </c>
      <c r="D41" s="1"/>
      <c r="E41" s="1">
        <f t="shared" si="0"/>
        <v>1.2461067143221853</v>
      </c>
      <c r="F41" s="1">
        <f t="shared" si="1"/>
        <v>1</v>
      </c>
      <c r="G41" s="1">
        <f t="shared" si="11"/>
        <v>1.2461067143221853</v>
      </c>
      <c r="H41" s="1"/>
      <c r="I41" s="24">
        <f t="shared" si="2"/>
        <v>2.6331484885897529E-3</v>
      </c>
      <c r="J41" s="24">
        <f t="shared" si="9"/>
        <v>0.99473370302282049</v>
      </c>
      <c r="K41" s="1"/>
      <c r="L41" s="1">
        <f t="shared" si="3"/>
        <v>2.0628085259612123E-3</v>
      </c>
      <c r="M41" s="1">
        <f t="shared" si="4"/>
        <v>0.78133719147403879</v>
      </c>
      <c r="N41" s="1">
        <f t="shared" si="5"/>
        <v>-0.11390909089685664</v>
      </c>
      <c r="O41" s="1">
        <f t="shared" si="6"/>
        <v>1.0901090908968567</v>
      </c>
      <c r="P41" s="24">
        <f t="shared" si="10"/>
        <v>2.8158238425107958E-17</v>
      </c>
      <c r="Q41" s="1"/>
      <c r="R41" s="27">
        <f t="shared" si="7"/>
        <v>0.18152715028458669</v>
      </c>
      <c r="S41" s="27">
        <f t="shared" si="8"/>
        <v>68.757672849715419</v>
      </c>
    </row>
    <row r="42" spans="1:19" x14ac:dyDescent="0.25">
      <c r="A42" s="26">
        <v>118</v>
      </c>
      <c r="B42" s="26">
        <v>0.67689999999999995</v>
      </c>
      <c r="C42" s="26">
        <v>0.94440000000000002</v>
      </c>
      <c r="D42" s="1"/>
      <c r="E42" s="1">
        <f t="shared" si="0"/>
        <v>1.3951839267247748</v>
      </c>
      <c r="F42" s="1">
        <f t="shared" si="1"/>
        <v>1</v>
      </c>
      <c r="G42" s="1">
        <f t="shared" si="11"/>
        <v>1.3951839267247748</v>
      </c>
      <c r="H42" s="1"/>
      <c r="I42" s="24">
        <f t="shared" si="2"/>
        <v>0</v>
      </c>
      <c r="J42" s="24">
        <f t="shared" si="9"/>
        <v>1</v>
      </c>
      <c r="K42" s="1"/>
      <c r="L42" s="1">
        <f t="shared" si="3"/>
        <v>0</v>
      </c>
      <c r="M42" s="1">
        <f t="shared" si="4"/>
        <v>0.67689999999999995</v>
      </c>
      <c r="N42" s="1">
        <f t="shared" si="5"/>
        <v>0</v>
      </c>
      <c r="O42" s="1">
        <f t="shared" si="6"/>
        <v>0.94439999999999991</v>
      </c>
      <c r="P42" s="24">
        <f t="shared" si="10"/>
        <v>-2.8158238425107958E-17</v>
      </c>
      <c r="Q42" s="1"/>
      <c r="R42" s="27">
        <f t="shared" si="7"/>
        <v>0</v>
      </c>
      <c r="S42" s="27">
        <f t="shared" si="8"/>
        <v>79.874199999999988</v>
      </c>
    </row>
    <row r="43" spans="1:19" x14ac:dyDescent="0.25">
      <c r="A43" s="26">
        <v>148</v>
      </c>
      <c r="B43" s="26">
        <v>0.56910000000000005</v>
      </c>
      <c r="C43" s="26">
        <v>0.90480000000000005</v>
      </c>
      <c r="D43" s="1"/>
      <c r="E43" s="1">
        <f t="shared" si="0"/>
        <v>1.5898787559304164</v>
      </c>
      <c r="F43" s="1">
        <f t="shared" si="1"/>
        <v>0</v>
      </c>
      <c r="G43" s="1">
        <f t="shared" si="11"/>
        <v>0</v>
      </c>
      <c r="H43" s="1"/>
      <c r="I43" s="24">
        <f t="shared" si="2"/>
        <v>0</v>
      </c>
      <c r="J43" s="24">
        <f t="shared" si="9"/>
        <v>1</v>
      </c>
      <c r="K43" s="1"/>
      <c r="L43" s="1">
        <f t="shared" si="3"/>
        <v>0</v>
      </c>
      <c r="M43" s="1">
        <f t="shared" si="4"/>
        <v>0.56910000000000005</v>
      </c>
      <c r="N43" s="1">
        <f t="shared" si="5"/>
        <v>0</v>
      </c>
      <c r="O43" s="1">
        <f t="shared" si="6"/>
        <v>0.79399917269906939</v>
      </c>
      <c r="P43" s="24">
        <f t="shared" si="10"/>
        <v>-2.8102066374386388E-2</v>
      </c>
      <c r="Q43" s="1"/>
      <c r="R43" s="27">
        <f t="shared" si="7"/>
        <v>0</v>
      </c>
      <c r="S43" s="27">
        <f t="shared" si="8"/>
        <v>84.226800000000011</v>
      </c>
    </row>
    <row r="44" spans="1:19" x14ac:dyDescent="0.25">
      <c r="A44" s="26">
        <v>178</v>
      </c>
      <c r="B44" s="26">
        <v>0.47060000000000002</v>
      </c>
      <c r="C44" s="26">
        <v>0.86119999999999997</v>
      </c>
      <c r="D44" s="1"/>
      <c r="E44" s="1">
        <f t="shared" si="0"/>
        <v>1.8300042498937525</v>
      </c>
      <c r="F44" s="1">
        <f t="shared" si="1"/>
        <v>0</v>
      </c>
      <c r="G44" s="1">
        <f t="shared" si="11"/>
        <v>0</v>
      </c>
      <c r="H44" s="1"/>
      <c r="I44" s="24">
        <f t="shared" si="2"/>
        <v>0</v>
      </c>
      <c r="J44" s="24">
        <f t="shared" si="9"/>
        <v>1</v>
      </c>
      <c r="K44" s="1"/>
      <c r="L44" s="1">
        <f t="shared" si="3"/>
        <v>0</v>
      </c>
      <c r="M44" s="1">
        <f t="shared" si="4"/>
        <v>0.47060000000000002</v>
      </c>
      <c r="N44" s="1">
        <f t="shared" si="5"/>
        <v>0</v>
      </c>
      <c r="O44" s="1">
        <f t="shared" si="6"/>
        <v>0.65657355591667899</v>
      </c>
      <c r="P44" s="24">
        <f t="shared" si="10"/>
        <v>-5.1898763336542808E-2</v>
      </c>
      <c r="Q44" s="1"/>
      <c r="R44" s="27">
        <f t="shared" si="7"/>
        <v>0</v>
      </c>
      <c r="S44" s="27">
        <f t="shared" si="8"/>
        <v>83.766800000000003</v>
      </c>
    </row>
    <row r="45" spans="1:19" x14ac:dyDescent="0.25">
      <c r="A45" s="26">
        <v>208</v>
      </c>
      <c r="B45" s="26">
        <v>0.38369999999999999</v>
      </c>
      <c r="C45" s="26">
        <v>0.81810000000000005</v>
      </c>
      <c r="D45" s="1"/>
      <c r="E45" s="1">
        <f t="shared" si="0"/>
        <v>2.132134480062549</v>
      </c>
      <c r="F45" s="1">
        <f t="shared" si="1"/>
        <v>0</v>
      </c>
      <c r="G45" s="1">
        <f t="shared" si="11"/>
        <v>0</v>
      </c>
      <c r="H45" s="1"/>
      <c r="I45" s="24">
        <f t="shared" si="2"/>
        <v>0</v>
      </c>
      <c r="J45" s="24">
        <f t="shared" si="9"/>
        <v>1</v>
      </c>
      <c r="K45" s="1"/>
      <c r="L45" s="1">
        <f t="shared" si="3"/>
        <v>0</v>
      </c>
      <c r="M45" s="1">
        <f t="shared" si="4"/>
        <v>0.38369999999999999</v>
      </c>
      <c r="N45" s="1">
        <f t="shared" si="5"/>
        <v>0</v>
      </c>
      <c r="O45" s="1">
        <f t="shared" si="6"/>
        <v>0.53533207268429606</v>
      </c>
      <c r="P45" s="24">
        <f t="shared" si="10"/>
        <v>-7.1717542689384184E-2</v>
      </c>
      <c r="Q45" s="1"/>
      <c r="R45" s="27">
        <f t="shared" si="7"/>
        <v>0</v>
      </c>
      <c r="S45" s="27">
        <f t="shared" si="8"/>
        <v>79.809600000000003</v>
      </c>
    </row>
    <row r="46" spans="1:19" x14ac:dyDescent="0.25">
      <c r="A46" s="26">
        <v>238</v>
      </c>
      <c r="B46" s="26">
        <v>0.31369999999999998</v>
      </c>
      <c r="C46" s="26">
        <v>0.77629999999999999</v>
      </c>
      <c r="D46" s="1"/>
      <c r="E46" s="1">
        <f t="shared" si="0"/>
        <v>2.4746573159069176</v>
      </c>
      <c r="F46" s="1">
        <f t="shared" si="1"/>
        <v>0</v>
      </c>
      <c r="G46" s="1">
        <f t="shared" si="11"/>
        <v>0</v>
      </c>
      <c r="H46" s="1"/>
      <c r="I46" s="24">
        <f t="shared" si="2"/>
        <v>0</v>
      </c>
      <c r="J46" s="24">
        <f t="shared" si="9"/>
        <v>1</v>
      </c>
      <c r="K46" s="1"/>
      <c r="L46" s="1">
        <f t="shared" si="3"/>
        <v>0</v>
      </c>
      <c r="M46" s="1">
        <f t="shared" si="4"/>
        <v>0.31369999999999998</v>
      </c>
      <c r="N46" s="1">
        <f t="shared" si="5"/>
        <v>0</v>
      </c>
      <c r="O46" s="1">
        <f t="shared" si="6"/>
        <v>0.43766919781356184</v>
      </c>
      <c r="P46" s="24">
        <f t="shared" si="10"/>
        <v>-8.5885868465668591E-2</v>
      </c>
      <c r="Q46" s="1"/>
      <c r="R46" s="27">
        <f t="shared" si="7"/>
        <v>0</v>
      </c>
      <c r="S46" s="27">
        <f t="shared" si="8"/>
        <v>74.660599999999988</v>
      </c>
    </row>
    <row r="47" spans="1:19" x14ac:dyDescent="0.25">
      <c r="A47" s="26">
        <v>268</v>
      </c>
      <c r="B47" s="26">
        <v>0.25990000000000002</v>
      </c>
      <c r="C47" s="26">
        <v>0.72570000000000001</v>
      </c>
      <c r="D47" s="1"/>
      <c r="E47" s="1">
        <f t="shared" si="0"/>
        <v>2.7922277799153519</v>
      </c>
      <c r="F47" s="1">
        <f t="shared" si="1"/>
        <v>0</v>
      </c>
      <c r="G47" s="1">
        <f t="shared" si="11"/>
        <v>0</v>
      </c>
      <c r="H47" s="1"/>
      <c r="I47" s="24">
        <f t="shared" si="2"/>
        <v>0</v>
      </c>
      <c r="J47" s="24">
        <f t="shared" si="9"/>
        <v>1</v>
      </c>
      <c r="K47" s="1"/>
      <c r="L47" s="1">
        <f t="shared" si="3"/>
        <v>0</v>
      </c>
      <c r="M47" s="1">
        <f t="shared" si="4"/>
        <v>0.25990000000000002</v>
      </c>
      <c r="N47" s="1">
        <f t="shared" si="5"/>
        <v>0</v>
      </c>
      <c r="O47" s="1">
        <f t="shared" si="6"/>
        <v>0.36260830255576898</v>
      </c>
      <c r="P47" s="24">
        <f t="shared" si="10"/>
        <v>-9.2089808624386482E-2</v>
      </c>
      <c r="Q47" s="1"/>
      <c r="R47" s="27">
        <f t="shared" si="7"/>
        <v>0</v>
      </c>
      <c r="S47" s="27">
        <f t="shared" si="8"/>
        <v>69.653199999999998</v>
      </c>
    </row>
    <row r="48" spans="1:19" x14ac:dyDescent="0.25">
      <c r="A48" s="26">
        <v>298</v>
      </c>
      <c r="B48" s="26">
        <v>0.21779999999999999</v>
      </c>
      <c r="C48" s="26">
        <v>0.66469999999999996</v>
      </c>
      <c r="D48" s="1"/>
      <c r="E48" s="1">
        <f t="shared" si="0"/>
        <v>3.0518824609733701</v>
      </c>
      <c r="F48" s="1">
        <f t="shared" si="1"/>
        <v>0</v>
      </c>
      <c r="G48" s="1">
        <f t="shared" si="11"/>
        <v>0</v>
      </c>
      <c r="H48" s="1"/>
      <c r="I48" s="24">
        <f t="shared" si="2"/>
        <v>0</v>
      </c>
      <c r="J48" s="24">
        <f t="shared" si="9"/>
        <v>1</v>
      </c>
      <c r="K48" s="1"/>
      <c r="L48" s="1">
        <f t="shared" si="3"/>
        <v>0</v>
      </c>
      <c r="M48" s="1">
        <f t="shared" si="4"/>
        <v>0.21779999999999999</v>
      </c>
      <c r="N48" s="1">
        <f t="shared" si="5"/>
        <v>0</v>
      </c>
      <c r="O48" s="1">
        <f t="shared" si="6"/>
        <v>0.30387105924065594</v>
      </c>
      <c r="P48" s="24">
        <f t="shared" si="10"/>
        <v>-9.1515912742047276E-2</v>
      </c>
      <c r="Q48" s="1"/>
      <c r="R48" s="27">
        <f t="shared" si="7"/>
        <v>0</v>
      </c>
      <c r="S48" s="27">
        <f t="shared" si="8"/>
        <v>64.904399999999995</v>
      </c>
    </row>
    <row r="49" spans="1:19" x14ac:dyDescent="0.25">
      <c r="A49" s="26">
        <v>328</v>
      </c>
      <c r="B49" s="26">
        <v>0.185</v>
      </c>
      <c r="C49" s="26">
        <v>0.60870000000000002</v>
      </c>
      <c r="D49" s="1"/>
      <c r="E49" s="1">
        <f t="shared" si="0"/>
        <v>3.2902702702702702</v>
      </c>
      <c r="F49" s="1">
        <f t="shared" si="1"/>
        <v>0</v>
      </c>
      <c r="G49" s="1">
        <f t="shared" si="11"/>
        <v>0</v>
      </c>
      <c r="H49" s="1"/>
      <c r="I49" s="24">
        <f t="shared" si="2"/>
        <v>0</v>
      </c>
      <c r="J49" s="24">
        <f t="shared" si="9"/>
        <v>1</v>
      </c>
      <c r="K49" s="1"/>
      <c r="L49" s="1">
        <f t="shared" si="3"/>
        <v>0</v>
      </c>
      <c r="M49" s="1">
        <f t="shared" si="4"/>
        <v>0.185</v>
      </c>
      <c r="N49" s="1">
        <f t="shared" si="5"/>
        <v>0</v>
      </c>
      <c r="O49" s="1">
        <f t="shared" si="6"/>
        <v>0.25810902644408334</v>
      </c>
      <c r="P49" s="24">
        <f t="shared" si="10"/>
        <v>-8.8919289224895171E-2</v>
      </c>
      <c r="Q49" s="1"/>
      <c r="R49" s="27">
        <f t="shared" si="7"/>
        <v>0</v>
      </c>
      <c r="S49" s="27">
        <f t="shared" si="8"/>
        <v>60.68</v>
      </c>
    </row>
    <row r="50" spans="1:19" x14ac:dyDescent="0.25">
      <c r="A50" s="26">
        <v>358</v>
      </c>
      <c r="B50" s="26">
        <v>0.15559999999999999</v>
      </c>
      <c r="C50" s="26">
        <v>0.55830000000000002</v>
      </c>
      <c r="D50" s="1"/>
      <c r="E50" s="1">
        <f t="shared" si="0"/>
        <v>3.5880462724935738</v>
      </c>
      <c r="F50" s="1">
        <f t="shared" si="1"/>
        <v>0</v>
      </c>
      <c r="G50" s="1">
        <f t="shared" si="11"/>
        <v>0</v>
      </c>
      <c r="H50" s="1"/>
      <c r="I50" s="24">
        <f t="shared" si="2"/>
        <v>0</v>
      </c>
      <c r="J50" s="24">
        <f t="shared" si="9"/>
        <v>1</v>
      </c>
      <c r="K50" s="1"/>
      <c r="L50" s="1">
        <f t="shared" si="3"/>
        <v>0</v>
      </c>
      <c r="M50" s="1">
        <f t="shared" si="4"/>
        <v>0.15559999999999999</v>
      </c>
      <c r="N50" s="1">
        <f t="shared" si="5"/>
        <v>0</v>
      </c>
      <c r="O50" s="1">
        <f t="shared" si="6"/>
        <v>0.21709061899837492</v>
      </c>
      <c r="P50" s="24">
        <f t="shared" si="10"/>
        <v>-8.6539865324547299E-2</v>
      </c>
      <c r="Q50" s="1"/>
      <c r="R50" s="27">
        <f t="shared" si="7"/>
        <v>0</v>
      </c>
      <c r="S50" s="27">
        <f t="shared" si="8"/>
        <v>55.704799999999999</v>
      </c>
    </row>
    <row r="51" spans="1:19" x14ac:dyDescent="0.25">
      <c r="A51" s="26">
        <v>388</v>
      </c>
      <c r="B51" s="26">
        <v>0.1275</v>
      </c>
      <c r="C51" s="26">
        <v>0.50770000000000004</v>
      </c>
      <c r="D51" s="1"/>
      <c r="E51" s="1">
        <f t="shared" si="0"/>
        <v>3.9819607843137259</v>
      </c>
      <c r="F51" s="1">
        <f t="shared" si="1"/>
        <v>0</v>
      </c>
      <c r="G51" s="1">
        <f t="shared" si="11"/>
        <v>0</v>
      </c>
      <c r="H51" s="1"/>
      <c r="I51" s="24">
        <f t="shared" si="2"/>
        <v>0</v>
      </c>
      <c r="J51" s="24">
        <f t="shared" si="9"/>
        <v>1</v>
      </c>
      <c r="K51" s="1"/>
      <c r="L51" s="1">
        <f t="shared" si="3"/>
        <v>0</v>
      </c>
      <c r="M51" s="1">
        <f t="shared" si="4"/>
        <v>0.1275</v>
      </c>
      <c r="N51" s="1">
        <f t="shared" si="5"/>
        <v>0</v>
      </c>
      <c r="O51" s="1">
        <f t="shared" si="6"/>
        <v>0.17788595065740878</v>
      </c>
      <c r="P51" s="24">
        <f t="shared" si="10"/>
        <v>-8.3649703089832425E-2</v>
      </c>
      <c r="Q51" s="1"/>
      <c r="R51" s="27">
        <f t="shared" si="7"/>
        <v>0</v>
      </c>
      <c r="S51" s="27">
        <f t="shared" si="8"/>
        <v>49.47</v>
      </c>
    </row>
    <row r="52" spans="1:19" x14ac:dyDescent="0.25">
      <c r="A52" s="26">
        <v>418</v>
      </c>
      <c r="B52" s="26">
        <v>0.1084</v>
      </c>
      <c r="C52" s="26">
        <v>0.45779999999999998</v>
      </c>
      <c r="D52" s="1"/>
      <c r="E52" s="1">
        <f t="shared" si="0"/>
        <v>4.2232472324723247</v>
      </c>
      <c r="F52" s="1">
        <f t="shared" si="1"/>
        <v>0</v>
      </c>
      <c r="G52" s="1">
        <f t="shared" si="11"/>
        <v>0</v>
      </c>
      <c r="H52" s="1"/>
      <c r="I52" s="24">
        <f t="shared" si="2"/>
        <v>0</v>
      </c>
      <c r="J52" s="24">
        <f t="shared" si="9"/>
        <v>1</v>
      </c>
      <c r="K52" s="1"/>
      <c r="L52" s="1">
        <f t="shared" si="3"/>
        <v>0</v>
      </c>
      <c r="M52" s="1">
        <f t="shared" si="4"/>
        <v>0.1084</v>
      </c>
      <c r="N52" s="1">
        <f t="shared" si="5"/>
        <v>0</v>
      </c>
      <c r="O52" s="1">
        <f t="shared" si="6"/>
        <v>0.15123793765696558</v>
      </c>
      <c r="P52" s="24">
        <f t="shared" si="10"/>
        <v>-7.7752374541704986E-2</v>
      </c>
      <c r="Q52" s="1"/>
      <c r="R52" s="27">
        <f t="shared" si="7"/>
        <v>0</v>
      </c>
      <c r="S52" s="27">
        <f t="shared" si="8"/>
        <v>45.311199999999999</v>
      </c>
    </row>
    <row r="53" spans="1:19" x14ac:dyDescent="0.25">
      <c r="A53" s="26">
        <v>448</v>
      </c>
      <c r="B53" s="26">
        <v>9.7199999999999995E-2</v>
      </c>
      <c r="C53" s="26">
        <v>0.41220000000000001</v>
      </c>
      <c r="D53" s="1"/>
      <c r="E53" s="1">
        <f t="shared" si="0"/>
        <v>4.2407407407407414</v>
      </c>
      <c r="F53" s="1">
        <f t="shared" si="1"/>
        <v>0</v>
      </c>
      <c r="G53" s="1">
        <f t="shared" si="11"/>
        <v>0</v>
      </c>
      <c r="H53" s="1"/>
      <c r="I53" s="24">
        <f t="shared" si="2"/>
        <v>0</v>
      </c>
      <c r="J53" s="24">
        <f t="shared" si="9"/>
        <v>1</v>
      </c>
      <c r="K53" s="1"/>
      <c r="L53" s="1">
        <f t="shared" si="3"/>
        <v>0</v>
      </c>
      <c r="M53" s="1">
        <f t="shared" si="4"/>
        <v>9.7199999999999995E-2</v>
      </c>
      <c r="N53" s="1">
        <f t="shared" si="5"/>
        <v>0</v>
      </c>
      <c r="O53" s="1">
        <f t="shared" si="6"/>
        <v>0.1356118776776481</v>
      </c>
      <c r="P53" s="24">
        <f t="shared" si="10"/>
        <v>-7.0150178127815738E-2</v>
      </c>
      <c r="Q53" s="1"/>
      <c r="R53" s="27">
        <f t="shared" si="7"/>
        <v>0</v>
      </c>
      <c r="S53" s="27">
        <f t="shared" si="8"/>
        <v>43.5456</v>
      </c>
    </row>
    <row r="54" spans="1:19" x14ac:dyDescent="0.25">
      <c r="A54" s="26">
        <v>478</v>
      </c>
      <c r="B54" s="26">
        <v>8.7800000000000003E-2</v>
      </c>
      <c r="C54" s="26">
        <v>0.36820000000000003</v>
      </c>
      <c r="D54" s="1"/>
      <c r="E54" s="1">
        <f t="shared" si="0"/>
        <v>4.1936218678815491</v>
      </c>
      <c r="F54" s="1">
        <f t="shared" si="1"/>
        <v>0</v>
      </c>
      <c r="G54" s="1">
        <f t="shared" si="11"/>
        <v>0</v>
      </c>
      <c r="H54" s="1"/>
      <c r="I54" s="24">
        <f t="shared" si="2"/>
        <v>0</v>
      </c>
      <c r="J54" s="24">
        <f t="shared" si="9"/>
        <v>1</v>
      </c>
      <c r="K54" s="1"/>
      <c r="L54" s="1">
        <f t="shared" si="3"/>
        <v>0</v>
      </c>
      <c r="M54" s="1">
        <f t="shared" si="4"/>
        <v>8.7800000000000003E-2</v>
      </c>
      <c r="N54" s="1">
        <f t="shared" si="5"/>
        <v>0</v>
      </c>
      <c r="O54" s="1">
        <f t="shared" si="6"/>
        <v>0.12249714876643523</v>
      </c>
      <c r="P54" s="24">
        <f t="shared" si="10"/>
        <v>-6.231684367291386E-2</v>
      </c>
      <c r="Q54" s="1"/>
      <c r="R54" s="27">
        <f t="shared" si="7"/>
        <v>0</v>
      </c>
      <c r="S54" s="27">
        <f t="shared" si="8"/>
        <v>41.968400000000003</v>
      </c>
    </row>
    <row r="55" spans="1:19" x14ac:dyDescent="0.25">
      <c r="A55" s="26">
        <v>508</v>
      </c>
      <c r="B55" s="26">
        <v>7.85E-2</v>
      </c>
      <c r="C55" s="26">
        <v>0.32369999999999999</v>
      </c>
      <c r="D55" s="1"/>
      <c r="E55" s="1">
        <f t="shared" si="0"/>
        <v>4.1235668789808919</v>
      </c>
      <c r="F55" s="1">
        <f t="shared" si="1"/>
        <v>0</v>
      </c>
      <c r="G55" s="1">
        <f t="shared" si="11"/>
        <v>0</v>
      </c>
      <c r="H55" s="1"/>
      <c r="I55" s="24">
        <f t="shared" si="2"/>
        <v>0</v>
      </c>
      <c r="J55" s="24">
        <f t="shared" si="9"/>
        <v>1</v>
      </c>
      <c r="K55" s="1"/>
      <c r="L55" s="1">
        <f t="shared" si="3"/>
        <v>0</v>
      </c>
      <c r="M55" s="1">
        <f t="shared" si="4"/>
        <v>7.85E-2</v>
      </c>
      <c r="N55" s="1">
        <f t="shared" si="5"/>
        <v>0</v>
      </c>
      <c r="O55" s="1">
        <f t="shared" si="6"/>
        <v>0.10952193824789482</v>
      </c>
      <c r="P55" s="24">
        <f t="shared" si="10"/>
        <v>-5.4321310173507449E-2</v>
      </c>
      <c r="Q55" s="1"/>
      <c r="R55" s="27">
        <f t="shared" si="7"/>
        <v>0</v>
      </c>
      <c r="S55" s="27">
        <f t="shared" si="8"/>
        <v>39.878</v>
      </c>
    </row>
    <row r="56" spans="1:19" x14ac:dyDescent="0.25">
      <c r="A56" s="26">
        <v>538</v>
      </c>
      <c r="B56" s="26">
        <v>7.0000000000000007E-2</v>
      </c>
      <c r="C56" s="26">
        <v>0.27910000000000001</v>
      </c>
      <c r="D56" s="1"/>
      <c r="E56" s="1">
        <f t="shared" si="0"/>
        <v>3.9871428571428571</v>
      </c>
      <c r="F56" s="1">
        <f t="shared" si="1"/>
        <v>0</v>
      </c>
      <c r="G56" s="1">
        <f t="shared" si="11"/>
        <v>0</v>
      </c>
      <c r="H56" s="1"/>
      <c r="I56" s="24">
        <f t="shared" si="2"/>
        <v>0</v>
      </c>
      <c r="J56" s="24">
        <f t="shared" si="9"/>
        <v>1</v>
      </c>
      <c r="K56" s="1"/>
      <c r="L56" s="1">
        <f t="shared" si="3"/>
        <v>0</v>
      </c>
      <c r="M56" s="1">
        <f t="shared" si="4"/>
        <v>7.0000000000000007E-2</v>
      </c>
      <c r="N56" s="1">
        <f t="shared" si="5"/>
        <v>0</v>
      </c>
      <c r="O56" s="1">
        <f t="shared" si="6"/>
        <v>9.7662874870734245E-2</v>
      </c>
      <c r="P56" s="24">
        <f t="shared" si="10"/>
        <v>-4.6017329088278831E-2</v>
      </c>
      <c r="Q56" s="1"/>
      <c r="R56" s="27">
        <f t="shared" si="7"/>
        <v>0</v>
      </c>
      <c r="S56" s="27">
        <f t="shared" si="8"/>
        <v>37.660000000000004</v>
      </c>
    </row>
    <row r="57" spans="1:19" x14ac:dyDescent="0.25">
      <c r="A57" s="26">
        <v>568</v>
      </c>
      <c r="B57" s="26">
        <v>6.3E-2</v>
      </c>
      <c r="C57" s="26">
        <v>0.24010000000000001</v>
      </c>
      <c r="D57" s="1"/>
      <c r="E57" s="1">
        <f t="shared" si="0"/>
        <v>3.8111111111111113</v>
      </c>
      <c r="F57" s="1">
        <f t="shared" si="1"/>
        <v>0</v>
      </c>
      <c r="G57" s="1">
        <f t="shared" si="11"/>
        <v>0</v>
      </c>
      <c r="H57" s="1"/>
      <c r="I57" s="24">
        <f t="shared" si="2"/>
        <v>0</v>
      </c>
      <c r="J57" s="24">
        <f t="shared" si="9"/>
        <v>1</v>
      </c>
      <c r="K57" s="1"/>
      <c r="L57" s="1">
        <f t="shared" si="3"/>
        <v>0</v>
      </c>
      <c r="M57" s="1">
        <f t="shared" si="4"/>
        <v>6.3E-2</v>
      </c>
      <c r="N57" s="1">
        <f t="shared" si="5"/>
        <v>0</v>
      </c>
      <c r="O57" s="1">
        <f t="shared" si="6"/>
        <v>8.789658738366081E-2</v>
      </c>
      <c r="P57" s="24">
        <f t="shared" si="10"/>
        <v>-3.8602874255944809E-2</v>
      </c>
      <c r="Q57" s="1"/>
      <c r="R57" s="27">
        <f t="shared" si="7"/>
        <v>0</v>
      </c>
      <c r="S57" s="27">
        <f t="shared" si="8"/>
        <v>35.783999999999999</v>
      </c>
    </row>
    <row r="58" spans="1:19" x14ac:dyDescent="0.25">
      <c r="A58" s="26">
        <v>598</v>
      </c>
      <c r="B58" s="26">
        <v>5.8000000000000003E-2</v>
      </c>
      <c r="C58" s="26">
        <v>0.21249999999999999</v>
      </c>
      <c r="D58" s="1"/>
      <c r="E58" s="1">
        <f t="shared" si="0"/>
        <v>3.6637931034482758</v>
      </c>
      <c r="F58" s="1">
        <f t="shared" si="1"/>
        <v>0</v>
      </c>
      <c r="G58" s="1">
        <f t="shared" si="11"/>
        <v>0</v>
      </c>
      <c r="H58" s="1"/>
      <c r="I58" s="24">
        <f t="shared" si="2"/>
        <v>0</v>
      </c>
      <c r="J58" s="24">
        <f t="shared" si="9"/>
        <v>1</v>
      </c>
      <c r="K58" s="1"/>
      <c r="L58" s="1">
        <f t="shared" si="3"/>
        <v>0</v>
      </c>
      <c r="M58" s="1">
        <f t="shared" si="4"/>
        <v>5.8000000000000003E-2</v>
      </c>
      <c r="N58" s="1">
        <f t="shared" si="5"/>
        <v>0</v>
      </c>
      <c r="O58" s="1">
        <f t="shared" si="6"/>
        <v>8.0920667750036937E-2</v>
      </c>
      <c r="P58" s="24">
        <f t="shared" si="10"/>
        <v>-3.3372053426489558E-2</v>
      </c>
      <c r="Q58" s="1"/>
      <c r="R58" s="27">
        <f t="shared" si="7"/>
        <v>0</v>
      </c>
      <c r="S58" s="27">
        <f t="shared" si="8"/>
        <v>34.684000000000005</v>
      </c>
    </row>
    <row r="59" spans="1:19" x14ac:dyDescent="0.25">
      <c r="A59" s="26">
        <v>628</v>
      </c>
      <c r="B59" s="26">
        <v>5.5E-2</v>
      </c>
      <c r="C59" s="26">
        <v>0.19550000000000001</v>
      </c>
      <c r="D59" s="1"/>
      <c r="E59" s="1">
        <f t="shared" si="0"/>
        <v>3.5545454545454547</v>
      </c>
      <c r="F59" s="1">
        <f t="shared" si="1"/>
        <v>0</v>
      </c>
      <c r="G59" s="1">
        <f t="shared" si="11"/>
        <v>0</v>
      </c>
      <c r="H59" s="1"/>
      <c r="I59" s="24">
        <f t="shared" si="2"/>
        <v>0</v>
      </c>
      <c r="J59" s="24">
        <f t="shared" si="9"/>
        <v>1</v>
      </c>
      <c r="K59" s="1"/>
      <c r="L59" s="1">
        <f t="shared" si="3"/>
        <v>0</v>
      </c>
      <c r="M59" s="1">
        <f t="shared" si="4"/>
        <v>5.5E-2</v>
      </c>
      <c r="N59" s="1">
        <f t="shared" si="5"/>
        <v>0</v>
      </c>
      <c r="O59" s="1">
        <f t="shared" si="6"/>
        <v>7.6735115969862613E-2</v>
      </c>
      <c r="P59" s="24">
        <f t="shared" si="10"/>
        <v>-3.0121965108587143E-2</v>
      </c>
      <c r="Q59" s="1"/>
      <c r="R59" s="27">
        <f t="shared" si="7"/>
        <v>0</v>
      </c>
      <c r="S59" s="27">
        <f t="shared" si="8"/>
        <v>34.54</v>
      </c>
    </row>
    <row r="60" spans="1:19" x14ac:dyDescent="0.25">
      <c r="A60" s="26">
        <v>658</v>
      </c>
      <c r="B60" s="26">
        <v>5.3100000000000001E-2</v>
      </c>
      <c r="C60" s="26">
        <v>0.1845</v>
      </c>
      <c r="D60" s="1"/>
      <c r="E60" s="1">
        <f t="shared" si="0"/>
        <v>3.4745762711864407</v>
      </c>
      <c r="F60" s="1">
        <f t="shared" si="1"/>
        <v>0</v>
      </c>
      <c r="G60" s="1">
        <f t="shared" si="11"/>
        <v>0</v>
      </c>
      <c r="H60" s="1"/>
      <c r="I60" s="24">
        <f t="shared" si="2"/>
        <v>0</v>
      </c>
      <c r="J60" s="24">
        <f t="shared" si="9"/>
        <v>1</v>
      </c>
      <c r="K60" s="1"/>
      <c r="L60" s="1">
        <f t="shared" si="3"/>
        <v>0</v>
      </c>
      <c r="M60" s="1">
        <f t="shared" si="4"/>
        <v>5.3100000000000001E-2</v>
      </c>
      <c r="N60" s="1">
        <f t="shared" si="5"/>
        <v>0</v>
      </c>
      <c r="O60" s="1">
        <f t="shared" si="6"/>
        <v>7.4084266509085547E-2</v>
      </c>
      <c r="P60" s="24">
        <f t="shared" si="10"/>
        <v>-2.8004396238945534E-2</v>
      </c>
      <c r="Q60" s="1"/>
      <c r="R60" s="27">
        <f t="shared" si="7"/>
        <v>0</v>
      </c>
      <c r="S60" s="27">
        <f t="shared" si="8"/>
        <v>34.939799999999998</v>
      </c>
    </row>
    <row r="61" spans="1:19" x14ac:dyDescent="0.25">
      <c r="A61" s="26">
        <v>688</v>
      </c>
      <c r="B61" s="26">
        <v>5.1400000000000001E-2</v>
      </c>
      <c r="C61" s="26">
        <v>0.17610000000000001</v>
      </c>
      <c r="D61" s="1"/>
      <c r="E61" s="1">
        <f t="shared" si="0"/>
        <v>3.4260700389105061</v>
      </c>
      <c r="F61" s="1">
        <f t="shared" si="1"/>
        <v>0</v>
      </c>
      <c r="G61" s="1">
        <f t="shared" si="11"/>
        <v>0</v>
      </c>
      <c r="H61" s="1"/>
      <c r="I61" s="24">
        <f t="shared" si="2"/>
        <v>0</v>
      </c>
      <c r="J61" s="24">
        <f t="shared" si="9"/>
        <v>1</v>
      </c>
      <c r="K61" s="1"/>
      <c r="L61" s="1">
        <f t="shared" si="3"/>
        <v>0</v>
      </c>
      <c r="M61" s="1">
        <f t="shared" si="4"/>
        <v>5.1400000000000001E-2</v>
      </c>
      <c r="N61" s="1">
        <f t="shared" si="5"/>
        <v>0</v>
      </c>
      <c r="O61" s="1">
        <f t="shared" si="6"/>
        <v>7.171245383365342E-2</v>
      </c>
      <c r="P61" s="24">
        <f t="shared" si="10"/>
        <v>-2.6475485991261687E-2</v>
      </c>
      <c r="Q61" s="1"/>
      <c r="R61" s="27">
        <f t="shared" si="7"/>
        <v>0</v>
      </c>
      <c r="S61" s="27">
        <f t="shared" si="8"/>
        <v>35.363199999999999</v>
      </c>
    </row>
    <row r="62" spans="1:19" x14ac:dyDescent="0.25">
      <c r="A62" s="26">
        <v>718</v>
      </c>
      <c r="B62" s="26">
        <v>4.9799999999999997E-2</v>
      </c>
      <c r="C62" s="26">
        <v>0.16950000000000001</v>
      </c>
      <c r="D62" s="1"/>
      <c r="E62" s="1">
        <f t="shared" si="0"/>
        <v>3.4036144578313259</v>
      </c>
      <c r="F62" s="1">
        <f t="shared" si="1"/>
        <v>0</v>
      </c>
      <c r="G62" s="1">
        <f t="shared" si="11"/>
        <v>0</v>
      </c>
      <c r="H62" s="1"/>
      <c r="I62" s="24">
        <f t="shared" si="2"/>
        <v>0</v>
      </c>
      <c r="J62" s="24">
        <f t="shared" si="9"/>
        <v>1</v>
      </c>
      <c r="K62" s="1"/>
      <c r="L62" s="1">
        <f t="shared" si="3"/>
        <v>0</v>
      </c>
      <c r="M62" s="1">
        <f t="shared" si="4"/>
        <v>4.9799999999999997E-2</v>
      </c>
      <c r="N62" s="1">
        <f t="shared" si="5"/>
        <v>0</v>
      </c>
      <c r="O62" s="1">
        <f t="shared" si="6"/>
        <v>6.9480159550893775E-2</v>
      </c>
      <c r="P62" s="24">
        <f t="shared" si="10"/>
        <v>-2.5367718486635445E-2</v>
      </c>
      <c r="Q62" s="1"/>
      <c r="R62" s="27">
        <f t="shared" si="7"/>
        <v>0</v>
      </c>
      <c r="S62" s="27">
        <f t="shared" si="8"/>
        <v>35.756399999999999</v>
      </c>
    </row>
    <row r="63" spans="1:19" x14ac:dyDescent="0.25">
      <c r="A63" s="26">
        <v>748</v>
      </c>
      <c r="B63" s="26">
        <v>4.8500000000000001E-2</v>
      </c>
      <c r="C63" s="26">
        <v>0.16500000000000001</v>
      </c>
      <c r="D63" s="1"/>
      <c r="E63" s="1">
        <f t="shared" si="0"/>
        <v>3.402061855670103</v>
      </c>
      <c r="F63" s="1">
        <f t="shared" si="1"/>
        <v>0</v>
      </c>
      <c r="G63" s="1">
        <f t="shared" si="11"/>
        <v>0</v>
      </c>
      <c r="H63" s="1"/>
      <c r="I63" s="24">
        <f t="shared" si="2"/>
        <v>0</v>
      </c>
      <c r="J63" s="24">
        <f t="shared" si="9"/>
        <v>1</v>
      </c>
      <c r="K63" s="1"/>
      <c r="L63" s="1">
        <f t="shared" si="3"/>
        <v>0</v>
      </c>
      <c r="M63" s="1">
        <f t="shared" si="4"/>
        <v>4.8500000000000001E-2</v>
      </c>
      <c r="N63" s="1">
        <f t="shared" si="5"/>
        <v>0</v>
      </c>
      <c r="O63" s="1">
        <f t="shared" si="6"/>
        <v>6.7666420446151579E-2</v>
      </c>
      <c r="P63" s="24">
        <f t="shared" si="10"/>
        <v>-2.468641055946242E-2</v>
      </c>
      <c r="Q63" s="1"/>
      <c r="R63" s="27">
        <f t="shared" si="7"/>
        <v>0</v>
      </c>
      <c r="S63" s="27">
        <f t="shared" si="8"/>
        <v>36.277999999999999</v>
      </c>
    </row>
    <row r="64" spans="1:19" x14ac:dyDescent="0.25">
      <c r="A64" s="26">
        <v>778</v>
      </c>
      <c r="B64" s="26">
        <v>4.7699999999999999E-2</v>
      </c>
      <c r="C64" s="26">
        <v>0.16159999999999999</v>
      </c>
      <c r="D64" s="1"/>
      <c r="E64" s="1">
        <f t="shared" si="0"/>
        <v>3.3878406708595388</v>
      </c>
      <c r="F64" s="1">
        <f t="shared" si="1"/>
        <v>0</v>
      </c>
      <c r="G64" s="1">
        <f t="shared" si="11"/>
        <v>0</v>
      </c>
      <c r="H64" s="1"/>
      <c r="I64" s="24">
        <f t="shared" si="2"/>
        <v>0</v>
      </c>
      <c r="J64" s="24">
        <f t="shared" si="9"/>
        <v>1</v>
      </c>
      <c r="K64" s="1"/>
      <c r="L64" s="1">
        <f t="shared" si="3"/>
        <v>0</v>
      </c>
      <c r="M64" s="1">
        <f t="shared" si="4"/>
        <v>4.7699999999999999E-2</v>
      </c>
      <c r="N64" s="1">
        <f t="shared" si="5"/>
        <v>0</v>
      </c>
      <c r="O64" s="1">
        <f t="shared" si="6"/>
        <v>6.6550273304771757E-2</v>
      </c>
      <c r="P64" s="24">
        <f t="shared" si="10"/>
        <v>-2.4107164120733549E-2</v>
      </c>
      <c r="Q64" s="1"/>
      <c r="R64" s="27">
        <f t="shared" si="7"/>
        <v>0</v>
      </c>
      <c r="S64" s="27">
        <f t="shared" si="8"/>
        <v>37.110599999999998</v>
      </c>
    </row>
    <row r="65" spans="1:19" x14ac:dyDescent="0.25">
      <c r="A65" s="26">
        <v>808</v>
      </c>
      <c r="B65" s="26">
        <v>4.7300000000000002E-2</v>
      </c>
      <c r="C65" s="26">
        <v>0.15679999999999999</v>
      </c>
      <c r="D65" s="1"/>
      <c r="E65" s="1">
        <f t="shared" si="0"/>
        <v>3.3150105708245241</v>
      </c>
      <c r="F65" s="1">
        <f t="shared" si="1"/>
        <v>0</v>
      </c>
      <c r="G65" s="1">
        <f t="shared" si="11"/>
        <v>0</v>
      </c>
      <c r="H65" s="1"/>
      <c r="I65" s="24">
        <f t="shared" si="2"/>
        <v>0</v>
      </c>
      <c r="J65" s="24">
        <f t="shared" si="9"/>
        <v>1</v>
      </c>
      <c r="K65" s="1"/>
      <c r="L65" s="1">
        <f t="shared" si="3"/>
        <v>0</v>
      </c>
      <c r="M65" s="1">
        <f t="shared" si="4"/>
        <v>4.7300000000000002E-2</v>
      </c>
      <c r="N65" s="1">
        <f t="shared" si="5"/>
        <v>0</v>
      </c>
      <c r="O65" s="1">
        <f t="shared" si="6"/>
        <v>6.5992199734081852E-2</v>
      </c>
      <c r="P65" s="24">
        <f t="shared" si="10"/>
        <v>-2.3031297622481014E-2</v>
      </c>
      <c r="Q65" s="1"/>
      <c r="R65" s="27">
        <f t="shared" si="7"/>
        <v>0</v>
      </c>
      <c r="S65" s="27">
        <f t="shared" si="8"/>
        <v>38.218400000000003</v>
      </c>
    </row>
    <row r="66" spans="1:19" x14ac:dyDescent="0.25">
      <c r="A66" s="26">
        <v>838</v>
      </c>
      <c r="B66" s="26">
        <v>4.7E-2</v>
      </c>
      <c r="C66" s="26">
        <v>0.14499999999999999</v>
      </c>
      <c r="D66" s="1"/>
      <c r="E66" s="1">
        <f t="shared" si="0"/>
        <v>3.0851063829787231</v>
      </c>
      <c r="F66" s="1">
        <f t="shared" si="1"/>
        <v>0</v>
      </c>
      <c r="G66" s="1">
        <f t="shared" si="11"/>
        <v>0</v>
      </c>
      <c r="H66" s="1"/>
      <c r="I66" s="24">
        <f t="shared" si="2"/>
        <v>0</v>
      </c>
      <c r="J66" s="24">
        <f t="shared" si="9"/>
        <v>1</v>
      </c>
      <c r="K66" s="1"/>
      <c r="L66" s="1">
        <f t="shared" si="3"/>
        <v>0</v>
      </c>
      <c r="M66" s="1">
        <f t="shared" si="4"/>
        <v>4.7E-2</v>
      </c>
      <c r="N66" s="1">
        <f t="shared" si="5"/>
        <v>0</v>
      </c>
      <c r="O66" s="1">
        <f t="shared" si="6"/>
        <v>6.5573644556064417E-2</v>
      </c>
      <c r="P66" s="24">
        <f t="shared" si="10"/>
        <v>-2.014465746270051E-2</v>
      </c>
      <c r="Q66" s="1"/>
      <c r="R66" s="27">
        <f t="shared" si="7"/>
        <v>0</v>
      </c>
      <c r="S66" s="27">
        <f t="shared" si="8"/>
        <v>39.386000000000003</v>
      </c>
    </row>
    <row r="67" spans="1:19" x14ac:dyDescent="0.25">
      <c r="A67" s="26">
        <v>868</v>
      </c>
      <c r="B67" s="26">
        <v>4.6800000000000001E-2</v>
      </c>
      <c r="C67" s="26">
        <v>0.12039999999999999</v>
      </c>
      <c r="D67" s="1"/>
      <c r="E67" s="1">
        <f t="shared" si="0"/>
        <v>2.5726495726495724</v>
      </c>
      <c r="F67" s="1">
        <f t="shared" si="1"/>
        <v>0</v>
      </c>
      <c r="G67" s="1">
        <f t="shared" si="11"/>
        <v>0</v>
      </c>
      <c r="H67" s="1"/>
      <c r="I67" s="24">
        <f t="shared" si="2"/>
        <v>0</v>
      </c>
      <c r="J67" s="24">
        <f t="shared" si="9"/>
        <v>1</v>
      </c>
      <c r="K67" s="1"/>
      <c r="L67" s="1">
        <f t="shared" si="3"/>
        <v>0</v>
      </c>
      <c r="M67" s="1">
        <f t="shared" si="4"/>
        <v>4.6800000000000001E-2</v>
      </c>
      <c r="N67" s="1">
        <f t="shared" si="5"/>
        <v>0</v>
      </c>
      <c r="O67" s="1">
        <f t="shared" si="6"/>
        <v>6.5294607770719465E-2</v>
      </c>
      <c r="P67" s="24">
        <f t="shared" si="10"/>
        <v>-1.3976207829278818E-2</v>
      </c>
      <c r="Q67" s="1"/>
      <c r="R67" s="27">
        <f t="shared" si="7"/>
        <v>0</v>
      </c>
      <c r="S67" s="27">
        <f t="shared" si="8"/>
        <v>40.622399999999999</v>
      </c>
    </row>
    <row r="68" spans="1:19" x14ac:dyDescent="0.25">
      <c r="A68" s="26">
        <v>898</v>
      </c>
      <c r="B68" s="26">
        <v>4.6600000000000003E-2</v>
      </c>
      <c r="C68" s="26">
        <v>8.4099999999999994E-2</v>
      </c>
      <c r="D68" s="1"/>
      <c r="E68" s="1">
        <f t="shared" si="0"/>
        <v>1.8047210300429182</v>
      </c>
      <c r="F68" s="1">
        <f t="shared" si="1"/>
        <v>0</v>
      </c>
      <c r="G68" s="1">
        <f t="shared" si="11"/>
        <v>0</v>
      </c>
      <c r="H68" s="1"/>
      <c r="I68" s="24">
        <f t="shared" si="2"/>
        <v>0</v>
      </c>
      <c r="J68" s="24">
        <f t="shared" si="9"/>
        <v>1</v>
      </c>
      <c r="K68" s="1"/>
      <c r="L68" s="1">
        <f t="shared" si="3"/>
        <v>0</v>
      </c>
      <c r="M68" s="1">
        <f t="shared" si="4"/>
        <v>4.6600000000000003E-2</v>
      </c>
      <c r="N68" s="1">
        <f t="shared" si="5"/>
        <v>0</v>
      </c>
      <c r="O68" s="1">
        <f t="shared" si="6"/>
        <v>6.5015570985374513E-2</v>
      </c>
      <c r="P68" s="24">
        <f t="shared" si="10"/>
        <v>-4.8403238852149436E-3</v>
      </c>
      <c r="Q68" s="1"/>
      <c r="R68" s="27">
        <f t="shared" si="7"/>
        <v>0</v>
      </c>
      <c r="S68" s="27">
        <f t="shared" si="8"/>
        <v>41.846800000000002</v>
      </c>
    </row>
    <row r="69" spans="1:19" x14ac:dyDescent="0.25">
      <c r="A69" s="26">
        <v>928</v>
      </c>
      <c r="B69" s="26">
        <v>4.6899999999999997E-2</v>
      </c>
      <c r="C69" s="26">
        <v>3.9800000000000002E-2</v>
      </c>
      <c r="D69" s="1"/>
      <c r="E69" s="1">
        <f t="shared" si="0"/>
        <v>0.84861407249466958</v>
      </c>
      <c r="F69" s="1">
        <f t="shared" si="1"/>
        <v>0</v>
      </c>
      <c r="G69" s="1">
        <f t="shared" si="11"/>
        <v>0</v>
      </c>
      <c r="H69" s="1"/>
      <c r="I69" s="24">
        <f t="shared" si="2"/>
        <v>9.6540548510398935E-3</v>
      </c>
      <c r="J69" s="24">
        <f t="shared" si="9"/>
        <v>0.98069189029792025</v>
      </c>
      <c r="K69" s="1"/>
      <c r="L69" s="1">
        <f t="shared" si="3"/>
        <v>4.52775172513771E-4</v>
      </c>
      <c r="M69" s="1">
        <f t="shared" si="4"/>
        <v>4.6447224827486228E-2</v>
      </c>
      <c r="N69" s="1">
        <f t="shared" si="5"/>
        <v>-2.500242152028068E-2</v>
      </c>
      <c r="O69" s="1">
        <f t="shared" si="6"/>
        <v>6.4802421520280679E-2</v>
      </c>
      <c r="P69" s="24">
        <f t="shared" si="10"/>
        <v>0</v>
      </c>
      <c r="Q69" s="1"/>
      <c r="R69" s="27">
        <f t="shared" si="7"/>
        <v>0.4201753600927795</v>
      </c>
      <c r="S69" s="27">
        <f t="shared" si="8"/>
        <v>43.103024639907218</v>
      </c>
    </row>
    <row r="70" spans="1:19" x14ac:dyDescent="0.25">
      <c r="A70" s="26">
        <v>958</v>
      </c>
      <c r="B70" s="26">
        <v>4.8099999999999997E-2</v>
      </c>
      <c r="C70" s="26">
        <v>-6.0000000000000001E-3</v>
      </c>
      <c r="D70" s="1"/>
      <c r="E70" s="1">
        <f t="shared" si="0"/>
        <v>-0.12474012474012475</v>
      </c>
      <c r="F70" s="1">
        <f t="shared" si="1"/>
        <v>0</v>
      </c>
      <c r="G70" s="1">
        <f t="shared" si="11"/>
        <v>0</v>
      </c>
      <c r="H70" s="1"/>
      <c r="I70" s="24">
        <f t="shared" si="2"/>
        <v>2.6846394927736772E-2</v>
      </c>
      <c r="J70" s="24">
        <f t="shared" si="9"/>
        <v>0.94630721014452646</v>
      </c>
      <c r="K70" s="1"/>
      <c r="L70" s="1">
        <f t="shared" si="3"/>
        <v>1.2913115960241387E-3</v>
      </c>
      <c r="M70" s="1">
        <f t="shared" si="4"/>
        <v>4.6808688403975861E-2</v>
      </c>
      <c r="N70" s="1">
        <f t="shared" si="5"/>
        <v>-7.130672969229547E-2</v>
      </c>
      <c r="O70" s="1">
        <f t="shared" si="6"/>
        <v>6.5306729692295465E-2</v>
      </c>
      <c r="P70" s="24">
        <f t="shared" si="10"/>
        <v>-1.3199174261769354E-18</v>
      </c>
      <c r="Q70" s="1"/>
      <c r="R70" s="27">
        <f t="shared" si="7"/>
        <v>1.2370765089911249</v>
      </c>
      <c r="S70" s="27">
        <f t="shared" si="8"/>
        <v>44.842723491008876</v>
      </c>
    </row>
    <row r="71" spans="1:19" x14ac:dyDescent="0.25">
      <c r="A71" s="26">
        <v>988</v>
      </c>
      <c r="B71" s="26">
        <v>5.0999999999999997E-2</v>
      </c>
      <c r="C71" s="26">
        <v>-4.0399999999999998E-2</v>
      </c>
      <c r="D71" s="1"/>
      <c r="E71" s="1">
        <f t="shared" si="0"/>
        <v>-0.79215686274509811</v>
      </c>
      <c r="F71" s="1">
        <f t="shared" si="1"/>
        <v>0</v>
      </c>
      <c r="G71" s="1">
        <f t="shared" si="11"/>
        <v>0</v>
      </c>
      <c r="H71" s="1"/>
      <c r="I71" s="24">
        <f t="shared" si="2"/>
        <v>3.8634966411025207E-2</v>
      </c>
      <c r="J71" s="24">
        <f t="shared" si="9"/>
        <v>0.92273006717794959</v>
      </c>
      <c r="K71" s="1"/>
      <c r="L71" s="1">
        <f t="shared" si="3"/>
        <v>1.9703832869622856E-3</v>
      </c>
      <c r="M71" s="1">
        <f t="shared" si="4"/>
        <v>4.902961671303771E-2</v>
      </c>
      <c r="N71" s="1">
        <f t="shared" si="5"/>
        <v>-0.1088053331715066</v>
      </c>
      <c r="O71" s="1">
        <f t="shared" si="6"/>
        <v>6.8405333171506599E-2</v>
      </c>
      <c r="P71" s="24">
        <f t="shared" si="10"/>
        <v>-1.7598899015692473E-18</v>
      </c>
      <c r="Q71" s="1"/>
      <c r="R71" s="27">
        <f t="shared" si="7"/>
        <v>1.9467386875187382</v>
      </c>
      <c r="S71" s="27">
        <f t="shared" si="8"/>
        <v>48.441261312481259</v>
      </c>
    </row>
    <row r="72" spans="1:19" x14ac:dyDescent="0.25">
      <c r="A72" s="26">
        <v>1018</v>
      </c>
      <c r="B72" s="26">
        <v>5.4699999999999999E-2</v>
      </c>
      <c r="C72" s="26">
        <v>-6.8099999999999994E-2</v>
      </c>
      <c r="D72" s="1"/>
      <c r="E72" s="1">
        <f t="shared" si="0"/>
        <v>-1.2449725776965264</v>
      </c>
      <c r="F72" s="1">
        <f t="shared" si="1"/>
        <v>0</v>
      </c>
      <c r="G72" s="1">
        <f t="shared" si="11"/>
        <v>0</v>
      </c>
      <c r="H72" s="1"/>
      <c r="I72" s="24">
        <f t="shared" si="2"/>
        <v>4.6633043355300906E-2</v>
      </c>
      <c r="J72" s="24">
        <f t="shared" si="9"/>
        <v>0.90673391328939823</v>
      </c>
      <c r="K72" s="1"/>
      <c r="L72" s="1">
        <f t="shared" si="3"/>
        <v>2.5508274715349594E-3</v>
      </c>
      <c r="M72" s="1">
        <f t="shared" si="4"/>
        <v>5.2149172528465036E-2</v>
      </c>
      <c r="N72" s="1">
        <f t="shared" si="5"/>
        <v>-0.14085768730371159</v>
      </c>
      <c r="O72" s="1">
        <f t="shared" si="6"/>
        <v>7.2757687303711599E-2</v>
      </c>
      <c r="P72" s="24">
        <f t="shared" si="10"/>
        <v>0</v>
      </c>
      <c r="Q72" s="1"/>
      <c r="R72" s="27">
        <f t="shared" si="7"/>
        <v>2.5967423660225886</v>
      </c>
      <c r="S72" s="27">
        <f t="shared" si="8"/>
        <v>53.087857633977407</v>
      </c>
    </row>
    <row r="73" spans="1:19" x14ac:dyDescent="0.25">
      <c r="A73" s="26">
        <v>1048</v>
      </c>
      <c r="B73" s="26">
        <v>5.8700000000000002E-2</v>
      </c>
      <c r="C73" s="26">
        <v>-9.9000000000000005E-2</v>
      </c>
      <c r="D73" s="1"/>
      <c r="E73" s="1">
        <f t="shared" si="0"/>
        <v>-1.686541737649063</v>
      </c>
      <c r="F73" s="1">
        <f t="shared" si="1"/>
        <v>0</v>
      </c>
      <c r="G73" s="1">
        <f t="shared" si="11"/>
        <v>0</v>
      </c>
      <c r="H73" s="1"/>
      <c r="I73" s="24">
        <f t="shared" si="2"/>
        <v>5.4432472573207803E-2</v>
      </c>
      <c r="J73" s="24">
        <f t="shared" si="9"/>
        <v>0.89113505485358435</v>
      </c>
      <c r="K73" s="1"/>
      <c r="L73" s="1">
        <f t="shared" si="3"/>
        <v>3.195186140047298E-3</v>
      </c>
      <c r="M73" s="1">
        <f t="shared" si="4"/>
        <v>5.5504813859952699E-2</v>
      </c>
      <c r="N73" s="1">
        <f t="shared" si="5"/>
        <v>-0.1764394241532565</v>
      </c>
      <c r="O73" s="1">
        <f t="shared" si="6"/>
        <v>7.7439424153256511E-2</v>
      </c>
      <c r="P73" s="24">
        <f t="shared" si="10"/>
        <v>3.5197798031384947E-18</v>
      </c>
      <c r="Q73" s="1"/>
      <c r="R73" s="27">
        <f t="shared" si="7"/>
        <v>3.3485550747695685</v>
      </c>
      <c r="S73" s="27">
        <f t="shared" si="8"/>
        <v>58.16904492523043</v>
      </c>
    </row>
    <row r="74" spans="1:19" x14ac:dyDescent="0.25">
      <c r="A74" s="26">
        <v>1078</v>
      </c>
      <c r="B74" s="26">
        <v>6.3500000000000001E-2</v>
      </c>
      <c r="C74" s="26">
        <v>-0.1236</v>
      </c>
      <c r="D74" s="1"/>
      <c r="E74" s="1">
        <f t="shared" si="0"/>
        <v>-1.9464566929133857</v>
      </c>
      <c r="F74" s="1">
        <f t="shared" si="1"/>
        <v>0</v>
      </c>
      <c r="G74" s="1">
        <f t="shared" si="11"/>
        <v>0</v>
      </c>
      <c r="H74" s="1"/>
      <c r="I74" s="24">
        <f t="shared" si="2"/>
        <v>5.9023346393466042E-2</v>
      </c>
      <c r="J74" s="24">
        <f t="shared" si="9"/>
        <v>0.88195330721306786</v>
      </c>
      <c r="K74" s="1"/>
      <c r="L74" s="1">
        <f t="shared" si="3"/>
        <v>3.7479824959850937E-3</v>
      </c>
      <c r="M74" s="1">
        <f t="shared" si="4"/>
        <v>5.9752017504014904E-2</v>
      </c>
      <c r="N74" s="1">
        <f t="shared" si="5"/>
        <v>-0.20696505441097898</v>
      </c>
      <c r="O74" s="1">
        <f t="shared" si="6"/>
        <v>8.3365054410978995E-2</v>
      </c>
      <c r="P74" s="24">
        <f t="shared" si="10"/>
        <v>3.5197798031384947E-18</v>
      </c>
      <c r="Q74" s="1"/>
      <c r="R74" s="27">
        <f t="shared" si="7"/>
        <v>4.0403251306719312</v>
      </c>
      <c r="S74" s="27">
        <f t="shared" si="8"/>
        <v>64.412674869328072</v>
      </c>
    </row>
    <row r="75" spans="1:19" x14ac:dyDescent="0.25">
      <c r="A75" s="26">
        <v>1108</v>
      </c>
      <c r="B75" s="26">
        <v>7.0599999999999996E-2</v>
      </c>
      <c r="C75" s="26">
        <v>-0.13769999999999999</v>
      </c>
      <c r="D75" s="1"/>
      <c r="E75" s="1">
        <f t="shared" si="0"/>
        <v>-1.9504249291784701</v>
      </c>
      <c r="F75" s="1">
        <f t="shared" si="1"/>
        <v>0</v>
      </c>
      <c r="G75" s="1">
        <f t="shared" si="11"/>
        <v>0</v>
      </c>
      <c r="H75" s="1"/>
      <c r="I75" s="24">
        <f t="shared" si="2"/>
        <v>5.9093437289018579E-2</v>
      </c>
      <c r="J75" s="24">
        <f t="shared" si="9"/>
        <v>0.88181312542196288</v>
      </c>
      <c r="K75" s="1"/>
      <c r="L75" s="1">
        <f t="shared" si="3"/>
        <v>4.1719966726047114E-3</v>
      </c>
      <c r="M75" s="1">
        <f t="shared" si="4"/>
        <v>6.6428003327395277E-2</v>
      </c>
      <c r="N75" s="1">
        <f t="shared" si="5"/>
        <v>-0.2303792825268017</v>
      </c>
      <c r="O75" s="1">
        <f t="shared" si="6"/>
        <v>9.2679282526801743E-2</v>
      </c>
      <c r="P75" s="24">
        <f t="shared" si="10"/>
        <v>7.0395596062769894E-18</v>
      </c>
      <c r="Q75" s="1"/>
      <c r="R75" s="27">
        <f t="shared" si="7"/>
        <v>4.6225723132460201</v>
      </c>
      <c r="S75" s="27">
        <f t="shared" si="8"/>
        <v>73.602227686753963</v>
      </c>
    </row>
    <row r="76" spans="1:19" x14ac:dyDescent="0.25">
      <c r="A76" s="26">
        <v>1138</v>
      </c>
      <c r="B76" s="26">
        <v>7.7899999999999997E-2</v>
      </c>
      <c r="C76" s="26">
        <v>-0.14879999999999999</v>
      </c>
      <c r="D76" s="1"/>
      <c r="E76" s="1">
        <f t="shared" si="0"/>
        <v>-1.9101412066752246</v>
      </c>
      <c r="F76" s="1">
        <f t="shared" si="1"/>
        <v>0</v>
      </c>
      <c r="G76" s="1">
        <f t="shared" si="11"/>
        <v>0</v>
      </c>
      <c r="H76" s="1"/>
      <c r="I76" s="24">
        <f t="shared" si="2"/>
        <v>5.8381906523754912E-2</v>
      </c>
      <c r="J76" s="24">
        <f t="shared" si="9"/>
        <v>0.88323618695249018</v>
      </c>
      <c r="K76" s="1"/>
      <c r="L76" s="1">
        <f t="shared" si="3"/>
        <v>4.5479505182005071E-3</v>
      </c>
      <c r="M76" s="1">
        <f t="shared" si="4"/>
        <v>7.3352049481799492E-2</v>
      </c>
      <c r="N76" s="1">
        <f t="shared" si="5"/>
        <v>-0.25113960042932698</v>
      </c>
      <c r="O76" s="1">
        <f t="shared" si="6"/>
        <v>0.10233960042932699</v>
      </c>
      <c r="P76" s="24">
        <f t="shared" si="10"/>
        <v>0</v>
      </c>
      <c r="Q76" s="1"/>
      <c r="R76" s="27">
        <f t="shared" si="7"/>
        <v>5.1755676897121772</v>
      </c>
      <c r="S76" s="27">
        <f t="shared" si="8"/>
        <v>83.474632310287816</v>
      </c>
    </row>
    <row r="77" spans="1:19" x14ac:dyDescent="0.25">
      <c r="A77" s="26">
        <v>1168</v>
      </c>
      <c r="B77" s="26">
        <v>8.4199999999999997E-2</v>
      </c>
      <c r="C77" s="26">
        <v>-0.1578</v>
      </c>
      <c r="D77" s="1"/>
      <c r="E77" s="1">
        <f t="shared" si="0"/>
        <v>-1.8741092636579573</v>
      </c>
      <c r="F77" s="1">
        <f t="shared" si="1"/>
        <v>0</v>
      </c>
      <c r="G77" s="1">
        <f t="shared" si="11"/>
        <v>0</v>
      </c>
      <c r="H77" s="1"/>
      <c r="I77" s="24">
        <f t="shared" si="2"/>
        <v>5.7745474873553075E-2</v>
      </c>
      <c r="J77" s="24">
        <f t="shared" si="9"/>
        <v>0.88450905025289384</v>
      </c>
      <c r="K77" s="1"/>
      <c r="L77" s="1">
        <f t="shared" si="3"/>
        <v>4.8621689843531685E-3</v>
      </c>
      <c r="M77" s="1">
        <f t="shared" si="4"/>
        <v>7.9337831015646829E-2</v>
      </c>
      <c r="N77" s="1">
        <f t="shared" si="5"/>
        <v>-0.26849086661423677</v>
      </c>
      <c r="O77" s="1">
        <f t="shared" si="6"/>
        <v>0.11069086661423677</v>
      </c>
      <c r="P77" s="24">
        <f t="shared" si="10"/>
        <v>0</v>
      </c>
      <c r="Q77" s="1"/>
      <c r="R77" s="27">
        <f t="shared" si="7"/>
        <v>5.6790133737245005</v>
      </c>
      <c r="S77" s="27">
        <f t="shared" si="8"/>
        <v>92.666586626275489</v>
      </c>
    </row>
    <row r="78" spans="1:19" x14ac:dyDescent="0.25">
      <c r="A78" s="26">
        <v>1198</v>
      </c>
      <c r="B78" s="26">
        <v>9.0800000000000006E-2</v>
      </c>
      <c r="C78" s="26">
        <v>-0.16239999999999999</v>
      </c>
      <c r="D78" s="1"/>
      <c r="E78" s="1">
        <f t="shared" si="0"/>
        <v>-1.7885462555066076</v>
      </c>
      <c r="F78" s="1">
        <f t="shared" si="1"/>
        <v>0</v>
      </c>
      <c r="G78" s="1">
        <f t="shared" si="11"/>
        <v>0</v>
      </c>
      <c r="H78" s="1"/>
      <c r="I78" s="24">
        <f t="shared" si="2"/>
        <v>5.6234176788742596E-2</v>
      </c>
      <c r="J78" s="24">
        <f t="shared" si="9"/>
        <v>0.88753164642251481</v>
      </c>
      <c r="K78" s="1"/>
      <c r="L78" s="1">
        <f t="shared" si="3"/>
        <v>5.1060632524178281E-3</v>
      </c>
      <c r="M78" s="1">
        <f t="shared" si="4"/>
        <v>8.5693936747582175E-2</v>
      </c>
      <c r="N78" s="1">
        <f t="shared" si="5"/>
        <v>-0.28195880316799621</v>
      </c>
      <c r="O78" s="1">
        <f t="shared" si="6"/>
        <v>0.11955880316799618</v>
      </c>
      <c r="P78" s="24">
        <f t="shared" si="10"/>
        <v>-1.4079119212553979E-17</v>
      </c>
      <c r="Q78" s="1"/>
      <c r="R78" s="27">
        <f t="shared" si="7"/>
        <v>6.1170637763965576</v>
      </c>
      <c r="S78" s="27">
        <f t="shared" si="8"/>
        <v>102.66133622360344</v>
      </c>
    </row>
    <row r="79" spans="1:19" x14ac:dyDescent="0.25">
      <c r="A79" s="26">
        <v>1228</v>
      </c>
      <c r="B79" s="26">
        <v>9.69E-2</v>
      </c>
      <c r="C79" s="26">
        <v>-0.16320000000000001</v>
      </c>
      <c r="D79" s="1"/>
      <c r="E79" s="1">
        <f t="shared" si="0"/>
        <v>-1.6842105263157896</v>
      </c>
      <c r="F79" s="1">
        <f t="shared" si="1"/>
        <v>0</v>
      </c>
      <c r="G79" s="1">
        <f t="shared" si="11"/>
        <v>0</v>
      </c>
      <c r="H79" s="1"/>
      <c r="I79" s="24">
        <f t="shared" si="2"/>
        <v>5.4391296423614829E-2</v>
      </c>
      <c r="J79" s="24">
        <f t="shared" si="9"/>
        <v>0.89121740715277031</v>
      </c>
      <c r="K79" s="1"/>
      <c r="L79" s="1">
        <f t="shared" si="3"/>
        <v>5.2705166234482768E-3</v>
      </c>
      <c r="M79" s="1">
        <f t="shared" si="4"/>
        <v>9.1629483376551718E-2</v>
      </c>
      <c r="N79" s="1">
        <f t="shared" si="5"/>
        <v>-0.29103998242105988</v>
      </c>
      <c r="O79" s="1">
        <f t="shared" si="6"/>
        <v>0.1278399824210599</v>
      </c>
      <c r="P79" s="24">
        <f t="shared" si="10"/>
        <v>7.0395596062769894E-18</v>
      </c>
      <c r="Q79" s="1"/>
      <c r="R79" s="27">
        <f t="shared" si="7"/>
        <v>6.472194413594484</v>
      </c>
      <c r="S79" s="27">
        <f t="shared" si="8"/>
        <v>112.52100558640551</v>
      </c>
    </row>
    <row r="80" spans="1:19" x14ac:dyDescent="0.25">
      <c r="A80" s="26">
        <v>1258</v>
      </c>
      <c r="B80" s="26">
        <v>0.10150000000000001</v>
      </c>
      <c r="C80" s="26">
        <v>-0.16109999999999999</v>
      </c>
      <c r="D80" s="1"/>
      <c r="E80" s="1">
        <f t="shared" si="0"/>
        <v>-1.5871921182266009</v>
      </c>
      <c r="F80" s="1">
        <f t="shared" si="1"/>
        <v>0</v>
      </c>
      <c r="G80" s="1">
        <f t="shared" si="11"/>
        <v>0</v>
      </c>
      <c r="H80" s="1"/>
      <c r="I80" s="24">
        <f t="shared" si="2"/>
        <v>5.2677661787520751E-2</v>
      </c>
      <c r="J80" s="24">
        <f t="shared" si="9"/>
        <v>0.89464467642495848</v>
      </c>
      <c r="K80" s="1"/>
      <c r="L80" s="1">
        <f t="shared" si="3"/>
        <v>5.3467826714333564E-3</v>
      </c>
      <c r="M80" s="1">
        <f t="shared" si="4"/>
        <v>9.6153217328566645E-2</v>
      </c>
      <c r="N80" s="1">
        <f t="shared" si="5"/>
        <v>-0.29525142331969023</v>
      </c>
      <c r="O80" s="1">
        <f t="shared" si="6"/>
        <v>0.13415142331969027</v>
      </c>
      <c r="P80" s="24">
        <f t="shared" si="10"/>
        <v>7.0395596062769894E-18</v>
      </c>
      <c r="Q80" s="1"/>
      <c r="R80" s="27">
        <f t="shared" si="7"/>
        <v>6.7262526006631624</v>
      </c>
      <c r="S80" s="27">
        <f t="shared" si="8"/>
        <v>120.96074739933684</v>
      </c>
    </row>
    <row r="81" spans="1:19" x14ac:dyDescent="0.25">
      <c r="A81" s="26">
        <v>1288</v>
      </c>
      <c r="B81" s="26">
        <v>0.1051</v>
      </c>
      <c r="C81" s="26">
        <v>-0.15409999999999999</v>
      </c>
      <c r="D81" s="1"/>
      <c r="E81" s="1">
        <f t="shared" si="0"/>
        <v>-1.4662226450999047</v>
      </c>
      <c r="F81" s="1">
        <f t="shared" si="1"/>
        <v>0</v>
      </c>
      <c r="G81" s="1">
        <f t="shared" si="11"/>
        <v>0</v>
      </c>
      <c r="H81" s="1"/>
      <c r="I81" s="24">
        <f t="shared" si="2"/>
        <v>5.054097986145379E-2</v>
      </c>
      <c r="J81" s="24">
        <f t="shared" si="9"/>
        <v>0.89891804027709243</v>
      </c>
      <c r="K81" s="1"/>
      <c r="L81" s="1">
        <f t="shared" si="3"/>
        <v>5.3118569834387933E-3</v>
      </c>
      <c r="M81" s="1">
        <f t="shared" si="4"/>
        <v>9.9788143016561207E-2</v>
      </c>
      <c r="N81" s="1">
        <f t="shared" si="5"/>
        <v>-0.29332281321441928</v>
      </c>
      <c r="O81" s="1">
        <f t="shared" si="6"/>
        <v>0.13922281321441926</v>
      </c>
      <c r="P81" s="24">
        <f t="shared" si="10"/>
        <v>-7.0395596062769894E-18</v>
      </c>
      <c r="Q81" s="1"/>
      <c r="R81" s="27">
        <f t="shared" si="7"/>
        <v>6.8416717946691659</v>
      </c>
      <c r="S81" s="27">
        <f t="shared" si="8"/>
        <v>128.52712820533083</v>
      </c>
    </row>
    <row r="82" spans="1:19" x14ac:dyDescent="0.25">
      <c r="A82" s="26">
        <v>1318</v>
      </c>
      <c r="B82" s="26">
        <v>0.1082</v>
      </c>
      <c r="C82" s="26">
        <v>-0.14169999999999999</v>
      </c>
      <c r="D82" s="1"/>
      <c r="E82" s="1">
        <f t="shared" si="0"/>
        <v>-1.3096118299445469</v>
      </c>
      <c r="F82" s="1">
        <f t="shared" si="1"/>
        <v>0</v>
      </c>
      <c r="G82" s="1">
        <f t="shared" si="11"/>
        <v>0</v>
      </c>
      <c r="H82" s="1"/>
      <c r="I82" s="24">
        <f t="shared" si="2"/>
        <v>4.7774765464383556E-2</v>
      </c>
      <c r="J82" s="24">
        <f t="shared" si="9"/>
        <v>0.90445046907123294</v>
      </c>
      <c r="K82" s="1"/>
      <c r="L82" s="1">
        <f t="shared" si="3"/>
        <v>5.1692296232463009E-3</v>
      </c>
      <c r="M82" s="1">
        <f t="shared" si="4"/>
        <v>0.10303077037675371</v>
      </c>
      <c r="N82" s="1">
        <f t="shared" si="5"/>
        <v>-0.2854468747877178</v>
      </c>
      <c r="O82" s="1">
        <f t="shared" si="6"/>
        <v>0.14374687478771783</v>
      </c>
      <c r="P82" s="24">
        <f t="shared" si="10"/>
        <v>7.0395596062769894E-18</v>
      </c>
      <c r="Q82" s="1"/>
      <c r="R82" s="27">
        <f t="shared" si="7"/>
        <v>6.8130446434386247</v>
      </c>
      <c r="S82" s="27">
        <f t="shared" si="8"/>
        <v>135.79455535656137</v>
      </c>
    </row>
    <row r="83" spans="1:19" x14ac:dyDescent="0.25">
      <c r="A83" s="26">
        <v>1348</v>
      </c>
      <c r="B83" s="26">
        <v>0.11</v>
      </c>
      <c r="C83" s="26">
        <v>-0.1273</v>
      </c>
      <c r="D83" s="1"/>
      <c r="E83" s="1">
        <f t="shared" si="0"/>
        <v>-1.1572727272727272</v>
      </c>
      <c r="F83" s="1">
        <f t="shared" si="1"/>
        <v>0</v>
      </c>
      <c r="G83" s="1">
        <f t="shared" si="11"/>
        <v>0</v>
      </c>
      <c r="H83" s="1"/>
      <c r="I83" s="24">
        <f t="shared" si="2"/>
        <v>4.5084002258601652E-2</v>
      </c>
      <c r="J83" s="24">
        <f t="shared" si="9"/>
        <v>0.9098319954827967</v>
      </c>
      <c r="K83" s="1"/>
      <c r="L83" s="1">
        <f t="shared" si="3"/>
        <v>4.9592402484461813E-3</v>
      </c>
      <c r="M83" s="1">
        <f t="shared" si="4"/>
        <v>0.10504075975155382</v>
      </c>
      <c r="N83" s="1">
        <f t="shared" si="5"/>
        <v>-0.27385117965632649</v>
      </c>
      <c r="O83" s="1">
        <f t="shared" si="6"/>
        <v>0.14655117965632652</v>
      </c>
      <c r="P83" s="24">
        <f t="shared" si="10"/>
        <v>7.0395596062769894E-18</v>
      </c>
      <c r="Q83" s="1"/>
      <c r="R83" s="27">
        <f t="shared" si="7"/>
        <v>6.6850558549054524</v>
      </c>
      <c r="S83" s="27">
        <f t="shared" si="8"/>
        <v>141.59494414509456</v>
      </c>
    </row>
    <row r="84" spans="1:19" x14ac:dyDescent="0.25">
      <c r="A84" s="26">
        <v>1378</v>
      </c>
      <c r="B84" s="26">
        <v>0.109</v>
      </c>
      <c r="C84" s="26">
        <v>-0.1094</v>
      </c>
      <c r="D84" s="1"/>
      <c r="E84" s="1">
        <f t="shared" ref="E84:E147" si="12">C84/B84</f>
        <v>-1.0036697247706421</v>
      </c>
      <c r="F84" s="1">
        <f t="shared" ref="F84:F147" si="13">IF(AND(B84/$B$13&gt;$O$12,OR(C84/$C$13&gt;$M$12,C84/$C$14&gt;$M$12)),1,0)</f>
        <v>0</v>
      </c>
      <c r="G84" s="1">
        <f t="shared" si="11"/>
        <v>0</v>
      </c>
      <c r="H84" s="1"/>
      <c r="I84" s="24">
        <f t="shared" ref="I84:I147" si="14">MIN(1,MAX(0,(E84-$J$15)/($L$14-$J$15)))</f>
        <v>4.2370914809736877E-2</v>
      </c>
      <c r="J84" s="24">
        <f t="shared" si="9"/>
        <v>0.91525817038052626</v>
      </c>
      <c r="K84" s="1"/>
      <c r="L84" s="1">
        <f t="shared" ref="L84:L147" si="15">B84*I84</f>
        <v>4.6184297142613196E-3</v>
      </c>
      <c r="M84" s="1">
        <f t="shared" ref="M84:M147" si="16">B84*(1-I84)</f>
        <v>0.10438157028573868</v>
      </c>
      <c r="N84" s="1">
        <f t="shared" ref="N84:N147" si="17">L84*$L$14</f>
        <v>-0.2550314891089549</v>
      </c>
      <c r="O84" s="1">
        <f t="shared" ref="O84:O147" si="18">M84*$J$15</f>
        <v>0.14563148910895496</v>
      </c>
      <c r="P84" s="24">
        <f t="shared" si="10"/>
        <v>1.4079119212553979E-17</v>
      </c>
      <c r="Q84" s="1"/>
      <c r="R84" s="27">
        <f t="shared" ref="R84:R147" si="19">A84*L84</f>
        <v>6.3641961462520982</v>
      </c>
      <c r="S84" s="27">
        <f t="shared" ref="S84:S147" si="20">A84*M84</f>
        <v>143.83780385374789</v>
      </c>
    </row>
    <row r="85" spans="1:19" x14ac:dyDescent="0.25">
      <c r="A85" s="26">
        <v>1408</v>
      </c>
      <c r="B85" s="26">
        <v>0.104</v>
      </c>
      <c r="C85" s="26">
        <v>-8.6900000000000005E-2</v>
      </c>
      <c r="D85" s="1"/>
      <c r="E85" s="1">
        <f t="shared" si="12"/>
        <v>-0.83557692307692322</v>
      </c>
      <c r="F85" s="1">
        <f t="shared" si="13"/>
        <v>0</v>
      </c>
      <c r="G85" s="1">
        <f t="shared" si="11"/>
        <v>0</v>
      </c>
      <c r="H85" s="1"/>
      <c r="I85" s="24">
        <f t="shared" si="14"/>
        <v>3.9401894262670732E-2</v>
      </c>
      <c r="J85" s="24">
        <f t="shared" ref="J85:J148" si="21">1-2*I85</f>
        <v>0.92119621147465858</v>
      </c>
      <c r="K85" s="1"/>
      <c r="L85" s="1">
        <f t="shared" si="15"/>
        <v>4.097797003317756E-3</v>
      </c>
      <c r="M85" s="1">
        <f t="shared" si="16"/>
        <v>9.9902202996682246E-2</v>
      </c>
      <c r="N85" s="1">
        <f t="shared" si="17"/>
        <v>-0.22628194786536671</v>
      </c>
      <c r="O85" s="1">
        <f t="shared" si="18"/>
        <v>0.1393819478653667</v>
      </c>
      <c r="P85" s="24">
        <f t="shared" ref="P85:P148" si="22">(N85+O85-C85)/MAX($C$13,-$C$14)</f>
        <v>0</v>
      </c>
      <c r="Q85" s="1"/>
      <c r="R85" s="27">
        <f t="shared" si="19"/>
        <v>5.7696981806714005</v>
      </c>
      <c r="S85" s="27">
        <f t="shared" si="20"/>
        <v>140.6623018193286</v>
      </c>
    </row>
    <row r="86" spans="1:19" x14ac:dyDescent="0.25">
      <c r="A86" s="26">
        <v>1438</v>
      </c>
      <c r="B86" s="26">
        <v>9.8500000000000004E-2</v>
      </c>
      <c r="C86" s="26">
        <v>-6.3200000000000006E-2</v>
      </c>
      <c r="D86" s="1"/>
      <c r="E86" s="1">
        <f t="shared" si="12"/>
        <v>-0.64162436548223356</v>
      </c>
      <c r="F86" s="1">
        <f t="shared" si="13"/>
        <v>0</v>
      </c>
      <c r="G86" s="1">
        <f t="shared" ref="G86:G149" si="23">E86*F86</f>
        <v>0</v>
      </c>
      <c r="H86" s="1"/>
      <c r="I86" s="24">
        <f t="shared" si="14"/>
        <v>3.5976113248538333E-2</v>
      </c>
      <c r="J86" s="24">
        <f t="shared" si="21"/>
        <v>0.92804777350292333</v>
      </c>
      <c r="K86" s="1"/>
      <c r="L86" s="1">
        <f t="shared" si="15"/>
        <v>3.5436471549810259E-3</v>
      </c>
      <c r="M86" s="1">
        <f t="shared" si="16"/>
        <v>9.4956352845018979E-2</v>
      </c>
      <c r="N86" s="1">
        <f t="shared" si="17"/>
        <v>-0.19568157722977683</v>
      </c>
      <c r="O86" s="1">
        <f t="shared" si="18"/>
        <v>0.13248157722977683</v>
      </c>
      <c r="P86" s="24">
        <f t="shared" si="22"/>
        <v>0</v>
      </c>
      <c r="Q86" s="1"/>
      <c r="R86" s="27">
        <f t="shared" si="19"/>
        <v>5.0957646088627149</v>
      </c>
      <c r="S86" s="27">
        <f t="shared" si="20"/>
        <v>136.54723539113729</v>
      </c>
    </row>
    <row r="87" spans="1:19" x14ac:dyDescent="0.25">
      <c r="A87" s="26">
        <v>1468</v>
      </c>
      <c r="B87" s="26">
        <v>9.4100000000000003E-2</v>
      </c>
      <c r="C87" s="26">
        <v>-4.0599999999999997E-2</v>
      </c>
      <c r="D87" s="1"/>
      <c r="E87" s="1">
        <f t="shared" si="12"/>
        <v>-0.43145589798087136</v>
      </c>
      <c r="F87" s="1">
        <f t="shared" si="13"/>
        <v>0</v>
      </c>
      <c r="G87" s="1">
        <f t="shared" si="23"/>
        <v>0</v>
      </c>
      <c r="H87" s="1"/>
      <c r="I87" s="24">
        <f t="shared" si="14"/>
        <v>3.2263910869438681E-2</v>
      </c>
      <c r="J87" s="24">
        <f t="shared" si="21"/>
        <v>0.93547217826112261</v>
      </c>
      <c r="K87" s="1"/>
      <c r="L87" s="1">
        <f t="shared" si="15"/>
        <v>3.0360340128141798E-3</v>
      </c>
      <c r="M87" s="1">
        <f t="shared" si="16"/>
        <v>9.1063965987185816E-2</v>
      </c>
      <c r="N87" s="1">
        <f t="shared" si="17"/>
        <v>-0.16765098164913325</v>
      </c>
      <c r="O87" s="1">
        <f t="shared" si="18"/>
        <v>0.12705098164913323</v>
      </c>
      <c r="P87" s="24">
        <f t="shared" si="22"/>
        <v>-7.0395596062769894E-18</v>
      </c>
      <c r="Q87" s="1"/>
      <c r="R87" s="27">
        <f t="shared" si="19"/>
        <v>4.4568979308112162</v>
      </c>
      <c r="S87" s="27">
        <f t="shared" si="20"/>
        <v>133.68190206918877</v>
      </c>
    </row>
    <row r="88" spans="1:19" x14ac:dyDescent="0.25">
      <c r="A88" s="26">
        <v>1498</v>
      </c>
      <c r="B88" s="26">
        <v>8.9099999999999999E-2</v>
      </c>
      <c r="C88" s="26">
        <v>-1.9900000000000001E-2</v>
      </c>
      <c r="D88" s="1"/>
      <c r="E88" s="1">
        <f t="shared" si="12"/>
        <v>-0.22334455667789002</v>
      </c>
      <c r="F88" s="1">
        <f t="shared" si="13"/>
        <v>0</v>
      </c>
      <c r="G88" s="1">
        <f t="shared" si="23"/>
        <v>0</v>
      </c>
      <c r="H88" s="1"/>
      <c r="I88" s="24">
        <f t="shared" si="14"/>
        <v>2.8588043478448923E-2</v>
      </c>
      <c r="J88" s="24">
        <f t="shared" si="21"/>
        <v>0.9428239130431022</v>
      </c>
      <c r="K88" s="1"/>
      <c r="L88" s="1">
        <f t="shared" si="15"/>
        <v>2.5471946739297991E-3</v>
      </c>
      <c r="M88" s="1">
        <f t="shared" si="16"/>
        <v>8.6552805326070195E-2</v>
      </c>
      <c r="N88" s="1">
        <f t="shared" si="17"/>
        <v>-0.14065708280387162</v>
      </c>
      <c r="O88" s="1">
        <f t="shared" si="18"/>
        <v>0.12075708280387161</v>
      </c>
      <c r="P88" s="24">
        <f t="shared" si="22"/>
        <v>-3.5197798031384947E-18</v>
      </c>
      <c r="Q88" s="1"/>
      <c r="R88" s="27">
        <f t="shared" si="19"/>
        <v>3.815697621546839</v>
      </c>
      <c r="S88" s="27">
        <f t="shared" si="20"/>
        <v>129.65610237845314</v>
      </c>
    </row>
    <row r="89" spans="1:19" x14ac:dyDescent="0.25">
      <c r="A89" s="26">
        <v>1528</v>
      </c>
      <c r="B89" s="26">
        <v>8.3799999999999999E-2</v>
      </c>
      <c r="C89" s="26">
        <v>-4.0000000000000001E-3</v>
      </c>
      <c r="D89" s="1"/>
      <c r="E89" s="1">
        <f t="shared" si="12"/>
        <v>-4.77326968973747E-2</v>
      </c>
      <c r="F89" s="1">
        <f t="shared" si="13"/>
        <v>0</v>
      </c>
      <c r="G89" s="1">
        <f t="shared" si="23"/>
        <v>0</v>
      </c>
      <c r="H89" s="1"/>
      <c r="I89" s="24">
        <f t="shared" si="14"/>
        <v>2.5486213925111589E-2</v>
      </c>
      <c r="J89" s="24">
        <f t="shared" si="21"/>
        <v>0.94902757214977684</v>
      </c>
      <c r="K89" s="1"/>
      <c r="L89" s="1">
        <f t="shared" si="15"/>
        <v>2.1357447269243512E-3</v>
      </c>
      <c r="M89" s="1">
        <f t="shared" si="16"/>
        <v>8.166425527307565E-2</v>
      </c>
      <c r="N89" s="1">
        <f t="shared" si="17"/>
        <v>-0.11793665634494409</v>
      </c>
      <c r="O89" s="1">
        <f t="shared" si="18"/>
        <v>0.11393665634494408</v>
      </c>
      <c r="P89" s="24">
        <f t="shared" si="22"/>
        <v>-8.7994495078462367E-19</v>
      </c>
      <c r="Q89" s="1"/>
      <c r="R89" s="27">
        <f t="shared" si="19"/>
        <v>3.2634179427404084</v>
      </c>
      <c r="S89" s="27">
        <f t="shared" si="20"/>
        <v>124.78298205725959</v>
      </c>
    </row>
    <row r="90" spans="1:19" x14ac:dyDescent="0.25">
      <c r="A90" s="26">
        <v>1558</v>
      </c>
      <c r="B90" s="26">
        <v>7.7700000000000005E-2</v>
      </c>
      <c r="C90" s="26">
        <v>5.1000000000000004E-3</v>
      </c>
      <c r="D90" s="1"/>
      <c r="E90" s="1">
        <f t="shared" si="12"/>
        <v>6.5637065637065631E-2</v>
      </c>
      <c r="F90" s="1">
        <f t="shared" si="13"/>
        <v>0</v>
      </c>
      <c r="G90" s="1">
        <f t="shared" si="23"/>
        <v>0</v>
      </c>
      <c r="H90" s="1"/>
      <c r="I90" s="24">
        <f t="shared" si="14"/>
        <v>2.3483765569267793E-2</v>
      </c>
      <c r="J90" s="24">
        <f t="shared" si="21"/>
        <v>0.95303246886146442</v>
      </c>
      <c r="K90" s="1"/>
      <c r="L90" s="1">
        <f t="shared" si="15"/>
        <v>1.8246885847321077E-3</v>
      </c>
      <c r="M90" s="1">
        <f t="shared" si="16"/>
        <v>7.5875311415267904E-2</v>
      </c>
      <c r="N90" s="1">
        <f t="shared" si="17"/>
        <v>-0.10076001492181857</v>
      </c>
      <c r="O90" s="1">
        <f t="shared" si="18"/>
        <v>0.1058600149218186</v>
      </c>
      <c r="P90" s="24">
        <f t="shared" si="22"/>
        <v>5.2796697047077416E-18</v>
      </c>
      <c r="Q90" s="1"/>
      <c r="R90" s="27">
        <f t="shared" si="19"/>
        <v>2.8428648150126237</v>
      </c>
      <c r="S90" s="27">
        <f t="shared" si="20"/>
        <v>118.2137351849874</v>
      </c>
    </row>
    <row r="91" spans="1:19" x14ac:dyDescent="0.25">
      <c r="A91" s="26">
        <v>1588</v>
      </c>
      <c r="B91" s="26">
        <v>7.0599999999999996E-2</v>
      </c>
      <c r="C91" s="26">
        <v>9.4000000000000004E-3</v>
      </c>
      <c r="D91" s="1"/>
      <c r="E91" s="1">
        <f t="shared" si="12"/>
        <v>0.13314447592067991</v>
      </c>
      <c r="F91" s="1">
        <f t="shared" si="13"/>
        <v>0</v>
      </c>
      <c r="G91" s="1">
        <f t="shared" si="23"/>
        <v>0</v>
      </c>
      <c r="H91" s="1"/>
      <c r="I91" s="24">
        <f t="shared" si="14"/>
        <v>2.2291383229323936E-2</v>
      </c>
      <c r="J91" s="24">
        <f t="shared" si="21"/>
        <v>0.95541723354135211</v>
      </c>
      <c r="K91" s="1"/>
      <c r="L91" s="1">
        <f t="shared" si="15"/>
        <v>1.5737716559902698E-3</v>
      </c>
      <c r="M91" s="1">
        <f t="shared" si="16"/>
        <v>6.9026228344009732E-2</v>
      </c>
      <c r="N91" s="1">
        <f t="shared" si="17"/>
        <v>-8.6904284307996432E-2</v>
      </c>
      <c r="O91" s="1">
        <f t="shared" si="18"/>
        <v>9.6304284307996452E-2</v>
      </c>
      <c r="P91" s="24">
        <f t="shared" si="22"/>
        <v>4.8396972293154299E-18</v>
      </c>
      <c r="Q91" s="1"/>
      <c r="R91" s="27">
        <f t="shared" si="19"/>
        <v>2.4991493897125485</v>
      </c>
      <c r="S91" s="27">
        <f t="shared" si="20"/>
        <v>109.61365061028745</v>
      </c>
    </row>
    <row r="92" spans="1:19" x14ac:dyDescent="0.25">
      <c r="A92" s="26">
        <v>1618</v>
      </c>
      <c r="B92" s="26">
        <v>6.3100000000000003E-2</v>
      </c>
      <c r="C92" s="26">
        <v>1.2200000000000001E-2</v>
      </c>
      <c r="D92" s="1"/>
      <c r="E92" s="1">
        <f t="shared" si="12"/>
        <v>0.19334389857369255</v>
      </c>
      <c r="F92" s="1">
        <f t="shared" si="13"/>
        <v>0</v>
      </c>
      <c r="G92" s="1">
        <f t="shared" si="23"/>
        <v>0</v>
      </c>
      <c r="H92" s="1"/>
      <c r="I92" s="24">
        <f t="shared" si="14"/>
        <v>2.1228081761459874E-2</v>
      </c>
      <c r="J92" s="24">
        <f t="shared" si="21"/>
        <v>0.9575438364770803</v>
      </c>
      <c r="K92" s="1"/>
      <c r="L92" s="1">
        <f t="shared" si="15"/>
        <v>1.3394919591481181E-3</v>
      </c>
      <c r="M92" s="1">
        <f t="shared" si="16"/>
        <v>6.176050804085189E-2</v>
      </c>
      <c r="N92" s="1">
        <f t="shared" si="17"/>
        <v>-7.3967268124952759E-2</v>
      </c>
      <c r="O92" s="1">
        <f t="shared" si="18"/>
        <v>8.6167268124952762E-2</v>
      </c>
      <c r="P92" s="24">
        <f t="shared" si="22"/>
        <v>4.3997247539231184E-19</v>
      </c>
      <c r="Q92" s="1"/>
      <c r="R92" s="27">
        <f t="shared" si="19"/>
        <v>2.1672979899016549</v>
      </c>
      <c r="S92" s="27">
        <f t="shared" si="20"/>
        <v>99.928502010098356</v>
      </c>
    </row>
    <row r="93" spans="1:19" x14ac:dyDescent="0.25">
      <c r="A93" s="26">
        <v>1648</v>
      </c>
      <c r="B93" s="26">
        <v>5.5800000000000002E-2</v>
      </c>
      <c r="C93" s="26">
        <v>1.41E-2</v>
      </c>
      <c r="D93" s="1"/>
      <c r="E93" s="1">
        <f t="shared" si="12"/>
        <v>0.25268817204301075</v>
      </c>
      <c r="F93" s="1">
        <f t="shared" si="13"/>
        <v>0</v>
      </c>
      <c r="G93" s="1">
        <f t="shared" si="23"/>
        <v>0</v>
      </c>
      <c r="H93" s="1"/>
      <c r="I93" s="24">
        <f t="shared" si="14"/>
        <v>2.0179884780353204E-2</v>
      </c>
      <c r="J93" s="24">
        <f t="shared" si="21"/>
        <v>0.95964023043929358</v>
      </c>
      <c r="K93" s="1"/>
      <c r="L93" s="1">
        <f t="shared" si="15"/>
        <v>1.1260375707437089E-3</v>
      </c>
      <c r="M93" s="1">
        <f t="shared" si="16"/>
        <v>5.4673962429256297E-2</v>
      </c>
      <c r="N93" s="1">
        <f t="shared" si="17"/>
        <v>-6.2180233591652603E-2</v>
      </c>
      <c r="O93" s="1">
        <f t="shared" si="18"/>
        <v>7.6280233591652605E-2</v>
      </c>
      <c r="P93" s="24">
        <f t="shared" si="22"/>
        <v>4.3997247539231184E-19</v>
      </c>
      <c r="Q93" s="1"/>
      <c r="R93" s="27">
        <f t="shared" si="19"/>
        <v>1.8557099165856323</v>
      </c>
      <c r="S93" s="27">
        <f t="shared" si="20"/>
        <v>90.102690083414373</v>
      </c>
    </row>
    <row r="94" spans="1:19" x14ac:dyDescent="0.25">
      <c r="A94" s="26">
        <v>1678</v>
      </c>
      <c r="B94" s="26">
        <v>4.87E-2</v>
      </c>
      <c r="C94" s="26">
        <v>1.49E-2</v>
      </c>
      <c r="D94" s="1"/>
      <c r="E94" s="1">
        <f t="shared" si="12"/>
        <v>0.3059548254620123</v>
      </c>
      <c r="F94" s="1">
        <f t="shared" si="13"/>
        <v>0</v>
      </c>
      <c r="G94" s="1">
        <f t="shared" si="23"/>
        <v>0</v>
      </c>
      <c r="H94" s="1"/>
      <c r="I94" s="24">
        <f t="shared" si="14"/>
        <v>1.9239036707854349E-2</v>
      </c>
      <c r="J94" s="24">
        <f t="shared" si="21"/>
        <v>0.96152192658429125</v>
      </c>
      <c r="K94" s="1"/>
      <c r="L94" s="1">
        <f t="shared" si="15"/>
        <v>9.3694108767250679E-4</v>
      </c>
      <c r="M94" s="1">
        <f t="shared" si="16"/>
        <v>4.7763058912327495E-2</v>
      </c>
      <c r="N94" s="1">
        <f t="shared" si="17"/>
        <v>-5.1738252085687816E-2</v>
      </c>
      <c r="O94" s="1">
        <f t="shared" si="18"/>
        <v>6.6638252085687827E-2</v>
      </c>
      <c r="P94" s="24">
        <f t="shared" si="22"/>
        <v>2.6398348523538708E-18</v>
      </c>
      <c r="Q94" s="1"/>
      <c r="R94" s="27">
        <f t="shared" si="19"/>
        <v>1.5721871451144664</v>
      </c>
      <c r="S94" s="27">
        <f t="shared" si="20"/>
        <v>80.14641285488554</v>
      </c>
    </row>
    <row r="95" spans="1:19" x14ac:dyDescent="0.25">
      <c r="A95" s="26">
        <v>1708</v>
      </c>
      <c r="B95" s="26">
        <v>4.2200000000000001E-2</v>
      </c>
      <c r="C95" s="26">
        <v>1.44E-2</v>
      </c>
      <c r="D95" s="1"/>
      <c r="E95" s="1">
        <f t="shared" si="12"/>
        <v>0.34123222748815163</v>
      </c>
      <c r="F95" s="1">
        <f t="shared" si="13"/>
        <v>0</v>
      </c>
      <c r="G95" s="1">
        <f t="shared" si="23"/>
        <v>0</v>
      </c>
      <c r="H95" s="1"/>
      <c r="I95" s="24">
        <f t="shared" si="14"/>
        <v>1.8615932503466315E-2</v>
      </c>
      <c r="J95" s="24">
        <f t="shared" si="21"/>
        <v>0.96276813499306735</v>
      </c>
      <c r="K95" s="1"/>
      <c r="L95" s="1">
        <f t="shared" si="15"/>
        <v>7.855923516462785E-4</v>
      </c>
      <c r="M95" s="1">
        <f t="shared" si="16"/>
        <v>4.1414407648353725E-2</v>
      </c>
      <c r="N95" s="1">
        <f t="shared" si="17"/>
        <v>-4.3380715885810689E-2</v>
      </c>
      <c r="O95" s="1">
        <f t="shared" si="18"/>
        <v>5.7780715885810692E-2</v>
      </c>
      <c r="P95" s="24">
        <f t="shared" si="22"/>
        <v>8.7994495078462367E-19</v>
      </c>
      <c r="Q95" s="1"/>
      <c r="R95" s="27">
        <f t="shared" si="19"/>
        <v>1.3417917366118437</v>
      </c>
      <c r="S95" s="27">
        <f t="shared" si="20"/>
        <v>70.735808263388165</v>
      </c>
    </row>
    <row r="96" spans="1:19" x14ac:dyDescent="0.25">
      <c r="A96" s="26">
        <v>1738</v>
      </c>
      <c r="B96" s="26">
        <v>3.7100000000000001E-2</v>
      </c>
      <c r="C96" s="26">
        <v>1.35E-2</v>
      </c>
      <c r="D96" s="1"/>
      <c r="E96" s="1">
        <f t="shared" si="12"/>
        <v>0.36388140161725063</v>
      </c>
      <c r="F96" s="1">
        <f t="shared" si="13"/>
        <v>0</v>
      </c>
      <c r="G96" s="1">
        <f t="shared" si="23"/>
        <v>0</v>
      </c>
      <c r="H96" s="1"/>
      <c r="I96" s="24">
        <f t="shared" si="14"/>
        <v>1.8215880492399816E-2</v>
      </c>
      <c r="J96" s="24">
        <f t="shared" si="21"/>
        <v>0.96356823901520039</v>
      </c>
      <c r="K96" s="1"/>
      <c r="L96" s="1">
        <f t="shared" si="15"/>
        <v>6.7580916626803318E-4</v>
      </c>
      <c r="M96" s="1">
        <f t="shared" si="16"/>
        <v>3.6424190833731968E-2</v>
      </c>
      <c r="N96" s="1">
        <f t="shared" si="17"/>
        <v>-3.7318445595178711E-2</v>
      </c>
      <c r="O96" s="1">
        <f t="shared" si="18"/>
        <v>5.0818445595178716E-2</v>
      </c>
      <c r="P96" s="24">
        <f t="shared" si="22"/>
        <v>1.3199174261769354E-18</v>
      </c>
      <c r="Q96" s="1"/>
      <c r="R96" s="27">
        <f t="shared" si="19"/>
        <v>1.1745563309738416</v>
      </c>
      <c r="S96" s="27">
        <f t="shared" si="20"/>
        <v>63.305243669026162</v>
      </c>
    </row>
    <row r="97" spans="1:19" x14ac:dyDescent="0.25">
      <c r="A97" s="26">
        <v>1768</v>
      </c>
      <c r="B97" s="26">
        <v>3.2800000000000003E-2</v>
      </c>
      <c r="C97" s="26">
        <v>1.24E-2</v>
      </c>
      <c r="D97" s="1"/>
      <c r="E97" s="1">
        <f t="shared" si="12"/>
        <v>0.37804878048780483</v>
      </c>
      <c r="F97" s="1">
        <f t="shared" si="13"/>
        <v>0</v>
      </c>
      <c r="G97" s="1">
        <f t="shared" si="23"/>
        <v>0</v>
      </c>
      <c r="H97" s="1"/>
      <c r="I97" s="24">
        <f t="shared" si="14"/>
        <v>1.7965642299324843E-2</v>
      </c>
      <c r="J97" s="24">
        <f t="shared" si="21"/>
        <v>0.96406871540135031</v>
      </c>
      <c r="K97" s="1"/>
      <c r="L97" s="1">
        <f t="shared" si="15"/>
        <v>5.892730674178549E-4</v>
      </c>
      <c r="M97" s="1">
        <f t="shared" si="16"/>
        <v>3.2210726932582145E-2</v>
      </c>
      <c r="N97" s="1">
        <f t="shared" si="17"/>
        <v>-3.253988848445942E-2</v>
      </c>
      <c r="O97" s="1">
        <f t="shared" si="18"/>
        <v>4.4939888484459414E-2</v>
      </c>
      <c r="P97" s="24">
        <f t="shared" si="22"/>
        <v>-1.3199174261769354E-18</v>
      </c>
      <c r="Q97" s="1"/>
      <c r="R97" s="27">
        <f t="shared" si="19"/>
        <v>1.0418347831947674</v>
      </c>
      <c r="S97" s="27">
        <f t="shared" si="20"/>
        <v>56.948565216805235</v>
      </c>
    </row>
    <row r="98" spans="1:19" x14ac:dyDescent="0.25">
      <c r="A98" s="26">
        <v>1798</v>
      </c>
      <c r="B98" s="26">
        <v>2.8899999999999999E-2</v>
      </c>
      <c r="C98" s="26">
        <v>1.1299999999999999E-2</v>
      </c>
      <c r="D98" s="1"/>
      <c r="E98" s="1">
        <f t="shared" si="12"/>
        <v>0.39100346020761245</v>
      </c>
      <c r="F98" s="1">
        <f t="shared" si="13"/>
        <v>0</v>
      </c>
      <c r="G98" s="1">
        <f t="shared" si="23"/>
        <v>0</v>
      </c>
      <c r="H98" s="1"/>
      <c r="I98" s="24">
        <f t="shared" si="14"/>
        <v>1.7736823992525168E-2</v>
      </c>
      <c r="J98" s="24">
        <f t="shared" si="21"/>
        <v>0.96452635201494963</v>
      </c>
      <c r="K98" s="1"/>
      <c r="L98" s="1">
        <f t="shared" si="15"/>
        <v>5.1259421338397738E-4</v>
      </c>
      <c r="M98" s="1">
        <f t="shared" si="16"/>
        <v>2.838740578661602E-2</v>
      </c>
      <c r="N98" s="1">
        <f t="shared" si="17"/>
        <v>-2.8305652274900533E-2</v>
      </c>
      <c r="O98" s="1">
        <f t="shared" si="18"/>
        <v>3.9605652274900531E-2</v>
      </c>
      <c r="P98" s="24">
        <f t="shared" si="22"/>
        <v>-4.3997247539231184E-19</v>
      </c>
      <c r="Q98" s="1"/>
      <c r="R98" s="27">
        <f t="shared" si="19"/>
        <v>0.92164439566439127</v>
      </c>
      <c r="S98" s="27">
        <f t="shared" si="20"/>
        <v>51.040555604335601</v>
      </c>
    </row>
    <row r="99" spans="1:19" x14ac:dyDescent="0.25">
      <c r="A99" s="26">
        <v>1828</v>
      </c>
      <c r="B99" s="26">
        <v>2.52E-2</v>
      </c>
      <c r="C99" s="26">
        <v>0.01</v>
      </c>
      <c r="D99" s="1"/>
      <c r="E99" s="1">
        <f t="shared" si="12"/>
        <v>0.3968253968253968</v>
      </c>
      <c r="F99" s="1">
        <f t="shared" si="13"/>
        <v>0</v>
      </c>
      <c r="G99" s="1">
        <f t="shared" si="23"/>
        <v>0</v>
      </c>
      <c r="H99" s="1"/>
      <c r="I99" s="24">
        <f t="shared" si="14"/>
        <v>1.7633991216417278E-2</v>
      </c>
      <c r="J99" s="24">
        <f t="shared" si="21"/>
        <v>0.96473201756716542</v>
      </c>
      <c r="K99" s="1"/>
      <c r="L99" s="1">
        <f t="shared" si="15"/>
        <v>4.443765786537154E-4</v>
      </c>
      <c r="M99" s="1">
        <f t="shared" si="16"/>
        <v>2.4755623421346285E-2</v>
      </c>
      <c r="N99" s="1">
        <f t="shared" si="17"/>
        <v>-2.4538647893513715E-2</v>
      </c>
      <c r="O99" s="1">
        <f t="shared" si="18"/>
        <v>3.4538647893513713E-2</v>
      </c>
      <c r="P99" s="24">
        <f t="shared" si="22"/>
        <v>-4.3997247539231184E-19</v>
      </c>
      <c r="Q99" s="1"/>
      <c r="R99" s="27">
        <f t="shared" si="19"/>
        <v>0.81232038577899179</v>
      </c>
      <c r="S99" s="27">
        <f t="shared" si="20"/>
        <v>45.253279614221007</v>
      </c>
    </row>
    <row r="100" spans="1:19" x14ac:dyDescent="0.25">
      <c r="A100" s="26">
        <v>1858</v>
      </c>
      <c r="B100" s="26">
        <v>2.18E-2</v>
      </c>
      <c r="C100" s="26">
        <v>8.6999999999999994E-3</v>
      </c>
      <c r="D100" s="1"/>
      <c r="E100" s="1">
        <f t="shared" si="12"/>
        <v>0.39908256880733944</v>
      </c>
      <c r="F100" s="1">
        <f t="shared" si="13"/>
        <v>0</v>
      </c>
      <c r="G100" s="1">
        <f t="shared" si="23"/>
        <v>0</v>
      </c>
      <c r="H100" s="1"/>
      <c r="I100" s="24">
        <f t="shared" si="14"/>
        <v>1.7594122822737573E-2</v>
      </c>
      <c r="J100" s="24">
        <f t="shared" si="21"/>
        <v>0.96481175435452482</v>
      </c>
      <c r="K100" s="1"/>
      <c r="L100" s="1">
        <f t="shared" si="15"/>
        <v>3.8355187753567909E-4</v>
      </c>
      <c r="M100" s="1">
        <f t="shared" si="16"/>
        <v>2.1416448122464321E-2</v>
      </c>
      <c r="N100" s="1">
        <f t="shared" si="17"/>
        <v>-2.1179884187997201E-2</v>
      </c>
      <c r="O100" s="1">
        <f t="shared" si="18"/>
        <v>2.98798841879972E-2</v>
      </c>
      <c r="P100" s="24">
        <f t="shared" si="22"/>
        <v>0</v>
      </c>
      <c r="Q100" s="1"/>
      <c r="R100" s="27">
        <f t="shared" si="19"/>
        <v>0.71263938846129171</v>
      </c>
      <c r="S100" s="27">
        <f t="shared" si="20"/>
        <v>39.791760611538706</v>
      </c>
    </row>
    <row r="101" spans="1:19" x14ac:dyDescent="0.25">
      <c r="A101" s="26">
        <v>1888</v>
      </c>
      <c r="B101" s="26">
        <v>1.84E-2</v>
      </c>
      <c r="C101" s="26">
        <v>7.4999999999999997E-3</v>
      </c>
      <c r="D101" s="1"/>
      <c r="E101" s="1">
        <f t="shared" si="12"/>
        <v>0.40760869565217389</v>
      </c>
      <c r="F101" s="1">
        <f t="shared" si="13"/>
        <v>0</v>
      </c>
      <c r="G101" s="1">
        <f t="shared" si="23"/>
        <v>0</v>
      </c>
      <c r="H101" s="1"/>
      <c r="I101" s="24">
        <f t="shared" si="14"/>
        <v>1.7443525976625563E-2</v>
      </c>
      <c r="J101" s="24">
        <f t="shared" si="21"/>
        <v>0.96511294804674885</v>
      </c>
      <c r="K101" s="1"/>
      <c r="L101" s="1">
        <f t="shared" si="15"/>
        <v>3.2096087796991033E-4</v>
      </c>
      <c r="M101" s="1">
        <f t="shared" si="16"/>
        <v>1.8079039122030089E-2</v>
      </c>
      <c r="N101" s="1">
        <f t="shared" si="17"/>
        <v>-1.7723584793684764E-2</v>
      </c>
      <c r="O101" s="1">
        <f t="shared" si="18"/>
        <v>2.5223584793684764E-2</v>
      </c>
      <c r="P101" s="24">
        <f t="shared" si="22"/>
        <v>0</v>
      </c>
      <c r="Q101" s="1"/>
      <c r="R101" s="27">
        <f t="shared" si="19"/>
        <v>0.60597413760719065</v>
      </c>
      <c r="S101" s="27">
        <f t="shared" si="20"/>
        <v>34.133225862392806</v>
      </c>
    </row>
    <row r="102" spans="1:19" x14ac:dyDescent="0.25">
      <c r="A102" s="26">
        <v>1918</v>
      </c>
      <c r="B102" s="26">
        <v>1.52E-2</v>
      </c>
      <c r="C102" s="26">
        <v>6.3E-3</v>
      </c>
      <c r="D102" s="1"/>
      <c r="E102" s="1">
        <f t="shared" si="12"/>
        <v>0.41447368421052633</v>
      </c>
      <c r="F102" s="1">
        <f t="shared" si="13"/>
        <v>0</v>
      </c>
      <c r="G102" s="1">
        <f t="shared" si="23"/>
        <v>0</v>
      </c>
      <c r="H102" s="1"/>
      <c r="I102" s="24">
        <f t="shared" si="14"/>
        <v>1.7322269790282372E-2</v>
      </c>
      <c r="J102" s="24">
        <f t="shared" si="21"/>
        <v>0.96535546041943521</v>
      </c>
      <c r="K102" s="1"/>
      <c r="L102" s="1">
        <f t="shared" si="15"/>
        <v>2.6329850081229205E-4</v>
      </c>
      <c r="M102" s="1">
        <f t="shared" si="16"/>
        <v>1.4936701499187707E-2</v>
      </c>
      <c r="N102" s="1">
        <f t="shared" si="17"/>
        <v>-1.4539445849952535E-2</v>
      </c>
      <c r="O102" s="1">
        <f t="shared" si="18"/>
        <v>2.0839445849952534E-2</v>
      </c>
      <c r="P102" s="24">
        <f t="shared" si="22"/>
        <v>-4.3997247539231184E-19</v>
      </c>
      <c r="Q102" s="1"/>
      <c r="R102" s="27">
        <f t="shared" si="19"/>
        <v>0.50500652455797612</v>
      </c>
      <c r="S102" s="27">
        <f t="shared" si="20"/>
        <v>28.648593475442024</v>
      </c>
    </row>
    <row r="103" spans="1:19" x14ac:dyDescent="0.25">
      <c r="A103" s="26">
        <v>1948</v>
      </c>
      <c r="B103" s="26">
        <v>1.21E-2</v>
      </c>
      <c r="C103" s="26">
        <v>5.0000000000000001E-3</v>
      </c>
      <c r="D103" s="1"/>
      <c r="E103" s="1">
        <f t="shared" si="12"/>
        <v>0.41322314049586778</v>
      </c>
      <c r="F103" s="1">
        <f t="shared" si="13"/>
        <v>0</v>
      </c>
      <c r="G103" s="1">
        <f t="shared" si="23"/>
        <v>0</v>
      </c>
      <c r="H103" s="1"/>
      <c r="I103" s="24">
        <f t="shared" si="14"/>
        <v>1.7344358124502603E-2</v>
      </c>
      <c r="J103" s="24">
        <f t="shared" si="21"/>
        <v>0.96531128375099484</v>
      </c>
      <c r="K103" s="1"/>
      <c r="L103" s="1">
        <f t="shared" si="15"/>
        <v>2.098667333064815E-4</v>
      </c>
      <c r="M103" s="1">
        <f t="shared" si="16"/>
        <v>1.1890133266693519E-2</v>
      </c>
      <c r="N103" s="1">
        <f t="shared" si="17"/>
        <v>-1.1588922820306337E-2</v>
      </c>
      <c r="O103" s="1">
        <f t="shared" si="18"/>
        <v>1.6588922820306336E-2</v>
      </c>
      <c r="P103" s="24">
        <f t="shared" si="22"/>
        <v>-2.1998623769615592E-19</v>
      </c>
      <c r="Q103" s="1"/>
      <c r="R103" s="27">
        <f t="shared" si="19"/>
        <v>0.40882039648102597</v>
      </c>
      <c r="S103" s="27">
        <f t="shared" si="20"/>
        <v>23.161979603518976</v>
      </c>
    </row>
    <row r="104" spans="1:19" x14ac:dyDescent="0.25">
      <c r="A104" s="26">
        <v>1978</v>
      </c>
      <c r="B104" s="26">
        <v>9.2999999999999992E-3</v>
      </c>
      <c r="C104" s="26">
        <v>3.7000000000000002E-3</v>
      </c>
      <c r="D104" s="1"/>
      <c r="E104" s="1">
        <f t="shared" si="12"/>
        <v>0.39784946236559143</v>
      </c>
      <c r="F104" s="1">
        <f t="shared" si="13"/>
        <v>0</v>
      </c>
      <c r="G104" s="1">
        <f t="shared" si="23"/>
        <v>0</v>
      </c>
      <c r="H104" s="1"/>
      <c r="I104" s="24">
        <f t="shared" si="14"/>
        <v>1.7615903162677055E-2</v>
      </c>
      <c r="J104" s="24">
        <f t="shared" si="21"/>
        <v>0.96476819367464595</v>
      </c>
      <c r="K104" s="1"/>
      <c r="L104" s="1">
        <f t="shared" si="15"/>
        <v>1.6382789941289661E-4</v>
      </c>
      <c r="M104" s="1">
        <f t="shared" si="16"/>
        <v>9.1361721005871026E-3</v>
      </c>
      <c r="N104" s="1">
        <f t="shared" si="17"/>
        <v>-9.0466404665304478E-3</v>
      </c>
      <c r="O104" s="1">
        <f t="shared" si="18"/>
        <v>1.2746640466530448E-2</v>
      </c>
      <c r="P104" s="24">
        <f t="shared" si="22"/>
        <v>0</v>
      </c>
      <c r="Q104" s="1"/>
      <c r="R104" s="27">
        <f t="shared" si="19"/>
        <v>0.32405158503870951</v>
      </c>
      <c r="S104" s="27">
        <f t="shared" si="20"/>
        <v>18.071348414961289</v>
      </c>
    </row>
    <row r="105" spans="1:19" x14ac:dyDescent="0.25">
      <c r="A105" s="26">
        <v>2008</v>
      </c>
      <c r="B105" s="26">
        <v>7.0000000000000001E-3</v>
      </c>
      <c r="C105" s="26">
        <v>2.3999999999999998E-3</v>
      </c>
      <c r="D105" s="1"/>
      <c r="E105" s="1">
        <f t="shared" si="12"/>
        <v>0.3428571428571428</v>
      </c>
      <c r="F105" s="1">
        <f t="shared" si="13"/>
        <v>0</v>
      </c>
      <c r="G105" s="1">
        <f t="shared" si="23"/>
        <v>0</v>
      </c>
      <c r="H105" s="1"/>
      <c r="I105" s="24">
        <f t="shared" si="14"/>
        <v>1.858723164852686E-2</v>
      </c>
      <c r="J105" s="24">
        <f t="shared" si="21"/>
        <v>0.96282553670294624</v>
      </c>
      <c r="K105" s="1"/>
      <c r="L105" s="1">
        <f t="shared" si="15"/>
        <v>1.3011062153968803E-4</v>
      </c>
      <c r="M105" s="1">
        <f t="shared" si="16"/>
        <v>6.8698893784603123E-3</v>
      </c>
      <c r="N105" s="1">
        <f t="shared" si="17"/>
        <v>-7.1847592392050817E-3</v>
      </c>
      <c r="O105" s="1">
        <f t="shared" si="18"/>
        <v>9.5847592392050811E-3</v>
      </c>
      <c r="P105" s="24">
        <f t="shared" si="22"/>
        <v>-1.0999311884807796E-19</v>
      </c>
      <c r="Q105" s="1"/>
      <c r="R105" s="27">
        <f t="shared" si="19"/>
        <v>0.26126212805169358</v>
      </c>
      <c r="S105" s="27">
        <f t="shared" si="20"/>
        <v>13.794737871948307</v>
      </c>
    </row>
    <row r="106" spans="1:19" x14ac:dyDescent="0.25">
      <c r="A106" s="26">
        <v>2038</v>
      </c>
      <c r="B106" s="26">
        <v>5.0000000000000001E-3</v>
      </c>
      <c r="C106" s="26">
        <v>1.5E-3</v>
      </c>
      <c r="D106" s="1"/>
      <c r="E106" s="1">
        <f t="shared" si="12"/>
        <v>0.3</v>
      </c>
      <c r="F106" s="1">
        <f t="shared" si="13"/>
        <v>0</v>
      </c>
      <c r="G106" s="1">
        <f t="shared" si="23"/>
        <v>0</v>
      </c>
      <c r="H106" s="1"/>
      <c r="I106" s="24">
        <f t="shared" si="14"/>
        <v>1.9344216697555049E-2</v>
      </c>
      <c r="J106" s="24">
        <f t="shared" si="21"/>
        <v>0.96131156660488992</v>
      </c>
      <c r="K106" s="1"/>
      <c r="L106" s="1">
        <f t="shared" si="15"/>
        <v>9.6721083487775244E-5</v>
      </c>
      <c r="M106" s="1">
        <f t="shared" si="16"/>
        <v>4.9032789165122251E-3</v>
      </c>
      <c r="N106" s="1">
        <f t="shared" si="17"/>
        <v>-5.3409759325663241E-3</v>
      </c>
      <c r="O106" s="1">
        <f t="shared" si="18"/>
        <v>6.8409759325663254E-3</v>
      </c>
      <c r="P106" s="24">
        <f t="shared" si="22"/>
        <v>3.2997935654423385E-19</v>
      </c>
      <c r="Q106" s="1"/>
      <c r="R106" s="27">
        <f t="shared" si="19"/>
        <v>0.19711756814808595</v>
      </c>
      <c r="S106" s="27">
        <f t="shared" si="20"/>
        <v>9.992882431851914</v>
      </c>
    </row>
    <row r="107" spans="1:19" x14ac:dyDescent="0.25">
      <c r="A107" s="26">
        <v>2068</v>
      </c>
      <c r="B107" s="26">
        <v>3.3E-3</v>
      </c>
      <c r="C107" s="26">
        <v>1.1999999999999999E-3</v>
      </c>
      <c r="D107" s="1"/>
      <c r="E107" s="1">
        <f t="shared" si="12"/>
        <v>0.36363636363636359</v>
      </c>
      <c r="F107" s="1">
        <f t="shared" si="13"/>
        <v>0</v>
      </c>
      <c r="G107" s="1">
        <f t="shared" si="23"/>
        <v>0</v>
      </c>
      <c r="H107" s="1"/>
      <c r="I107" s="24">
        <f t="shared" si="14"/>
        <v>1.8220208594452583E-2</v>
      </c>
      <c r="J107" s="24">
        <f t="shared" si="21"/>
        <v>0.96355958281109488</v>
      </c>
      <c r="K107" s="1"/>
      <c r="L107" s="1">
        <f t="shared" si="15"/>
        <v>6.012668836169352E-5</v>
      </c>
      <c r="M107" s="1">
        <f t="shared" si="16"/>
        <v>3.2398733116383062E-3</v>
      </c>
      <c r="N107" s="1">
        <f t="shared" si="17"/>
        <v>-3.3202191690223327E-3</v>
      </c>
      <c r="O107" s="1">
        <f t="shared" si="18"/>
        <v>4.5202191690223315E-3</v>
      </c>
      <c r="P107" s="24">
        <f t="shared" si="22"/>
        <v>-2.7498279712019489E-19</v>
      </c>
      <c r="Q107" s="1"/>
      <c r="R107" s="27">
        <f t="shared" si="19"/>
        <v>0.12434199153198219</v>
      </c>
      <c r="S107" s="27">
        <f t="shared" si="20"/>
        <v>6.7000580084680168</v>
      </c>
    </row>
    <row r="108" spans="1:19" x14ac:dyDescent="0.25">
      <c r="A108" s="26">
        <v>2098</v>
      </c>
      <c r="B108" s="26">
        <v>1.6999999999999999E-3</v>
      </c>
      <c r="C108" s="26">
        <v>1.5E-3</v>
      </c>
      <c r="D108" s="1"/>
      <c r="E108" s="1">
        <f t="shared" si="12"/>
        <v>0.88235294117647067</v>
      </c>
      <c r="F108" s="1">
        <f t="shared" si="13"/>
        <v>0</v>
      </c>
      <c r="G108" s="1">
        <f t="shared" si="23"/>
        <v>0</v>
      </c>
      <c r="H108" s="1"/>
      <c r="I108" s="24">
        <f t="shared" si="14"/>
        <v>9.0581257372307489E-3</v>
      </c>
      <c r="J108" s="24">
        <f t="shared" si="21"/>
        <v>0.9818837485255385</v>
      </c>
      <c r="K108" s="1"/>
      <c r="L108" s="1">
        <f t="shared" si="15"/>
        <v>1.5398813753292273E-5</v>
      </c>
      <c r="M108" s="1">
        <f t="shared" si="16"/>
        <v>1.6846011862467077E-3</v>
      </c>
      <c r="N108" s="1">
        <f t="shared" si="17"/>
        <v>-8.503284979928951E-4</v>
      </c>
      <c r="O108" s="1">
        <f t="shared" si="18"/>
        <v>2.3503284979928952E-3</v>
      </c>
      <c r="P108" s="24">
        <f t="shared" si="22"/>
        <v>0</v>
      </c>
      <c r="Q108" s="1"/>
      <c r="R108" s="27">
        <f t="shared" si="19"/>
        <v>3.2306711254407192E-2</v>
      </c>
      <c r="S108" s="27">
        <f t="shared" si="20"/>
        <v>3.5342932887455927</v>
      </c>
    </row>
    <row r="109" spans="1:19" x14ac:dyDescent="0.25">
      <c r="A109" s="26">
        <v>2128</v>
      </c>
      <c r="B109" s="26">
        <v>5.9999999999999995E-4</v>
      </c>
      <c r="C109" s="26">
        <v>2.2000000000000001E-3</v>
      </c>
      <c r="D109" s="1"/>
      <c r="E109" s="1">
        <f t="shared" si="12"/>
        <v>3.6666666666666674</v>
      </c>
      <c r="F109" s="1">
        <f t="shared" si="13"/>
        <v>0</v>
      </c>
      <c r="G109" s="1">
        <f t="shared" si="23"/>
        <v>0</v>
      </c>
      <c r="H109" s="1"/>
      <c r="I109" s="24">
        <f t="shared" si="14"/>
        <v>0</v>
      </c>
      <c r="J109" s="24">
        <f t="shared" si="21"/>
        <v>1</v>
      </c>
      <c r="K109" s="1"/>
      <c r="L109" s="1">
        <f t="shared" si="15"/>
        <v>0</v>
      </c>
      <c r="M109" s="1">
        <f t="shared" si="16"/>
        <v>5.9999999999999995E-4</v>
      </c>
      <c r="N109" s="1">
        <f t="shared" si="17"/>
        <v>0</v>
      </c>
      <c r="O109" s="1">
        <f t="shared" si="18"/>
        <v>8.3711035603486474E-4</v>
      </c>
      <c r="P109" s="24">
        <f t="shared" si="22"/>
        <v>-3.4566542659154295E-4</v>
      </c>
      <c r="Q109" s="1"/>
      <c r="R109" s="27">
        <f t="shared" si="19"/>
        <v>0</v>
      </c>
      <c r="S109" s="27">
        <f t="shared" si="20"/>
        <v>1.2767999999999999</v>
      </c>
    </row>
    <row r="110" spans="1:19" x14ac:dyDescent="0.25">
      <c r="A110" s="26">
        <v>2158</v>
      </c>
      <c r="B110" s="26">
        <v>2.9999999999999997E-4</v>
      </c>
      <c r="C110" s="26">
        <v>3.8E-3</v>
      </c>
      <c r="D110" s="1"/>
      <c r="E110" s="1">
        <f t="shared" si="12"/>
        <v>12.666666666666668</v>
      </c>
      <c r="F110" s="1">
        <f t="shared" si="13"/>
        <v>0</v>
      </c>
      <c r="G110" s="1">
        <f t="shared" si="23"/>
        <v>0</v>
      </c>
      <c r="H110" s="1"/>
      <c r="I110" s="24">
        <f t="shared" si="14"/>
        <v>0</v>
      </c>
      <c r="J110" s="24">
        <f t="shared" si="21"/>
        <v>1</v>
      </c>
      <c r="K110" s="1"/>
      <c r="L110" s="1">
        <f t="shared" si="15"/>
        <v>0</v>
      </c>
      <c r="M110" s="1">
        <f t="shared" si="16"/>
        <v>2.9999999999999997E-4</v>
      </c>
      <c r="N110" s="1">
        <f t="shared" si="17"/>
        <v>0</v>
      </c>
      <c r="O110" s="1">
        <f t="shared" si="18"/>
        <v>4.1855517801743237E-4</v>
      </c>
      <c r="P110" s="24">
        <f t="shared" si="22"/>
        <v>-8.576252465208906E-4</v>
      </c>
      <c r="Q110" s="1"/>
      <c r="R110" s="27">
        <f t="shared" si="19"/>
        <v>0</v>
      </c>
      <c r="S110" s="27">
        <f t="shared" si="20"/>
        <v>0.64739999999999998</v>
      </c>
    </row>
    <row r="111" spans="1:19" x14ac:dyDescent="0.25">
      <c r="A111" s="26">
        <v>2188</v>
      </c>
      <c r="B111" s="26">
        <v>8.0000000000000004E-4</v>
      </c>
      <c r="C111" s="26">
        <v>6.1999999999999998E-3</v>
      </c>
      <c r="D111" s="1"/>
      <c r="E111" s="1">
        <f t="shared" si="12"/>
        <v>7.7499999999999991</v>
      </c>
      <c r="F111" s="1">
        <f t="shared" si="13"/>
        <v>0</v>
      </c>
      <c r="G111" s="1">
        <f t="shared" si="23"/>
        <v>0</v>
      </c>
      <c r="H111" s="1"/>
      <c r="I111" s="24">
        <f t="shared" si="14"/>
        <v>0</v>
      </c>
      <c r="J111" s="24">
        <f t="shared" si="21"/>
        <v>1</v>
      </c>
      <c r="K111" s="1"/>
      <c r="L111" s="1">
        <f t="shared" si="15"/>
        <v>0</v>
      </c>
      <c r="M111" s="1">
        <f t="shared" si="16"/>
        <v>8.0000000000000004E-4</v>
      </c>
      <c r="N111" s="1">
        <f t="shared" si="17"/>
        <v>0</v>
      </c>
      <c r="O111" s="1">
        <f t="shared" si="18"/>
        <v>1.1161471413798198E-3</v>
      </c>
      <c r="P111" s="24">
        <f t="shared" si="22"/>
        <v>-1.2894016583697321E-3</v>
      </c>
      <c r="Q111" s="1"/>
      <c r="R111" s="27">
        <f t="shared" si="19"/>
        <v>0</v>
      </c>
      <c r="S111" s="27">
        <f t="shared" si="20"/>
        <v>1.7504000000000002</v>
      </c>
    </row>
    <row r="112" spans="1:19" x14ac:dyDescent="0.25">
      <c r="A112" s="26">
        <v>2218</v>
      </c>
      <c r="B112" s="26">
        <v>1.6999999999999999E-3</v>
      </c>
      <c r="C112" s="26">
        <v>8.9999999999999993E-3</v>
      </c>
      <c r="D112" s="1"/>
      <c r="E112" s="1">
        <f t="shared" si="12"/>
        <v>5.2941176470588234</v>
      </c>
      <c r="F112" s="1">
        <f t="shared" si="13"/>
        <v>0</v>
      </c>
      <c r="G112" s="1">
        <f t="shared" si="23"/>
        <v>0</v>
      </c>
      <c r="H112" s="1"/>
      <c r="I112" s="24">
        <f t="shared" si="14"/>
        <v>0</v>
      </c>
      <c r="J112" s="24">
        <f t="shared" si="21"/>
        <v>1</v>
      </c>
      <c r="K112" s="1"/>
      <c r="L112" s="1">
        <f t="shared" si="15"/>
        <v>0</v>
      </c>
      <c r="M112" s="1">
        <f t="shared" si="16"/>
        <v>1.6999999999999999E-3</v>
      </c>
      <c r="N112" s="1">
        <f t="shared" si="17"/>
        <v>0</v>
      </c>
      <c r="O112" s="1">
        <f t="shared" si="18"/>
        <v>2.371812675432117E-3</v>
      </c>
      <c r="P112" s="24">
        <f t="shared" si="22"/>
        <v>-1.6810863661783203E-3</v>
      </c>
      <c r="Q112" s="1"/>
      <c r="R112" s="27">
        <f t="shared" si="19"/>
        <v>0</v>
      </c>
      <c r="S112" s="27">
        <f t="shared" si="20"/>
        <v>3.7706</v>
      </c>
    </row>
    <row r="113" spans="1:19" x14ac:dyDescent="0.25">
      <c r="A113" s="26">
        <v>2248</v>
      </c>
      <c r="B113" s="26">
        <v>2.8E-3</v>
      </c>
      <c r="C113" s="26">
        <v>1.17E-2</v>
      </c>
      <c r="D113" s="1"/>
      <c r="E113" s="1">
        <f t="shared" si="12"/>
        <v>4.1785714285714288</v>
      </c>
      <c r="F113" s="1">
        <f t="shared" si="13"/>
        <v>0</v>
      </c>
      <c r="G113" s="1">
        <f t="shared" si="23"/>
        <v>0</v>
      </c>
      <c r="H113" s="1"/>
      <c r="I113" s="24">
        <f t="shared" si="14"/>
        <v>0</v>
      </c>
      <c r="J113" s="24">
        <f t="shared" si="21"/>
        <v>1</v>
      </c>
      <c r="K113" s="1"/>
      <c r="L113" s="1">
        <f t="shared" si="15"/>
        <v>0</v>
      </c>
      <c r="M113" s="1">
        <f t="shared" si="16"/>
        <v>2.8E-3</v>
      </c>
      <c r="N113" s="1">
        <f t="shared" si="17"/>
        <v>0</v>
      </c>
      <c r="O113" s="1">
        <f t="shared" si="18"/>
        <v>3.9065149948293689E-3</v>
      </c>
      <c r="P113" s="24">
        <f t="shared" si="22"/>
        <v>-1.9766371627195473E-3</v>
      </c>
      <c r="Q113" s="1"/>
      <c r="R113" s="27">
        <f t="shared" si="19"/>
        <v>0</v>
      </c>
      <c r="S113" s="27">
        <f t="shared" si="20"/>
        <v>6.2943999999999996</v>
      </c>
    </row>
    <row r="114" spans="1:19" x14ac:dyDescent="0.25">
      <c r="A114" s="26">
        <v>2278</v>
      </c>
      <c r="B114" s="26">
        <v>3.8E-3</v>
      </c>
      <c r="C114" s="26">
        <v>1.38E-2</v>
      </c>
      <c r="D114" s="1"/>
      <c r="E114" s="1">
        <f t="shared" si="12"/>
        <v>3.6315789473684208</v>
      </c>
      <c r="F114" s="1">
        <f t="shared" si="13"/>
        <v>0</v>
      </c>
      <c r="G114" s="1">
        <f t="shared" si="23"/>
        <v>0</v>
      </c>
      <c r="H114" s="1"/>
      <c r="I114" s="24">
        <f t="shared" si="14"/>
        <v>0</v>
      </c>
      <c r="J114" s="24">
        <f t="shared" si="21"/>
        <v>1</v>
      </c>
      <c r="K114" s="1"/>
      <c r="L114" s="1">
        <f t="shared" si="15"/>
        <v>0</v>
      </c>
      <c r="M114" s="1">
        <f t="shared" si="16"/>
        <v>3.8E-3</v>
      </c>
      <c r="N114" s="1">
        <f t="shared" si="17"/>
        <v>0</v>
      </c>
      <c r="O114" s="1">
        <f t="shared" si="18"/>
        <v>5.3016989215541443E-3</v>
      </c>
      <c r="P114" s="24">
        <f t="shared" si="22"/>
        <v>-2.1553974531921109E-3</v>
      </c>
      <c r="Q114" s="1"/>
      <c r="R114" s="27">
        <f t="shared" si="19"/>
        <v>0</v>
      </c>
      <c r="S114" s="27">
        <f t="shared" si="20"/>
        <v>8.6563999999999997</v>
      </c>
    </row>
    <row r="115" spans="1:19" x14ac:dyDescent="0.25">
      <c r="A115" s="26">
        <v>2308</v>
      </c>
      <c r="B115" s="26">
        <v>4.7999999999999996E-3</v>
      </c>
      <c r="C115" s="26">
        <v>1.5599999999999999E-2</v>
      </c>
      <c r="D115" s="1"/>
      <c r="E115" s="1">
        <f t="shared" si="12"/>
        <v>3.25</v>
      </c>
      <c r="F115" s="1">
        <f t="shared" si="13"/>
        <v>0</v>
      </c>
      <c r="G115" s="1">
        <f t="shared" si="23"/>
        <v>0</v>
      </c>
      <c r="H115" s="1"/>
      <c r="I115" s="24">
        <f t="shared" si="14"/>
        <v>0</v>
      </c>
      <c r="J115" s="24">
        <f t="shared" si="21"/>
        <v>1</v>
      </c>
      <c r="K115" s="1"/>
      <c r="L115" s="1">
        <f t="shared" si="15"/>
        <v>0</v>
      </c>
      <c r="M115" s="1">
        <f t="shared" si="16"/>
        <v>4.7999999999999996E-3</v>
      </c>
      <c r="N115" s="1">
        <f t="shared" si="17"/>
        <v>0</v>
      </c>
      <c r="O115" s="1">
        <f t="shared" si="18"/>
        <v>6.696882848278918E-3</v>
      </c>
      <c r="P115" s="24">
        <f t="shared" si="22"/>
        <v>-2.25806968441744E-3</v>
      </c>
      <c r="Q115" s="1"/>
      <c r="R115" s="27">
        <f t="shared" si="19"/>
        <v>0</v>
      </c>
      <c r="S115" s="27">
        <f t="shared" si="20"/>
        <v>11.078399999999998</v>
      </c>
    </row>
    <row r="116" spans="1:19" x14ac:dyDescent="0.25">
      <c r="A116" s="26">
        <v>2338</v>
      </c>
      <c r="B116" s="26">
        <v>5.7000000000000002E-3</v>
      </c>
      <c r="C116" s="26">
        <v>1.7100000000000001E-2</v>
      </c>
      <c r="D116" s="1"/>
      <c r="E116" s="1">
        <f t="shared" si="12"/>
        <v>3</v>
      </c>
      <c r="F116" s="1">
        <f t="shared" si="13"/>
        <v>0</v>
      </c>
      <c r="G116" s="1">
        <f t="shared" si="23"/>
        <v>0</v>
      </c>
      <c r="H116" s="1"/>
      <c r="I116" s="24">
        <f t="shared" si="14"/>
        <v>0</v>
      </c>
      <c r="J116" s="24">
        <f t="shared" si="21"/>
        <v>1</v>
      </c>
      <c r="K116" s="1"/>
      <c r="L116" s="1">
        <f t="shared" si="15"/>
        <v>0</v>
      </c>
      <c r="M116" s="1">
        <f t="shared" si="16"/>
        <v>5.7000000000000002E-3</v>
      </c>
      <c r="N116" s="1">
        <f t="shared" si="17"/>
        <v>0</v>
      </c>
      <c r="O116" s="1">
        <f t="shared" si="18"/>
        <v>7.9525483823312156E-3</v>
      </c>
      <c r="P116" s="24">
        <f t="shared" si="22"/>
        <v>-2.3200394688213414E-3</v>
      </c>
      <c r="Q116" s="1"/>
      <c r="R116" s="27">
        <f t="shared" si="19"/>
        <v>0</v>
      </c>
      <c r="S116" s="27">
        <f t="shared" si="20"/>
        <v>13.326600000000001</v>
      </c>
    </row>
    <row r="117" spans="1:19" x14ac:dyDescent="0.25">
      <c r="A117" s="26">
        <v>2368</v>
      </c>
      <c r="B117" s="26">
        <v>6.4000000000000003E-3</v>
      </c>
      <c r="C117" s="26">
        <v>1.8599999999999998E-2</v>
      </c>
      <c r="D117" s="1"/>
      <c r="E117" s="1">
        <f t="shared" si="12"/>
        <v>2.9062499999999996</v>
      </c>
      <c r="F117" s="1">
        <f t="shared" si="13"/>
        <v>0</v>
      </c>
      <c r="G117" s="1">
        <f t="shared" si="23"/>
        <v>0</v>
      </c>
      <c r="H117" s="1"/>
      <c r="I117" s="24">
        <f t="shared" si="14"/>
        <v>0</v>
      </c>
      <c r="J117" s="24">
        <f t="shared" si="21"/>
        <v>1</v>
      </c>
      <c r="K117" s="1"/>
      <c r="L117" s="1">
        <f t="shared" si="15"/>
        <v>0</v>
      </c>
      <c r="M117" s="1">
        <f t="shared" si="16"/>
        <v>6.4000000000000003E-3</v>
      </c>
      <c r="N117" s="1">
        <f t="shared" si="17"/>
        <v>0</v>
      </c>
      <c r="O117" s="1">
        <f t="shared" si="18"/>
        <v>8.9291771310385584E-3</v>
      </c>
      <c r="P117" s="24">
        <f t="shared" si="22"/>
        <v>-2.4527804780768592E-3</v>
      </c>
      <c r="Q117" s="1"/>
      <c r="R117" s="27">
        <f t="shared" si="19"/>
        <v>0</v>
      </c>
      <c r="S117" s="27">
        <f t="shared" si="20"/>
        <v>15.155200000000001</v>
      </c>
    </row>
    <row r="118" spans="1:19" x14ac:dyDescent="0.25">
      <c r="A118" s="26">
        <v>2398</v>
      </c>
      <c r="B118" s="26">
        <v>7.1999999999999998E-3</v>
      </c>
      <c r="C118" s="26">
        <v>2.0199999999999999E-2</v>
      </c>
      <c r="D118" s="1"/>
      <c r="E118" s="1">
        <f t="shared" si="12"/>
        <v>2.8055555555555554</v>
      </c>
      <c r="F118" s="1">
        <f t="shared" si="13"/>
        <v>0</v>
      </c>
      <c r="G118" s="1">
        <f t="shared" si="23"/>
        <v>0</v>
      </c>
      <c r="H118" s="1"/>
      <c r="I118" s="24">
        <f t="shared" si="14"/>
        <v>0</v>
      </c>
      <c r="J118" s="24">
        <f t="shared" si="21"/>
        <v>1</v>
      </c>
      <c r="K118" s="1"/>
      <c r="L118" s="1">
        <f t="shared" si="15"/>
        <v>0</v>
      </c>
      <c r="M118" s="1">
        <f t="shared" si="16"/>
        <v>7.1999999999999998E-3</v>
      </c>
      <c r="N118" s="1">
        <f t="shared" si="17"/>
        <v>0</v>
      </c>
      <c r="O118" s="1">
        <f t="shared" si="18"/>
        <v>1.0045324272418377E-2</v>
      </c>
      <c r="P118" s="24">
        <f t="shared" si="22"/>
        <v>-2.5754985613223144E-3</v>
      </c>
      <c r="Q118" s="1"/>
      <c r="R118" s="27">
        <f t="shared" si="19"/>
        <v>0</v>
      </c>
      <c r="S118" s="27">
        <f t="shared" si="20"/>
        <v>17.265599999999999</v>
      </c>
    </row>
    <row r="119" spans="1:19" x14ac:dyDescent="0.25">
      <c r="A119" s="26">
        <v>2428</v>
      </c>
      <c r="B119" s="26">
        <v>7.9000000000000008E-3</v>
      </c>
      <c r="C119" s="26">
        <v>2.1700000000000001E-2</v>
      </c>
      <c r="D119" s="1"/>
      <c r="E119" s="1">
        <f t="shared" si="12"/>
        <v>2.7468354430379747</v>
      </c>
      <c r="F119" s="1">
        <f t="shared" si="13"/>
        <v>0</v>
      </c>
      <c r="G119" s="1">
        <f t="shared" si="23"/>
        <v>0</v>
      </c>
      <c r="H119" s="1"/>
      <c r="I119" s="24">
        <f t="shared" si="14"/>
        <v>0</v>
      </c>
      <c r="J119" s="24">
        <f t="shared" si="21"/>
        <v>1</v>
      </c>
      <c r="K119" s="1"/>
      <c r="L119" s="1">
        <f t="shared" si="15"/>
        <v>0</v>
      </c>
      <c r="M119" s="1">
        <f t="shared" si="16"/>
        <v>7.9000000000000008E-3</v>
      </c>
      <c r="N119" s="1">
        <f t="shared" si="17"/>
        <v>0</v>
      </c>
      <c r="O119" s="1">
        <f t="shared" si="18"/>
        <v>1.1021953021125722E-2</v>
      </c>
      <c r="P119" s="24">
        <f t="shared" si="22"/>
        <v>-2.7082395705778327E-3</v>
      </c>
      <c r="Q119" s="1"/>
      <c r="R119" s="27">
        <f t="shared" si="19"/>
        <v>0</v>
      </c>
      <c r="S119" s="27">
        <f t="shared" si="20"/>
        <v>19.1812</v>
      </c>
    </row>
    <row r="120" spans="1:19" x14ac:dyDescent="0.25">
      <c r="A120" s="26">
        <v>2458</v>
      </c>
      <c r="B120" s="26">
        <v>8.6E-3</v>
      </c>
      <c r="C120" s="26">
        <v>2.29E-2</v>
      </c>
      <c r="D120" s="1"/>
      <c r="E120" s="1">
        <f t="shared" si="12"/>
        <v>2.6627906976744184</v>
      </c>
      <c r="F120" s="1">
        <f t="shared" si="13"/>
        <v>0</v>
      </c>
      <c r="G120" s="1">
        <f t="shared" si="23"/>
        <v>0</v>
      </c>
      <c r="H120" s="1"/>
      <c r="I120" s="24">
        <f t="shared" si="14"/>
        <v>0</v>
      </c>
      <c r="J120" s="24">
        <f t="shared" si="21"/>
        <v>1</v>
      </c>
      <c r="K120" s="1"/>
      <c r="L120" s="1">
        <f t="shared" si="15"/>
        <v>0</v>
      </c>
      <c r="M120" s="1">
        <f t="shared" si="16"/>
        <v>8.6E-3</v>
      </c>
      <c r="N120" s="1">
        <f t="shared" si="17"/>
        <v>0</v>
      </c>
      <c r="O120" s="1">
        <f t="shared" si="18"/>
        <v>1.1998581769833063E-2</v>
      </c>
      <c r="P120" s="24">
        <f t="shared" si="22"/>
        <v>-2.7648925205861156E-3</v>
      </c>
      <c r="Q120" s="1"/>
      <c r="R120" s="27">
        <f t="shared" si="19"/>
        <v>0</v>
      </c>
      <c r="S120" s="27">
        <f t="shared" si="20"/>
        <v>21.1388</v>
      </c>
    </row>
    <row r="121" spans="1:19" x14ac:dyDescent="0.25">
      <c r="A121" s="26">
        <v>2488</v>
      </c>
      <c r="B121" s="26">
        <v>9.2999999999999992E-3</v>
      </c>
      <c r="C121" s="26">
        <v>2.35E-2</v>
      </c>
      <c r="D121" s="1"/>
      <c r="E121" s="1">
        <f t="shared" si="12"/>
        <v>2.5268817204301079</v>
      </c>
      <c r="F121" s="1">
        <f t="shared" si="13"/>
        <v>0</v>
      </c>
      <c r="G121" s="1">
        <f t="shared" si="23"/>
        <v>0</v>
      </c>
      <c r="H121" s="1"/>
      <c r="I121" s="24">
        <f t="shared" si="14"/>
        <v>0</v>
      </c>
      <c r="J121" s="24">
        <f t="shared" si="21"/>
        <v>1</v>
      </c>
      <c r="K121" s="1"/>
      <c r="L121" s="1">
        <f t="shared" si="15"/>
        <v>0</v>
      </c>
      <c r="M121" s="1">
        <f t="shared" si="16"/>
        <v>9.2999999999999992E-3</v>
      </c>
      <c r="N121" s="1">
        <f t="shared" si="17"/>
        <v>0</v>
      </c>
      <c r="O121" s="1">
        <f t="shared" si="18"/>
        <v>1.2975210518540404E-2</v>
      </c>
      <c r="P121" s="24">
        <f t="shared" si="22"/>
        <v>-2.6693693520999278E-3</v>
      </c>
      <c r="Q121" s="1"/>
      <c r="R121" s="27">
        <f t="shared" si="19"/>
        <v>0</v>
      </c>
      <c r="S121" s="27">
        <f t="shared" si="20"/>
        <v>23.138399999999997</v>
      </c>
    </row>
    <row r="122" spans="1:19" x14ac:dyDescent="0.25">
      <c r="A122" s="26">
        <v>2518</v>
      </c>
      <c r="B122" s="26">
        <v>1.01E-2</v>
      </c>
      <c r="C122" s="26">
        <v>2.3099999999999999E-2</v>
      </c>
      <c r="D122" s="1"/>
      <c r="E122" s="1">
        <f t="shared" si="12"/>
        <v>2.2871287128712869</v>
      </c>
      <c r="F122" s="1">
        <f t="shared" si="13"/>
        <v>0</v>
      </c>
      <c r="G122" s="1">
        <f t="shared" si="23"/>
        <v>0</v>
      </c>
      <c r="H122" s="1"/>
      <c r="I122" s="24">
        <f t="shared" si="14"/>
        <v>0</v>
      </c>
      <c r="J122" s="24">
        <f t="shared" si="21"/>
        <v>1</v>
      </c>
      <c r="K122" s="1"/>
      <c r="L122" s="1">
        <f t="shared" si="15"/>
        <v>0</v>
      </c>
      <c r="M122" s="1">
        <f t="shared" si="16"/>
        <v>1.01E-2</v>
      </c>
      <c r="N122" s="1">
        <f t="shared" si="17"/>
        <v>0</v>
      </c>
      <c r="O122" s="1">
        <f t="shared" si="18"/>
        <v>1.4091357659920225E-2</v>
      </c>
      <c r="P122" s="24">
        <f t="shared" si="22"/>
        <v>-2.2848337070304793E-3</v>
      </c>
      <c r="Q122" s="1"/>
      <c r="R122" s="27">
        <f t="shared" si="19"/>
        <v>0</v>
      </c>
      <c r="S122" s="27">
        <f t="shared" si="20"/>
        <v>25.431799999999999</v>
      </c>
    </row>
    <row r="123" spans="1:19" x14ac:dyDescent="0.25">
      <c r="A123" s="26">
        <v>2548</v>
      </c>
      <c r="B123" s="26">
        <v>1.0800000000000001E-2</v>
      </c>
      <c r="C123" s="26">
        <v>2.18E-2</v>
      </c>
      <c r="D123" s="1"/>
      <c r="E123" s="1">
        <f t="shared" si="12"/>
        <v>2.0185185185185186</v>
      </c>
      <c r="F123" s="1">
        <f t="shared" si="13"/>
        <v>0</v>
      </c>
      <c r="G123" s="1">
        <f t="shared" si="23"/>
        <v>0</v>
      </c>
      <c r="H123" s="1"/>
      <c r="I123" s="24">
        <f t="shared" si="14"/>
        <v>0</v>
      </c>
      <c r="J123" s="24">
        <f t="shared" si="21"/>
        <v>1</v>
      </c>
      <c r="K123" s="1"/>
      <c r="L123" s="1">
        <f t="shared" si="15"/>
        <v>0</v>
      </c>
      <c r="M123" s="1">
        <f t="shared" si="16"/>
        <v>1.0800000000000001E-2</v>
      </c>
      <c r="N123" s="1">
        <f t="shared" si="17"/>
        <v>0</v>
      </c>
      <c r="O123" s="1">
        <f t="shared" si="18"/>
        <v>1.5067986408627568E-2</v>
      </c>
      <c r="P123" s="24">
        <f t="shared" si="22"/>
        <v>-1.7074194966451334E-3</v>
      </c>
      <c r="Q123" s="1"/>
      <c r="R123" s="27">
        <f t="shared" si="19"/>
        <v>0</v>
      </c>
      <c r="S123" s="27">
        <f t="shared" si="20"/>
        <v>27.5184</v>
      </c>
    </row>
    <row r="124" spans="1:19" x14ac:dyDescent="0.25">
      <c r="A124" s="26">
        <v>2578</v>
      </c>
      <c r="B124" s="26">
        <v>1.1599999999999999E-2</v>
      </c>
      <c r="C124" s="26">
        <v>1.9900000000000001E-2</v>
      </c>
      <c r="D124" s="1"/>
      <c r="E124" s="1">
        <f t="shared" si="12"/>
        <v>1.7155172413793105</v>
      </c>
      <c r="F124" s="1">
        <f t="shared" si="13"/>
        <v>0</v>
      </c>
      <c r="G124" s="1">
        <f t="shared" si="23"/>
        <v>0</v>
      </c>
      <c r="H124" s="1"/>
      <c r="I124" s="24">
        <f t="shared" si="14"/>
        <v>0</v>
      </c>
      <c r="J124" s="24">
        <f t="shared" si="21"/>
        <v>1</v>
      </c>
      <c r="K124" s="1"/>
      <c r="L124" s="1">
        <f t="shared" si="15"/>
        <v>0</v>
      </c>
      <c r="M124" s="1">
        <f t="shared" si="16"/>
        <v>1.1599999999999999E-2</v>
      </c>
      <c r="N124" s="1">
        <f t="shared" si="17"/>
        <v>0</v>
      </c>
      <c r="O124" s="1">
        <f t="shared" si="18"/>
        <v>1.6184133550007387E-2</v>
      </c>
      <c r="P124" s="24">
        <f t="shared" si="22"/>
        <v>-9.4244355533950849E-4</v>
      </c>
      <c r="Q124" s="1"/>
      <c r="R124" s="27">
        <f t="shared" si="19"/>
        <v>0</v>
      </c>
      <c r="S124" s="27">
        <f t="shared" si="20"/>
        <v>29.904799999999998</v>
      </c>
    </row>
    <row r="125" spans="1:19" x14ac:dyDescent="0.25">
      <c r="A125" s="26">
        <v>2608</v>
      </c>
      <c r="B125" s="26">
        <v>1.24E-2</v>
      </c>
      <c r="C125" s="26">
        <v>1.77E-2</v>
      </c>
      <c r="D125" s="1"/>
      <c r="E125" s="1">
        <f t="shared" si="12"/>
        <v>1.4274193548387097</v>
      </c>
      <c r="F125" s="1">
        <f t="shared" si="13"/>
        <v>0</v>
      </c>
      <c r="G125" s="1">
        <f t="shared" si="23"/>
        <v>0</v>
      </c>
      <c r="H125" s="1"/>
      <c r="I125" s="24">
        <f t="shared" si="14"/>
        <v>0</v>
      </c>
      <c r="J125" s="24">
        <f t="shared" si="21"/>
        <v>1</v>
      </c>
      <c r="K125" s="1"/>
      <c r="L125" s="1">
        <f t="shared" si="15"/>
        <v>0</v>
      </c>
      <c r="M125" s="1">
        <f t="shared" si="16"/>
        <v>1.24E-2</v>
      </c>
      <c r="N125" s="1">
        <f t="shared" si="17"/>
        <v>0</v>
      </c>
      <c r="O125" s="1">
        <f t="shared" si="18"/>
        <v>1.7300280691387206E-2</v>
      </c>
      <c r="P125" s="24">
        <f t="shared" si="22"/>
        <v>-1.0137955478664777E-4</v>
      </c>
      <c r="Q125" s="1"/>
      <c r="R125" s="27">
        <f t="shared" si="19"/>
        <v>0</v>
      </c>
      <c r="S125" s="27">
        <f t="shared" si="20"/>
        <v>32.339199999999998</v>
      </c>
    </row>
    <row r="126" spans="1:19" x14ac:dyDescent="0.25">
      <c r="A126" s="26">
        <v>2638</v>
      </c>
      <c r="B126" s="26">
        <v>1.34E-2</v>
      </c>
      <c r="C126" s="26">
        <v>1.47E-2</v>
      </c>
      <c r="D126" s="1"/>
      <c r="E126" s="1">
        <f t="shared" si="12"/>
        <v>1.0970149253731343</v>
      </c>
      <c r="F126" s="1">
        <f t="shared" si="13"/>
        <v>0</v>
      </c>
      <c r="G126" s="1">
        <f t="shared" si="23"/>
        <v>0</v>
      </c>
      <c r="H126" s="1"/>
      <c r="I126" s="24">
        <f t="shared" si="14"/>
        <v>5.2665544424933906E-3</v>
      </c>
      <c r="J126" s="24">
        <f t="shared" si="21"/>
        <v>0.98946689111501318</v>
      </c>
      <c r="K126" s="1"/>
      <c r="L126" s="1">
        <f t="shared" si="15"/>
        <v>7.0571829529411442E-5</v>
      </c>
      <c r="M126" s="1">
        <f t="shared" si="16"/>
        <v>1.332942817047059E-2</v>
      </c>
      <c r="N126" s="1">
        <f t="shared" si="17"/>
        <v>-3.8970039358729872E-3</v>
      </c>
      <c r="O126" s="1">
        <f t="shared" si="18"/>
        <v>1.8597003935872988E-2</v>
      </c>
      <c r="P126" s="24">
        <f t="shared" si="22"/>
        <v>4.3997247539231184E-19</v>
      </c>
      <c r="Q126" s="1"/>
      <c r="R126" s="27">
        <f t="shared" si="19"/>
        <v>0.18616848629858737</v>
      </c>
      <c r="S126" s="27">
        <f t="shared" si="20"/>
        <v>35.163031513701419</v>
      </c>
    </row>
    <row r="127" spans="1:19" x14ac:dyDescent="0.25">
      <c r="A127" s="26">
        <v>2668</v>
      </c>
      <c r="B127" s="26">
        <v>1.43E-2</v>
      </c>
      <c r="C127" s="26">
        <v>1.04E-2</v>
      </c>
      <c r="D127" s="1"/>
      <c r="E127" s="1">
        <f t="shared" si="12"/>
        <v>0.72727272727272718</v>
      </c>
      <c r="F127" s="1">
        <f t="shared" si="13"/>
        <v>0</v>
      </c>
      <c r="G127" s="1">
        <f t="shared" si="23"/>
        <v>0</v>
      </c>
      <c r="H127" s="1"/>
      <c r="I127" s="24">
        <f t="shared" si="14"/>
        <v>1.1797305148152743E-2</v>
      </c>
      <c r="J127" s="24">
        <f t="shared" si="21"/>
        <v>0.9764053897036945</v>
      </c>
      <c r="K127" s="1"/>
      <c r="L127" s="1">
        <f t="shared" si="15"/>
        <v>1.6870146361858422E-4</v>
      </c>
      <c r="M127" s="1">
        <f t="shared" si="16"/>
        <v>1.4131298536381417E-2</v>
      </c>
      <c r="N127" s="1">
        <f t="shared" si="17"/>
        <v>-9.3157605817086875E-3</v>
      </c>
      <c r="O127" s="1">
        <f t="shared" si="18"/>
        <v>1.9715760581708687E-2</v>
      </c>
      <c r="P127" s="24">
        <f t="shared" si="22"/>
        <v>0</v>
      </c>
      <c r="Q127" s="1"/>
      <c r="R127" s="27">
        <f t="shared" si="19"/>
        <v>0.45009550493438272</v>
      </c>
      <c r="S127" s="27">
        <f t="shared" si="20"/>
        <v>37.702304495065619</v>
      </c>
    </row>
    <row r="128" spans="1:19" x14ac:dyDescent="0.25">
      <c r="A128" s="26">
        <v>2698</v>
      </c>
      <c r="B128" s="26">
        <v>1.5100000000000001E-2</v>
      </c>
      <c r="C128" s="26">
        <v>5.1999999999999998E-3</v>
      </c>
      <c r="D128" s="1"/>
      <c r="E128" s="1">
        <f t="shared" si="12"/>
        <v>0.3443708609271523</v>
      </c>
      <c r="F128" s="1">
        <f t="shared" si="13"/>
        <v>0</v>
      </c>
      <c r="G128" s="1">
        <f t="shared" si="23"/>
        <v>0</v>
      </c>
      <c r="H128" s="1"/>
      <c r="I128" s="24">
        <f t="shared" si="14"/>
        <v>1.8560494869753235E-2</v>
      </c>
      <c r="J128" s="24">
        <f t="shared" si="21"/>
        <v>0.9628790102604935</v>
      </c>
      <c r="K128" s="1"/>
      <c r="L128" s="1">
        <f t="shared" si="15"/>
        <v>2.8026347253327385E-4</v>
      </c>
      <c r="M128" s="1">
        <f t="shared" si="16"/>
        <v>1.4819736527466727E-2</v>
      </c>
      <c r="N128" s="1">
        <f t="shared" si="17"/>
        <v>-1.5476258201417606E-2</v>
      </c>
      <c r="O128" s="1">
        <f t="shared" si="18"/>
        <v>2.0676258201417604E-2</v>
      </c>
      <c r="P128" s="24">
        <f t="shared" si="22"/>
        <v>-4.3997247539231184E-19</v>
      </c>
      <c r="Q128" s="1"/>
      <c r="R128" s="27">
        <f t="shared" si="19"/>
        <v>0.7561508488947728</v>
      </c>
      <c r="S128" s="27">
        <f t="shared" si="20"/>
        <v>39.983649151105226</v>
      </c>
    </row>
    <row r="129" spans="1:19" x14ac:dyDescent="0.25">
      <c r="A129" s="26">
        <v>2728</v>
      </c>
      <c r="B129" s="26">
        <v>1.5900000000000001E-2</v>
      </c>
      <c r="C129" s="26">
        <v>-1.8E-3</v>
      </c>
      <c r="D129" s="1"/>
      <c r="E129" s="1">
        <f t="shared" si="12"/>
        <v>-0.11320754716981131</v>
      </c>
      <c r="F129" s="1">
        <f t="shared" si="13"/>
        <v>0</v>
      </c>
      <c r="G129" s="1">
        <f t="shared" si="23"/>
        <v>0</v>
      </c>
      <c r="H129" s="1"/>
      <c r="I129" s="24">
        <f t="shared" si="14"/>
        <v>2.6642695189128783E-2</v>
      </c>
      <c r="J129" s="24">
        <f t="shared" si="21"/>
        <v>0.94671460962174248</v>
      </c>
      <c r="K129" s="1"/>
      <c r="L129" s="1">
        <f t="shared" si="15"/>
        <v>4.2361885350714767E-4</v>
      </c>
      <c r="M129" s="1">
        <f t="shared" si="16"/>
        <v>1.5476381146492853E-2</v>
      </c>
      <c r="N129" s="1">
        <f t="shared" si="17"/>
        <v>-2.3392398219453169E-2</v>
      </c>
      <c r="O129" s="1">
        <f t="shared" si="18"/>
        <v>2.159239821945317E-2</v>
      </c>
      <c r="P129" s="24">
        <f t="shared" si="22"/>
        <v>1.0999311884807796E-19</v>
      </c>
      <c r="Q129" s="1"/>
      <c r="R129" s="27">
        <f t="shared" si="19"/>
        <v>1.1556322323674988</v>
      </c>
      <c r="S129" s="27">
        <f t="shared" si="20"/>
        <v>42.219567767632505</v>
      </c>
    </row>
    <row r="130" spans="1:19" x14ac:dyDescent="0.25">
      <c r="A130" s="26">
        <v>2758</v>
      </c>
      <c r="B130" s="26">
        <v>1.6400000000000001E-2</v>
      </c>
      <c r="C130" s="26">
        <v>-1.0999999999999999E-2</v>
      </c>
      <c r="D130" s="1"/>
      <c r="E130" s="1">
        <f t="shared" si="12"/>
        <v>-0.6707317073170731</v>
      </c>
      <c r="F130" s="1">
        <f t="shared" si="13"/>
        <v>0</v>
      </c>
      <c r="G130" s="1">
        <f t="shared" si="23"/>
        <v>0</v>
      </c>
      <c r="H130" s="1"/>
      <c r="I130" s="24">
        <f t="shared" si="14"/>
        <v>3.6490235775543278E-2</v>
      </c>
      <c r="J130" s="24">
        <f t="shared" si="21"/>
        <v>0.92701952844891344</v>
      </c>
      <c r="K130" s="1"/>
      <c r="L130" s="1">
        <f t="shared" si="15"/>
        <v>5.9843986671890984E-4</v>
      </c>
      <c r="M130" s="1">
        <f t="shared" si="16"/>
        <v>1.5801560133281094E-2</v>
      </c>
      <c r="N130" s="1">
        <f t="shared" si="17"/>
        <v>-3.3046082715128766E-2</v>
      </c>
      <c r="O130" s="1">
        <f t="shared" si="18"/>
        <v>2.204608271512877E-2</v>
      </c>
      <c r="P130" s="24">
        <f t="shared" si="22"/>
        <v>8.7994495078462367E-19</v>
      </c>
      <c r="Q130" s="1"/>
      <c r="R130" s="27">
        <f t="shared" si="19"/>
        <v>1.6504971524107532</v>
      </c>
      <c r="S130" s="27">
        <f t="shared" si="20"/>
        <v>43.580702847589258</v>
      </c>
    </row>
    <row r="131" spans="1:19" x14ac:dyDescent="0.25">
      <c r="A131" s="26">
        <v>2788</v>
      </c>
      <c r="B131" s="26">
        <v>1.6299999999999999E-2</v>
      </c>
      <c r="C131" s="26">
        <v>-2.24E-2</v>
      </c>
      <c r="D131" s="1"/>
      <c r="E131" s="1">
        <f t="shared" si="12"/>
        <v>-1.3742331288343559</v>
      </c>
      <c r="F131" s="1">
        <f t="shared" si="13"/>
        <v>0</v>
      </c>
      <c r="G131" s="1">
        <f t="shared" si="23"/>
        <v>0</v>
      </c>
      <c r="H131" s="1"/>
      <c r="I131" s="24">
        <f t="shared" si="14"/>
        <v>4.8916170463578802E-2</v>
      </c>
      <c r="J131" s="24">
        <f t="shared" si="21"/>
        <v>0.90216765907284235</v>
      </c>
      <c r="K131" s="1"/>
      <c r="L131" s="1">
        <f t="shared" si="15"/>
        <v>7.9733357855633436E-4</v>
      </c>
      <c r="M131" s="1">
        <f t="shared" si="16"/>
        <v>1.5502666421443665E-2</v>
      </c>
      <c r="N131" s="1">
        <f t="shared" si="17"/>
        <v>-4.4029071012574077E-2</v>
      </c>
      <c r="O131" s="1">
        <f t="shared" si="18"/>
        <v>2.1629071012574084E-2</v>
      </c>
      <c r="P131" s="24">
        <f t="shared" si="22"/>
        <v>1.7598899015692473E-18</v>
      </c>
      <c r="Q131" s="1"/>
      <c r="R131" s="27">
        <f t="shared" si="19"/>
        <v>2.22296601701506</v>
      </c>
      <c r="S131" s="27">
        <f t="shared" si="20"/>
        <v>43.221433982984934</v>
      </c>
    </row>
    <row r="132" spans="1:19" x14ac:dyDescent="0.25">
      <c r="A132" s="26">
        <v>2818</v>
      </c>
      <c r="B132" s="26">
        <v>1.5599999999999999E-2</v>
      </c>
      <c r="C132" s="26">
        <v>-3.7600000000000001E-2</v>
      </c>
      <c r="D132" s="1"/>
      <c r="E132" s="1">
        <f t="shared" si="12"/>
        <v>-2.4102564102564106</v>
      </c>
      <c r="F132" s="1">
        <f t="shared" si="13"/>
        <v>0</v>
      </c>
      <c r="G132" s="1">
        <f t="shared" si="23"/>
        <v>0</v>
      </c>
      <c r="H132" s="1"/>
      <c r="I132" s="24">
        <f t="shared" si="14"/>
        <v>6.721543360148341E-2</v>
      </c>
      <c r="J132" s="24">
        <f t="shared" si="21"/>
        <v>0.86556913279703318</v>
      </c>
      <c r="K132" s="1"/>
      <c r="L132" s="1">
        <f t="shared" si="15"/>
        <v>1.0485607641831411E-3</v>
      </c>
      <c r="M132" s="1">
        <f t="shared" si="16"/>
        <v>1.4551439235816858E-2</v>
      </c>
      <c r="N132" s="1">
        <f t="shared" si="17"/>
        <v>-5.7901934132523918E-2</v>
      </c>
      <c r="O132" s="1">
        <f t="shared" si="18"/>
        <v>2.030193413252392E-2</v>
      </c>
      <c r="P132" s="24">
        <f t="shared" si="22"/>
        <v>1.7598899015692473E-18</v>
      </c>
      <c r="Q132" s="1"/>
      <c r="R132" s="27">
        <f t="shared" si="19"/>
        <v>2.9548442334680916</v>
      </c>
      <c r="S132" s="27">
        <f t="shared" si="20"/>
        <v>41.005955766531905</v>
      </c>
    </row>
    <row r="133" spans="1:19" x14ac:dyDescent="0.25">
      <c r="A133" s="26">
        <v>2848</v>
      </c>
      <c r="B133" s="26">
        <v>1.46E-2</v>
      </c>
      <c r="C133" s="26">
        <v>-6.2E-2</v>
      </c>
      <c r="D133" s="1"/>
      <c r="E133" s="1">
        <f t="shared" si="12"/>
        <v>-4.2465753424657535</v>
      </c>
      <c r="F133" s="1">
        <f t="shared" si="13"/>
        <v>0</v>
      </c>
      <c r="G133" s="1">
        <f t="shared" si="23"/>
        <v>0</v>
      </c>
      <c r="H133" s="1"/>
      <c r="I133" s="24">
        <f t="shared" si="14"/>
        <v>9.9650306396514232E-2</v>
      </c>
      <c r="J133" s="24">
        <f t="shared" si="21"/>
        <v>0.80069938720697154</v>
      </c>
      <c r="K133" s="1"/>
      <c r="L133" s="1">
        <f t="shared" si="15"/>
        <v>1.4548944733891078E-3</v>
      </c>
      <c r="M133" s="1">
        <f t="shared" si="16"/>
        <v>1.3145105526610893E-2</v>
      </c>
      <c r="N133" s="1">
        <f t="shared" si="17"/>
        <v>-8.0339839945828523E-2</v>
      </c>
      <c r="O133" s="1">
        <f t="shared" si="18"/>
        <v>1.8339839945828523E-2</v>
      </c>
      <c r="P133" s="24">
        <f t="shared" si="22"/>
        <v>0</v>
      </c>
      <c r="Q133" s="1"/>
      <c r="R133" s="27">
        <f t="shared" si="19"/>
        <v>4.1435394602121791</v>
      </c>
      <c r="S133" s="27">
        <f t="shared" si="20"/>
        <v>37.437260539787822</v>
      </c>
    </row>
    <row r="134" spans="1:19" x14ac:dyDescent="0.25">
      <c r="A134" s="26">
        <v>2878</v>
      </c>
      <c r="B134" s="26">
        <v>1.3599999999999999E-2</v>
      </c>
      <c r="C134" s="26">
        <v>-9.5600000000000004E-2</v>
      </c>
      <c r="D134" s="1"/>
      <c r="E134" s="1">
        <f t="shared" si="12"/>
        <v>-7.0294117647058831</v>
      </c>
      <c r="F134" s="1">
        <f t="shared" si="13"/>
        <v>0</v>
      </c>
      <c r="G134" s="1">
        <f t="shared" si="23"/>
        <v>0</v>
      </c>
      <c r="H134" s="1"/>
      <c r="I134" s="24">
        <f t="shared" si="14"/>
        <v>0.14880350292547506</v>
      </c>
      <c r="J134" s="24">
        <f t="shared" si="21"/>
        <v>0.70239299414904988</v>
      </c>
      <c r="K134" s="1"/>
      <c r="L134" s="1">
        <f t="shared" si="15"/>
        <v>2.0237276397864607E-3</v>
      </c>
      <c r="M134" s="1">
        <f t="shared" si="16"/>
        <v>1.1576272360213538E-2</v>
      </c>
      <c r="N134" s="1">
        <f t="shared" si="17"/>
        <v>-0.1117510291283582</v>
      </c>
      <c r="O134" s="1">
        <f t="shared" si="18"/>
        <v>1.61510291283582E-2</v>
      </c>
      <c r="P134" s="24">
        <f t="shared" si="22"/>
        <v>0</v>
      </c>
      <c r="Q134" s="1"/>
      <c r="R134" s="27">
        <f t="shared" si="19"/>
        <v>5.8242881473054338</v>
      </c>
      <c r="S134" s="27">
        <f t="shared" si="20"/>
        <v>33.316511852694561</v>
      </c>
    </row>
    <row r="135" spans="1:19" x14ac:dyDescent="0.25">
      <c r="A135" s="26">
        <v>2908</v>
      </c>
      <c r="B135" s="26">
        <v>1.2699999999999999E-2</v>
      </c>
      <c r="C135" s="26">
        <v>-0.13619999999999999</v>
      </c>
      <c r="D135" s="1"/>
      <c r="E135" s="1">
        <f t="shared" si="12"/>
        <v>-10.724409448818896</v>
      </c>
      <c r="F135" s="1">
        <f t="shared" si="13"/>
        <v>0</v>
      </c>
      <c r="G135" s="1">
        <f t="shared" si="23"/>
        <v>0</v>
      </c>
      <c r="H135" s="1"/>
      <c r="I135" s="24">
        <f t="shared" si="14"/>
        <v>0.21406818966371338</v>
      </c>
      <c r="J135" s="24">
        <f t="shared" si="21"/>
        <v>0.57186362067257324</v>
      </c>
      <c r="K135" s="1"/>
      <c r="L135" s="1">
        <f t="shared" si="15"/>
        <v>2.71866600872916E-3</v>
      </c>
      <c r="M135" s="1">
        <f t="shared" si="16"/>
        <v>9.9813339912708399E-3</v>
      </c>
      <c r="N135" s="1">
        <f t="shared" si="17"/>
        <v>-0.15012579675189269</v>
      </c>
      <c r="O135" s="1">
        <f t="shared" si="18"/>
        <v>1.3925796751892719E-2</v>
      </c>
      <c r="P135" s="24">
        <f t="shared" si="22"/>
        <v>0</v>
      </c>
      <c r="Q135" s="1"/>
      <c r="R135" s="27">
        <f t="shared" si="19"/>
        <v>7.9058807533843973</v>
      </c>
      <c r="S135" s="27">
        <f t="shared" si="20"/>
        <v>29.025719246615601</v>
      </c>
    </row>
    <row r="136" spans="1:19" x14ac:dyDescent="0.25">
      <c r="A136" s="26">
        <v>2938</v>
      </c>
      <c r="B136" s="26">
        <v>1.18E-2</v>
      </c>
      <c r="C136" s="26">
        <v>-0.19139999999999999</v>
      </c>
      <c r="D136" s="1"/>
      <c r="E136" s="1">
        <f t="shared" si="12"/>
        <v>-16.220338983050848</v>
      </c>
      <c r="F136" s="1">
        <f t="shared" si="13"/>
        <v>0</v>
      </c>
      <c r="G136" s="1">
        <f t="shared" si="23"/>
        <v>0</v>
      </c>
      <c r="H136" s="1"/>
      <c r="I136" s="24">
        <f t="shared" si="14"/>
        <v>0.31114270771532199</v>
      </c>
      <c r="J136" s="24">
        <f t="shared" si="21"/>
        <v>0.37771458456935603</v>
      </c>
      <c r="K136" s="1"/>
      <c r="L136" s="1">
        <f t="shared" si="15"/>
        <v>3.6714839510407992E-3</v>
      </c>
      <c r="M136" s="1">
        <f t="shared" si="16"/>
        <v>8.1285160489592018E-3</v>
      </c>
      <c r="N136" s="1">
        <f t="shared" si="17"/>
        <v>-0.20274077493963227</v>
      </c>
      <c r="O136" s="1">
        <f t="shared" si="18"/>
        <v>1.134077493963225E-2</v>
      </c>
      <c r="P136" s="24">
        <f t="shared" si="22"/>
        <v>-7.0395596062769894E-18</v>
      </c>
      <c r="Q136" s="1"/>
      <c r="R136" s="27">
        <f t="shared" si="19"/>
        <v>10.786819848157869</v>
      </c>
      <c r="S136" s="27">
        <f t="shared" si="20"/>
        <v>23.881580151842137</v>
      </c>
    </row>
    <row r="137" spans="1:19" x14ac:dyDescent="0.25">
      <c r="A137" s="26">
        <v>2968</v>
      </c>
      <c r="B137" s="26">
        <v>1.0800000000000001E-2</v>
      </c>
      <c r="C137" s="26">
        <v>-0.26529999999999998</v>
      </c>
      <c r="D137" s="1"/>
      <c r="E137" s="1">
        <f t="shared" si="12"/>
        <v>-24.564814814814813</v>
      </c>
      <c r="F137" s="1">
        <f t="shared" si="13"/>
        <v>0</v>
      </c>
      <c r="G137" s="1">
        <f t="shared" si="23"/>
        <v>0</v>
      </c>
      <c r="H137" s="1"/>
      <c r="I137" s="24">
        <f t="shared" si="14"/>
        <v>0.45853105480317879</v>
      </c>
      <c r="J137" s="24">
        <f t="shared" si="21"/>
        <v>8.2937890393642411E-2</v>
      </c>
      <c r="K137" s="1"/>
      <c r="L137" s="1">
        <f t="shared" si="15"/>
        <v>4.9521353918743315E-3</v>
      </c>
      <c r="M137" s="1">
        <f t="shared" si="16"/>
        <v>5.8478646081256691E-3</v>
      </c>
      <c r="N137" s="1">
        <f t="shared" si="17"/>
        <v>-0.27345884670691961</v>
      </c>
      <c r="O137" s="1">
        <f t="shared" si="18"/>
        <v>8.158846706919607E-3</v>
      </c>
      <c r="P137" s="24">
        <f t="shared" si="22"/>
        <v>0</v>
      </c>
      <c r="Q137" s="1"/>
      <c r="R137" s="27">
        <f t="shared" si="19"/>
        <v>14.697937843083016</v>
      </c>
      <c r="S137" s="27">
        <f t="shared" si="20"/>
        <v>17.356462156916987</v>
      </c>
    </row>
    <row r="138" spans="1:19" x14ac:dyDescent="0.25">
      <c r="A138" s="26">
        <v>2998</v>
      </c>
      <c r="B138" s="26">
        <v>9.9000000000000008E-3</v>
      </c>
      <c r="C138" s="26">
        <v>-0.3644</v>
      </c>
      <c r="D138" s="1"/>
      <c r="E138" s="1">
        <f t="shared" si="12"/>
        <v>-36.808080808080803</v>
      </c>
      <c r="F138" s="1">
        <f t="shared" si="13"/>
        <v>0</v>
      </c>
      <c r="G138" s="1">
        <f t="shared" si="23"/>
        <v>0</v>
      </c>
      <c r="H138" s="1"/>
      <c r="I138" s="24">
        <f t="shared" si="14"/>
        <v>0.67478367199399159</v>
      </c>
      <c r="J138" s="24">
        <f t="shared" si="21"/>
        <v>-0.34956734398798317</v>
      </c>
      <c r="K138" s="1"/>
      <c r="L138" s="1">
        <f t="shared" si="15"/>
        <v>6.6803583527405173E-3</v>
      </c>
      <c r="M138" s="1">
        <f t="shared" si="16"/>
        <v>3.2196416472594835E-3</v>
      </c>
      <c r="N138" s="1">
        <f t="shared" si="17"/>
        <v>-0.36889199227607011</v>
      </c>
      <c r="O138" s="1">
        <f t="shared" si="18"/>
        <v>4.491992276070108E-3</v>
      </c>
      <c r="P138" s="24">
        <f t="shared" si="22"/>
        <v>0</v>
      </c>
      <c r="Q138" s="1"/>
      <c r="R138" s="27">
        <f t="shared" si="19"/>
        <v>20.02771434151607</v>
      </c>
      <c r="S138" s="27">
        <f t="shared" si="20"/>
        <v>9.6524856584839309</v>
      </c>
    </row>
    <row r="139" spans="1:19" x14ac:dyDescent="0.25">
      <c r="A139" s="26">
        <v>3028</v>
      </c>
      <c r="B139" s="26">
        <v>9.4000000000000004E-3</v>
      </c>
      <c r="C139" s="26">
        <v>-0.50380000000000003</v>
      </c>
      <c r="D139" s="1"/>
      <c r="E139" s="1">
        <f t="shared" si="12"/>
        <v>-53.595744680851062</v>
      </c>
      <c r="F139" s="1">
        <f t="shared" si="13"/>
        <v>0</v>
      </c>
      <c r="G139" s="1">
        <f t="shared" si="23"/>
        <v>0</v>
      </c>
      <c r="H139" s="1"/>
      <c r="I139" s="24">
        <f t="shared" si="14"/>
        <v>0.97130391838927499</v>
      </c>
      <c r="J139" s="24">
        <f t="shared" si="21"/>
        <v>-0.94260783677854998</v>
      </c>
      <c r="K139" s="1"/>
      <c r="L139" s="1">
        <f t="shared" si="15"/>
        <v>9.1302568328591859E-3</v>
      </c>
      <c r="M139" s="1">
        <f t="shared" si="16"/>
        <v>2.697431671408151E-4</v>
      </c>
      <c r="N139" s="1">
        <f t="shared" si="17"/>
        <v>-0.50417634133113876</v>
      </c>
      <c r="O139" s="1">
        <f t="shared" si="18"/>
        <v>3.7634133113869967E-4</v>
      </c>
      <c r="P139" s="24">
        <f t="shared" si="22"/>
        <v>0</v>
      </c>
      <c r="Q139" s="1"/>
      <c r="R139" s="27">
        <f t="shared" si="19"/>
        <v>27.646417689897614</v>
      </c>
      <c r="S139" s="27">
        <f t="shared" si="20"/>
        <v>0.81678231010238811</v>
      </c>
    </row>
    <row r="140" spans="1:19" x14ac:dyDescent="0.25">
      <c r="A140" s="26">
        <v>3058</v>
      </c>
      <c r="B140" s="26">
        <v>9.7999999999999997E-3</v>
      </c>
      <c r="C140" s="26">
        <v>-0.66210000000000002</v>
      </c>
      <c r="D140" s="1"/>
      <c r="E140" s="1">
        <f t="shared" si="12"/>
        <v>-67.561224489795919</v>
      </c>
      <c r="F140" s="1">
        <f t="shared" si="13"/>
        <v>0</v>
      </c>
      <c r="G140" s="1">
        <f t="shared" si="23"/>
        <v>0</v>
      </c>
      <c r="H140" s="1"/>
      <c r="I140" s="24">
        <f t="shared" si="14"/>
        <v>1</v>
      </c>
      <c r="J140" s="24">
        <f t="shared" si="21"/>
        <v>-1</v>
      </c>
      <c r="K140" s="1"/>
      <c r="L140" s="1">
        <f t="shared" si="15"/>
        <v>9.7999999999999997E-3</v>
      </c>
      <c r="M140" s="1">
        <f t="shared" si="16"/>
        <v>0</v>
      </c>
      <c r="N140" s="1">
        <f t="shared" si="17"/>
        <v>-0.541159820089955</v>
      </c>
      <c r="O140" s="1">
        <f t="shared" si="18"/>
        <v>0</v>
      </c>
      <c r="P140" s="24">
        <f t="shared" si="22"/>
        <v>3.0673678581222739E-2</v>
      </c>
      <c r="Q140" s="1"/>
      <c r="R140" s="27">
        <f t="shared" si="19"/>
        <v>29.968399999999999</v>
      </c>
      <c r="S140" s="27">
        <f t="shared" si="20"/>
        <v>0</v>
      </c>
    </row>
    <row r="141" spans="1:19" x14ac:dyDescent="0.25">
      <c r="A141" s="26">
        <v>3088</v>
      </c>
      <c r="B141" s="26">
        <v>1.11E-2</v>
      </c>
      <c r="C141" s="26">
        <v>-0.83420000000000005</v>
      </c>
      <c r="D141" s="1"/>
      <c r="E141" s="1">
        <f t="shared" si="12"/>
        <v>-75.153153153153156</v>
      </c>
      <c r="F141" s="1">
        <f t="shared" si="13"/>
        <v>0</v>
      </c>
      <c r="G141" s="1">
        <f t="shared" si="23"/>
        <v>0</v>
      </c>
      <c r="H141" s="1"/>
      <c r="I141" s="24">
        <f t="shared" si="14"/>
        <v>1</v>
      </c>
      <c r="J141" s="24">
        <f t="shared" si="21"/>
        <v>-1</v>
      </c>
      <c r="K141" s="1"/>
      <c r="L141" s="1">
        <f t="shared" si="15"/>
        <v>1.11E-2</v>
      </c>
      <c r="M141" s="1">
        <f t="shared" si="16"/>
        <v>0</v>
      </c>
      <c r="N141" s="1">
        <f t="shared" si="17"/>
        <v>-0.61294632683658179</v>
      </c>
      <c r="O141" s="1">
        <f t="shared" si="18"/>
        <v>0</v>
      </c>
      <c r="P141" s="24">
        <f t="shared" si="22"/>
        <v>5.611587530775547E-2</v>
      </c>
      <c r="Q141" s="1"/>
      <c r="R141" s="27">
        <f t="shared" si="19"/>
        <v>34.276800000000001</v>
      </c>
      <c r="S141" s="27">
        <f t="shared" si="20"/>
        <v>0</v>
      </c>
    </row>
    <row r="142" spans="1:19" x14ac:dyDescent="0.25">
      <c r="A142" s="26">
        <v>3118</v>
      </c>
      <c r="B142" s="26">
        <v>1.2999999999999999E-2</v>
      </c>
      <c r="C142" s="26">
        <v>-1.0259</v>
      </c>
      <c r="D142" s="1"/>
      <c r="E142" s="1">
        <f t="shared" si="12"/>
        <v>-78.915384615384625</v>
      </c>
      <c r="F142" s="1">
        <f t="shared" si="13"/>
        <v>0</v>
      </c>
      <c r="G142" s="1">
        <f t="shared" si="23"/>
        <v>0</v>
      </c>
      <c r="H142" s="1"/>
      <c r="I142" s="24">
        <f t="shared" si="14"/>
        <v>1</v>
      </c>
      <c r="J142" s="24">
        <f t="shared" si="21"/>
        <v>-1</v>
      </c>
      <c r="K142" s="1"/>
      <c r="L142" s="1">
        <f t="shared" si="15"/>
        <v>1.2999999999999999E-2</v>
      </c>
      <c r="M142" s="1">
        <f t="shared" si="16"/>
        <v>0</v>
      </c>
      <c r="N142" s="1">
        <f t="shared" si="17"/>
        <v>-0.71786506746626688</v>
      </c>
      <c r="O142" s="1">
        <f t="shared" si="18"/>
        <v>0</v>
      </c>
      <c r="P142" s="24">
        <f t="shared" si="22"/>
        <v>7.8125933989482893E-2</v>
      </c>
      <c r="Q142" s="1"/>
      <c r="R142" s="27">
        <f t="shared" si="19"/>
        <v>40.533999999999999</v>
      </c>
      <c r="S142" s="27">
        <f t="shared" si="20"/>
        <v>0</v>
      </c>
    </row>
    <row r="143" spans="1:19" x14ac:dyDescent="0.25">
      <c r="A143" s="26">
        <v>3148</v>
      </c>
      <c r="B143" s="26">
        <v>1.47E-2</v>
      </c>
      <c r="C143" s="26">
        <v>-1.2337</v>
      </c>
      <c r="D143" s="1"/>
      <c r="E143" s="1">
        <f t="shared" si="12"/>
        <v>-83.925170068027214</v>
      </c>
      <c r="F143" s="1">
        <f t="shared" si="13"/>
        <v>0</v>
      </c>
      <c r="G143" s="1">
        <f t="shared" si="23"/>
        <v>0</v>
      </c>
      <c r="H143" s="1"/>
      <c r="I143" s="24">
        <f t="shared" si="14"/>
        <v>1</v>
      </c>
      <c r="J143" s="24">
        <f t="shared" si="21"/>
        <v>-1</v>
      </c>
      <c r="K143" s="1"/>
      <c r="L143" s="1">
        <f t="shared" si="15"/>
        <v>1.47E-2</v>
      </c>
      <c r="M143" s="1">
        <f t="shared" si="16"/>
        <v>0</v>
      </c>
      <c r="N143" s="1">
        <f t="shared" si="17"/>
        <v>-0.8117397301349325</v>
      </c>
      <c r="O143" s="1">
        <f t="shared" si="18"/>
        <v>0</v>
      </c>
      <c r="P143" s="24">
        <f t="shared" si="22"/>
        <v>0.10702046004490907</v>
      </c>
      <c r="Q143" s="1"/>
      <c r="R143" s="27">
        <f t="shared" si="19"/>
        <v>46.275599999999997</v>
      </c>
      <c r="S143" s="27">
        <f t="shared" si="20"/>
        <v>0</v>
      </c>
    </row>
    <row r="144" spans="1:19" x14ac:dyDescent="0.25">
      <c r="A144" s="26">
        <v>3178</v>
      </c>
      <c r="B144" s="26">
        <v>1.6299999999999999E-2</v>
      </c>
      <c r="C144" s="26">
        <v>-1.4630000000000001</v>
      </c>
      <c r="D144" s="1"/>
      <c r="E144" s="1">
        <f t="shared" si="12"/>
        <v>-89.754601226993884</v>
      </c>
      <c r="F144" s="1">
        <f t="shared" si="13"/>
        <v>0</v>
      </c>
      <c r="G144" s="1">
        <f t="shared" si="23"/>
        <v>0</v>
      </c>
      <c r="H144" s="1"/>
      <c r="I144" s="24">
        <f t="shared" si="14"/>
        <v>1</v>
      </c>
      <c r="J144" s="24">
        <f t="shared" si="21"/>
        <v>-1</v>
      </c>
      <c r="K144" s="1"/>
      <c r="L144" s="1">
        <f t="shared" si="15"/>
        <v>1.6299999999999999E-2</v>
      </c>
      <c r="M144" s="1">
        <f t="shared" si="16"/>
        <v>0</v>
      </c>
      <c r="N144" s="1">
        <f t="shared" si="17"/>
        <v>-0.90009235382308839</v>
      </c>
      <c r="O144" s="1">
        <f t="shared" si="18"/>
        <v>0</v>
      </c>
      <c r="P144" s="24">
        <f t="shared" si="22"/>
        <v>0.14276850111010239</v>
      </c>
      <c r="Q144" s="1"/>
      <c r="R144" s="27">
        <f t="shared" si="19"/>
        <v>51.801399999999994</v>
      </c>
      <c r="S144" s="27">
        <f t="shared" si="20"/>
        <v>0</v>
      </c>
    </row>
    <row r="145" spans="1:19" x14ac:dyDescent="0.25">
      <c r="A145" s="26">
        <v>3208</v>
      </c>
      <c r="B145" s="26">
        <v>1.7600000000000001E-2</v>
      </c>
      <c r="C145" s="26">
        <v>-1.7238</v>
      </c>
      <c r="D145" s="1"/>
      <c r="E145" s="1">
        <f t="shared" si="12"/>
        <v>-97.943181818181813</v>
      </c>
      <c r="F145" s="1">
        <f t="shared" si="13"/>
        <v>0</v>
      </c>
      <c r="G145" s="1">
        <f t="shared" si="23"/>
        <v>0</v>
      </c>
      <c r="H145" s="1"/>
      <c r="I145" s="24">
        <f t="shared" si="14"/>
        <v>1</v>
      </c>
      <c r="J145" s="24">
        <f t="shared" si="21"/>
        <v>-1</v>
      </c>
      <c r="K145" s="1"/>
      <c r="L145" s="1">
        <f t="shared" si="15"/>
        <v>1.7600000000000001E-2</v>
      </c>
      <c r="M145" s="1">
        <f t="shared" si="16"/>
        <v>0</v>
      </c>
      <c r="N145" s="1">
        <f t="shared" si="17"/>
        <v>-0.97187886056971529</v>
      </c>
      <c r="O145" s="1">
        <f t="shared" si="18"/>
        <v>0</v>
      </c>
      <c r="P145" s="24">
        <f t="shared" si="22"/>
        <v>0.190707400687401</v>
      </c>
      <c r="Q145" s="1"/>
      <c r="R145" s="27">
        <f t="shared" si="19"/>
        <v>56.460800000000006</v>
      </c>
      <c r="S145" s="27">
        <f t="shared" si="20"/>
        <v>0</v>
      </c>
    </row>
    <row r="146" spans="1:19" x14ac:dyDescent="0.25">
      <c r="A146" s="26">
        <v>3238</v>
      </c>
      <c r="B146" s="26">
        <v>1.9199999999999998E-2</v>
      </c>
      <c r="C146" s="26">
        <v>-2.0446</v>
      </c>
      <c r="D146" s="1"/>
      <c r="E146" s="1">
        <f t="shared" si="12"/>
        <v>-106.48958333333334</v>
      </c>
      <c r="F146" s="1">
        <f t="shared" si="13"/>
        <v>0</v>
      </c>
      <c r="G146" s="1">
        <f t="shared" si="23"/>
        <v>0</v>
      </c>
      <c r="H146" s="1"/>
      <c r="I146" s="24">
        <f t="shared" si="14"/>
        <v>1</v>
      </c>
      <c r="J146" s="24">
        <f t="shared" si="21"/>
        <v>-1</v>
      </c>
      <c r="K146" s="1"/>
      <c r="L146" s="1">
        <f t="shared" si="15"/>
        <v>1.9199999999999998E-2</v>
      </c>
      <c r="M146" s="1">
        <f t="shared" si="16"/>
        <v>0</v>
      </c>
      <c r="N146" s="1">
        <f t="shared" si="17"/>
        <v>-1.0602314842578711</v>
      </c>
      <c r="O146" s="1">
        <f t="shared" si="18"/>
        <v>0</v>
      </c>
      <c r="P146" s="24">
        <f t="shared" si="22"/>
        <v>0.24966229982300114</v>
      </c>
      <c r="Q146" s="1"/>
      <c r="R146" s="27">
        <f t="shared" si="19"/>
        <v>62.169599999999996</v>
      </c>
      <c r="S146" s="27">
        <f t="shared" si="20"/>
        <v>0</v>
      </c>
    </row>
    <row r="147" spans="1:19" x14ac:dyDescent="0.25">
      <c r="A147" s="26">
        <v>3268</v>
      </c>
      <c r="B147" s="26">
        <v>2.1999999999999999E-2</v>
      </c>
      <c r="C147" s="26">
        <v>-2.3433000000000002</v>
      </c>
      <c r="D147" s="1"/>
      <c r="E147" s="1">
        <f t="shared" si="12"/>
        <v>-106.51363636363638</v>
      </c>
      <c r="F147" s="1">
        <f t="shared" si="13"/>
        <v>0</v>
      </c>
      <c r="G147" s="1">
        <f t="shared" si="23"/>
        <v>0</v>
      </c>
      <c r="H147" s="1"/>
      <c r="I147" s="24">
        <f t="shared" si="14"/>
        <v>1</v>
      </c>
      <c r="J147" s="24">
        <f t="shared" si="21"/>
        <v>-1</v>
      </c>
      <c r="K147" s="1"/>
      <c r="L147" s="1">
        <f t="shared" si="15"/>
        <v>2.1999999999999999E-2</v>
      </c>
      <c r="M147" s="1">
        <f t="shared" si="16"/>
        <v>0</v>
      </c>
      <c r="N147" s="1">
        <f t="shared" si="17"/>
        <v>-1.2148485757121439</v>
      </c>
      <c r="O147" s="1">
        <f t="shared" si="18"/>
        <v>0</v>
      </c>
      <c r="P147" s="24">
        <f t="shared" si="22"/>
        <v>0.28620559609613883</v>
      </c>
      <c r="Q147" s="1"/>
      <c r="R147" s="27">
        <f t="shared" si="19"/>
        <v>71.896000000000001</v>
      </c>
      <c r="S147" s="27">
        <f t="shared" si="20"/>
        <v>0</v>
      </c>
    </row>
    <row r="148" spans="1:19" x14ac:dyDescent="0.25">
      <c r="A148" s="26">
        <v>3298</v>
      </c>
      <c r="B148" s="26">
        <v>2.7199999999999998E-2</v>
      </c>
      <c r="C148" s="26">
        <v>-2.6309</v>
      </c>
      <c r="D148" s="1"/>
      <c r="E148" s="1">
        <f t="shared" ref="E148:E211" si="24">C148/B148</f>
        <v>-96.724264705882362</v>
      </c>
      <c r="F148" s="1">
        <f t="shared" ref="F148:F211" si="25">IF(AND(B148/$B$13&gt;$O$12,OR(C148/$C$13&gt;$M$12,C148/$C$14&gt;$M$12)),1,0)</f>
        <v>0</v>
      </c>
      <c r="G148" s="1">
        <f t="shared" si="23"/>
        <v>0</v>
      </c>
      <c r="H148" s="1"/>
      <c r="I148" s="24">
        <f t="shared" ref="I148:I211" si="26">MIN(1,MAX(0,(E148-$J$15)/($L$14-$J$15)))</f>
        <v>1</v>
      </c>
      <c r="J148" s="24">
        <f t="shared" si="21"/>
        <v>-1</v>
      </c>
      <c r="K148" s="1"/>
      <c r="L148" s="1">
        <f t="shared" ref="L148:L211" si="27">B148*I148</f>
        <v>2.7199999999999998E-2</v>
      </c>
      <c r="M148" s="1">
        <f t="shared" ref="M148:M211" si="28">B148*(1-I148)</f>
        <v>0</v>
      </c>
      <c r="N148" s="1">
        <f t="shared" ref="N148:N211" si="29">L148*$L$14</f>
        <v>-1.5019946026986506</v>
      </c>
      <c r="O148" s="1">
        <f t="shared" ref="O148:O211" si="30">M148*$J$15</f>
        <v>0</v>
      </c>
      <c r="P148" s="24">
        <f t="shared" si="22"/>
        <v>0.28632073584796325</v>
      </c>
      <c r="Q148" s="1"/>
      <c r="R148" s="27">
        <f t="shared" ref="R148:R211" si="31">A148*L148</f>
        <v>89.70559999999999</v>
      </c>
      <c r="S148" s="27">
        <f t="shared" ref="S148:S211" si="32">A148*M148</f>
        <v>0</v>
      </c>
    </row>
    <row r="149" spans="1:19" x14ac:dyDescent="0.25">
      <c r="A149" s="26">
        <v>3328</v>
      </c>
      <c r="B149" s="26">
        <v>3.4700000000000002E-2</v>
      </c>
      <c r="C149" s="26">
        <v>-2.9113000000000002</v>
      </c>
      <c r="D149" s="1"/>
      <c r="E149" s="1">
        <f t="shared" si="24"/>
        <v>-83.899135446685875</v>
      </c>
      <c r="F149" s="1">
        <f t="shared" si="25"/>
        <v>0</v>
      </c>
      <c r="G149" s="1">
        <f t="shared" si="23"/>
        <v>0</v>
      </c>
      <c r="H149" s="1"/>
      <c r="I149" s="24">
        <f t="shared" si="26"/>
        <v>1</v>
      </c>
      <c r="J149" s="24">
        <f t="shared" ref="J149:J212" si="33">1-2*I149</f>
        <v>-1</v>
      </c>
      <c r="K149" s="1"/>
      <c r="L149" s="1">
        <f t="shared" si="27"/>
        <v>3.4700000000000002E-2</v>
      </c>
      <c r="M149" s="1">
        <f t="shared" si="28"/>
        <v>0</v>
      </c>
      <c r="N149" s="1">
        <f t="shared" si="29"/>
        <v>-1.9161475262368817</v>
      </c>
      <c r="O149" s="1">
        <f t="shared" si="30"/>
        <v>0</v>
      </c>
      <c r="P149" s="24">
        <f t="shared" ref="P149:P212" si="34">(N149+O149-C149)/MAX($C$13,-$C$14)</f>
        <v>0.25239740127907034</v>
      </c>
      <c r="Q149" s="1"/>
      <c r="R149" s="27">
        <f t="shared" si="31"/>
        <v>115.4816</v>
      </c>
      <c r="S149" s="27">
        <f t="shared" si="32"/>
        <v>0</v>
      </c>
    </row>
    <row r="150" spans="1:19" x14ac:dyDescent="0.25">
      <c r="A150" s="26">
        <v>3358</v>
      </c>
      <c r="B150" s="26">
        <v>4.36E-2</v>
      </c>
      <c r="C150" s="26">
        <v>-3.169</v>
      </c>
      <c r="D150" s="1"/>
      <c r="E150" s="1">
        <f t="shared" si="24"/>
        <v>-72.683486238532112</v>
      </c>
      <c r="F150" s="1">
        <f t="shared" si="25"/>
        <v>0</v>
      </c>
      <c r="G150" s="1">
        <f t="shared" ref="G150:G213" si="35">E150*F150</f>
        <v>0</v>
      </c>
      <c r="H150" s="1"/>
      <c r="I150" s="24">
        <f t="shared" si="26"/>
        <v>1</v>
      </c>
      <c r="J150" s="24">
        <f t="shared" si="33"/>
        <v>-1</v>
      </c>
      <c r="K150" s="1"/>
      <c r="L150" s="1">
        <f t="shared" si="27"/>
        <v>4.36E-2</v>
      </c>
      <c r="M150" s="1">
        <f t="shared" si="28"/>
        <v>0</v>
      </c>
      <c r="N150" s="1">
        <f t="shared" si="29"/>
        <v>-2.4076089955022488</v>
      </c>
      <c r="O150" s="1">
        <f t="shared" si="30"/>
        <v>0</v>
      </c>
      <c r="P150" s="24">
        <f t="shared" si="34"/>
        <v>0.19310921286845673</v>
      </c>
      <c r="Q150" s="1"/>
      <c r="R150" s="27">
        <f t="shared" si="31"/>
        <v>146.40880000000001</v>
      </c>
      <c r="S150" s="27">
        <f t="shared" si="32"/>
        <v>0</v>
      </c>
    </row>
    <row r="151" spans="1:19" x14ac:dyDescent="0.25">
      <c r="A151" s="26">
        <v>3388</v>
      </c>
      <c r="B151" s="26">
        <v>5.4600000000000003E-2</v>
      </c>
      <c r="C151" s="26">
        <v>-3.4548999999999999</v>
      </c>
      <c r="D151" s="1"/>
      <c r="E151" s="1">
        <f t="shared" si="24"/>
        <v>-63.276556776556774</v>
      </c>
      <c r="F151" s="1">
        <f t="shared" si="25"/>
        <v>0</v>
      </c>
      <c r="G151" s="1">
        <f t="shared" si="35"/>
        <v>0</v>
      </c>
      <c r="H151" s="1"/>
      <c r="I151" s="24">
        <f t="shared" si="26"/>
        <v>1</v>
      </c>
      <c r="J151" s="24">
        <f t="shared" si="33"/>
        <v>-1</v>
      </c>
      <c r="K151" s="1"/>
      <c r="L151" s="1">
        <f t="shared" si="27"/>
        <v>5.4600000000000003E-2</v>
      </c>
      <c r="M151" s="1">
        <f t="shared" si="28"/>
        <v>0</v>
      </c>
      <c r="N151" s="1">
        <f t="shared" si="29"/>
        <v>-3.0150332833583211</v>
      </c>
      <c r="O151" s="1">
        <f t="shared" si="30"/>
        <v>0</v>
      </c>
      <c r="P151" s="24">
        <f t="shared" si="34"/>
        <v>0.11156201598906329</v>
      </c>
      <c r="Q151" s="1"/>
      <c r="R151" s="27">
        <f t="shared" si="31"/>
        <v>184.98480000000001</v>
      </c>
      <c r="S151" s="27">
        <f t="shared" si="32"/>
        <v>0</v>
      </c>
    </row>
    <row r="152" spans="1:19" x14ac:dyDescent="0.25">
      <c r="A152" s="26">
        <v>3418</v>
      </c>
      <c r="B152" s="26">
        <v>6.6699999999999995E-2</v>
      </c>
      <c r="C152" s="26">
        <v>-3.6831999999999998</v>
      </c>
      <c r="D152" s="1"/>
      <c r="E152" s="1">
        <f t="shared" si="24"/>
        <v>-55.220389805097454</v>
      </c>
      <c r="F152" s="1">
        <f t="shared" si="25"/>
        <v>1</v>
      </c>
      <c r="G152" s="1">
        <f t="shared" si="35"/>
        <v>-55.220389805097454</v>
      </c>
      <c r="H152" s="1"/>
      <c r="I152" s="24">
        <f t="shared" si="26"/>
        <v>1</v>
      </c>
      <c r="J152" s="24">
        <f t="shared" si="33"/>
        <v>-1</v>
      </c>
      <c r="K152" s="1"/>
      <c r="L152" s="1">
        <f t="shared" si="27"/>
        <v>6.6699999999999995E-2</v>
      </c>
      <c r="M152" s="1">
        <f t="shared" si="28"/>
        <v>0</v>
      </c>
      <c r="N152" s="1">
        <f t="shared" si="29"/>
        <v>-3.6831999999999998</v>
      </c>
      <c r="O152" s="1">
        <f t="shared" si="30"/>
        <v>0</v>
      </c>
      <c r="P152" s="24">
        <f t="shared" si="34"/>
        <v>0</v>
      </c>
      <c r="Q152" s="1"/>
      <c r="R152" s="27">
        <f t="shared" si="31"/>
        <v>227.98059999999998</v>
      </c>
      <c r="S152" s="27">
        <f t="shared" si="32"/>
        <v>0</v>
      </c>
    </row>
    <row r="153" spans="1:19" x14ac:dyDescent="0.25">
      <c r="A153" s="26">
        <v>3448</v>
      </c>
      <c r="B153" s="26">
        <v>7.5499999999999998E-2</v>
      </c>
      <c r="C153" s="26">
        <v>-3.831</v>
      </c>
      <c r="D153" s="1"/>
      <c r="E153" s="1">
        <f t="shared" si="24"/>
        <v>-50.741721854304636</v>
      </c>
      <c r="F153" s="1">
        <f t="shared" si="25"/>
        <v>1</v>
      </c>
      <c r="G153" s="1">
        <f t="shared" si="35"/>
        <v>-50.741721854304636</v>
      </c>
      <c r="H153" s="1"/>
      <c r="I153" s="24">
        <f t="shared" si="26"/>
        <v>0.9208933575060555</v>
      </c>
      <c r="J153" s="24">
        <f t="shared" si="33"/>
        <v>-0.841786715012111</v>
      </c>
      <c r="K153" s="1"/>
      <c r="L153" s="1">
        <f t="shared" si="27"/>
        <v>6.9527448491707194E-2</v>
      </c>
      <c r="M153" s="1">
        <f t="shared" si="28"/>
        <v>5.9725515082928093E-3</v>
      </c>
      <c r="N153" s="1">
        <f t="shared" si="29"/>
        <v>-3.8393328078659064</v>
      </c>
      <c r="O153" s="1">
        <f t="shared" si="30"/>
        <v>8.3328078659059383E-3</v>
      </c>
      <c r="P153" s="24">
        <f t="shared" si="34"/>
        <v>-1.1263295370043183E-16</v>
      </c>
      <c r="Q153" s="1"/>
      <c r="R153" s="27">
        <f t="shared" si="31"/>
        <v>239.73064239940641</v>
      </c>
      <c r="S153" s="27">
        <f t="shared" si="32"/>
        <v>20.593357600593606</v>
      </c>
    </row>
    <row r="154" spans="1:19" x14ac:dyDescent="0.25">
      <c r="A154" s="26">
        <v>3478</v>
      </c>
      <c r="B154" s="26">
        <v>8.0699999999999994E-2</v>
      </c>
      <c r="C154" s="26">
        <v>-3.9228000000000001</v>
      </c>
      <c r="D154" s="1"/>
      <c r="E154" s="1">
        <f t="shared" si="24"/>
        <v>-48.609665427509299</v>
      </c>
      <c r="F154" s="1">
        <f t="shared" si="25"/>
        <v>1</v>
      </c>
      <c r="G154" s="1">
        <f t="shared" si="35"/>
        <v>-48.609665427509299</v>
      </c>
      <c r="H154" s="1"/>
      <c r="I154" s="24">
        <f t="shared" si="26"/>
        <v>0.88323487793478939</v>
      </c>
      <c r="J154" s="24">
        <f t="shared" si="33"/>
        <v>-0.76646975586957877</v>
      </c>
      <c r="K154" s="1"/>
      <c r="L154" s="1">
        <f t="shared" si="27"/>
        <v>7.1277054649337493E-2</v>
      </c>
      <c r="M154" s="1">
        <f t="shared" si="28"/>
        <v>9.4229453506624958E-3</v>
      </c>
      <c r="N154" s="1">
        <f t="shared" si="29"/>
        <v>-3.9359467418956502</v>
      </c>
      <c r="O154" s="1">
        <f t="shared" si="30"/>
        <v>1.3146741895650261E-2</v>
      </c>
      <c r="P154" s="24">
        <f t="shared" si="34"/>
        <v>0</v>
      </c>
      <c r="Q154" s="1"/>
      <c r="R154" s="27">
        <f t="shared" si="31"/>
        <v>247.90159607039581</v>
      </c>
      <c r="S154" s="27">
        <f t="shared" si="32"/>
        <v>32.773003929604158</v>
      </c>
    </row>
    <row r="155" spans="1:19" x14ac:dyDescent="0.25">
      <c r="A155" s="26">
        <v>3508</v>
      </c>
      <c r="B155" s="26">
        <v>8.4699999999999998E-2</v>
      </c>
      <c r="C155" s="26">
        <v>-3.9428000000000001</v>
      </c>
      <c r="D155" s="1"/>
      <c r="E155" s="1">
        <f t="shared" si="24"/>
        <v>-46.550177095631646</v>
      </c>
      <c r="F155" s="1">
        <f t="shared" si="25"/>
        <v>1</v>
      </c>
      <c r="G155" s="1">
        <f t="shared" si="35"/>
        <v>-46.550177095631646</v>
      </c>
      <c r="H155" s="1"/>
      <c r="I155" s="24">
        <f t="shared" si="26"/>
        <v>0.84685816749760334</v>
      </c>
      <c r="J155" s="24">
        <f t="shared" si="33"/>
        <v>-0.69371633499520668</v>
      </c>
      <c r="K155" s="1"/>
      <c r="L155" s="1">
        <f t="shared" si="27"/>
        <v>7.1728886787047003E-2</v>
      </c>
      <c r="M155" s="1">
        <f t="shared" si="28"/>
        <v>1.2971113212952997E-2</v>
      </c>
      <c r="N155" s="1">
        <f t="shared" si="29"/>
        <v>-3.9608970886664396</v>
      </c>
      <c r="O155" s="1">
        <f t="shared" si="30"/>
        <v>1.809708866643937E-2</v>
      </c>
      <c r="P155" s="24">
        <f t="shared" si="34"/>
        <v>0</v>
      </c>
      <c r="Q155" s="1"/>
      <c r="R155" s="27">
        <f t="shared" si="31"/>
        <v>251.62493484896089</v>
      </c>
      <c r="S155" s="27">
        <f t="shared" si="32"/>
        <v>45.50266515103911</v>
      </c>
    </row>
    <row r="156" spans="1:19" x14ac:dyDescent="0.25">
      <c r="A156" s="26">
        <v>3538</v>
      </c>
      <c r="B156" s="26">
        <v>8.8200000000000001E-2</v>
      </c>
      <c r="C156" s="26">
        <v>-3.8980000000000001</v>
      </c>
      <c r="D156" s="1"/>
      <c r="E156" s="1">
        <f t="shared" si="24"/>
        <v>-44.195011337868479</v>
      </c>
      <c r="F156" s="1">
        <f t="shared" si="25"/>
        <v>1</v>
      </c>
      <c r="G156" s="1">
        <f t="shared" si="35"/>
        <v>-44.195011337868479</v>
      </c>
      <c r="H156" s="1"/>
      <c r="I156" s="24">
        <f t="shared" si="26"/>
        <v>0.80525891127670624</v>
      </c>
      <c r="J156" s="24">
        <f t="shared" si="33"/>
        <v>-0.61051782255341247</v>
      </c>
      <c r="K156" s="1"/>
      <c r="L156" s="1">
        <f t="shared" si="27"/>
        <v>7.1023835974605487E-2</v>
      </c>
      <c r="M156" s="1">
        <f t="shared" si="28"/>
        <v>1.717616402539451E-2</v>
      </c>
      <c r="N156" s="1">
        <f t="shared" si="29"/>
        <v>-3.9219639079710187</v>
      </c>
      <c r="O156" s="1">
        <f t="shared" si="30"/>
        <v>2.3963907971018727E-2</v>
      </c>
      <c r="P156" s="24">
        <f t="shared" si="34"/>
        <v>0</v>
      </c>
      <c r="Q156" s="1"/>
      <c r="R156" s="27">
        <f t="shared" si="31"/>
        <v>251.28233167815421</v>
      </c>
      <c r="S156" s="27">
        <f t="shared" si="32"/>
        <v>60.769268321845779</v>
      </c>
    </row>
    <row r="157" spans="1:19" x14ac:dyDescent="0.25">
      <c r="A157" s="26">
        <v>3568</v>
      </c>
      <c r="B157" s="26">
        <v>9.06E-2</v>
      </c>
      <c r="C157" s="26">
        <v>-3.7844000000000002</v>
      </c>
      <c r="D157" s="1"/>
      <c r="E157" s="1">
        <f t="shared" si="24"/>
        <v>-41.770419426048569</v>
      </c>
      <c r="F157" s="1">
        <f t="shared" si="25"/>
        <v>1</v>
      </c>
      <c r="G157" s="1">
        <f t="shared" si="35"/>
        <v>-41.770419426048569</v>
      </c>
      <c r="H157" s="1"/>
      <c r="I157" s="24">
        <f t="shared" si="26"/>
        <v>0.76243338197438448</v>
      </c>
      <c r="J157" s="24">
        <f t="shared" si="33"/>
        <v>-0.52486676394876897</v>
      </c>
      <c r="K157" s="1"/>
      <c r="L157" s="1">
        <f t="shared" si="27"/>
        <v>6.9076464406879229E-2</v>
      </c>
      <c r="M157" s="1">
        <f t="shared" si="28"/>
        <v>2.1523535593120764E-2</v>
      </c>
      <c r="N157" s="1">
        <f t="shared" si="29"/>
        <v>-3.8144292909058111</v>
      </c>
      <c r="O157" s="1">
        <f t="shared" si="30"/>
        <v>3.002929090581068E-2</v>
      </c>
      <c r="P157" s="24">
        <f t="shared" si="34"/>
        <v>0</v>
      </c>
      <c r="Q157" s="1"/>
      <c r="R157" s="27">
        <f t="shared" si="31"/>
        <v>246.46482500374509</v>
      </c>
      <c r="S157" s="27">
        <f t="shared" si="32"/>
        <v>76.795974996254884</v>
      </c>
    </row>
    <row r="158" spans="1:19" x14ac:dyDescent="0.25">
      <c r="A158" s="26">
        <v>3598</v>
      </c>
      <c r="B158" s="26">
        <v>9.0399999999999994E-2</v>
      </c>
      <c r="C158" s="26">
        <v>-3.5912000000000002</v>
      </c>
      <c r="D158" s="1"/>
      <c r="E158" s="1">
        <f t="shared" si="24"/>
        <v>-39.725663716814161</v>
      </c>
      <c r="F158" s="1">
        <f t="shared" si="25"/>
        <v>1</v>
      </c>
      <c r="G158" s="1">
        <f t="shared" si="35"/>
        <v>-39.725663716814161</v>
      </c>
      <c r="H158" s="1"/>
      <c r="I158" s="24">
        <f t="shared" si="26"/>
        <v>0.72631689362225638</v>
      </c>
      <c r="J158" s="24">
        <f t="shared" si="33"/>
        <v>-0.45263378724451275</v>
      </c>
      <c r="K158" s="1"/>
      <c r="L158" s="1">
        <f t="shared" si="27"/>
        <v>6.5659047183451974E-2</v>
      </c>
      <c r="M158" s="1">
        <f t="shared" si="28"/>
        <v>2.474095281654802E-2</v>
      </c>
      <c r="N158" s="1">
        <f t="shared" si="29"/>
        <v>-3.6257181797015039</v>
      </c>
      <c r="O158" s="1">
        <f t="shared" si="30"/>
        <v>3.4518179701503844E-2</v>
      </c>
      <c r="P158" s="24">
        <f t="shared" si="34"/>
        <v>0</v>
      </c>
      <c r="Q158" s="1"/>
      <c r="R158" s="27">
        <f t="shared" si="31"/>
        <v>236.2412517660602</v>
      </c>
      <c r="S158" s="27">
        <f t="shared" si="32"/>
        <v>89.017948233939777</v>
      </c>
    </row>
    <row r="159" spans="1:19" x14ac:dyDescent="0.25">
      <c r="A159" s="26">
        <v>3628</v>
      </c>
      <c r="B159" s="26">
        <v>8.77E-2</v>
      </c>
      <c r="C159" s="26">
        <v>-3.3496000000000001</v>
      </c>
      <c r="D159" s="1"/>
      <c r="E159" s="1">
        <f t="shared" si="24"/>
        <v>-38.193842645381984</v>
      </c>
      <c r="F159" s="1">
        <f t="shared" si="25"/>
        <v>0</v>
      </c>
      <c r="G159" s="1">
        <f t="shared" si="35"/>
        <v>0</v>
      </c>
      <c r="H159" s="1"/>
      <c r="I159" s="24">
        <f t="shared" si="26"/>
        <v>0.6992603618155111</v>
      </c>
      <c r="J159" s="24">
        <f t="shared" si="33"/>
        <v>-0.3985207236310222</v>
      </c>
      <c r="K159" s="1"/>
      <c r="L159" s="1">
        <f t="shared" si="27"/>
        <v>6.1325133731220324E-2</v>
      </c>
      <c r="M159" s="1">
        <f t="shared" si="28"/>
        <v>2.6374866268779676E-2</v>
      </c>
      <c r="N159" s="1">
        <f t="shared" si="29"/>
        <v>-3.3863977894877166</v>
      </c>
      <c r="O159" s="1">
        <f t="shared" si="30"/>
        <v>3.6797789487716837E-2</v>
      </c>
      <c r="P159" s="24">
        <f t="shared" si="34"/>
        <v>1.1263295370043183E-16</v>
      </c>
      <c r="Q159" s="1"/>
      <c r="R159" s="27">
        <f t="shared" si="31"/>
        <v>222.48758517686733</v>
      </c>
      <c r="S159" s="27">
        <f t="shared" si="32"/>
        <v>95.688014823132661</v>
      </c>
    </row>
    <row r="160" spans="1:19" x14ac:dyDescent="0.25">
      <c r="A160" s="26">
        <v>3658</v>
      </c>
      <c r="B160" s="26">
        <v>8.3799999999999999E-2</v>
      </c>
      <c r="C160" s="26">
        <v>-3.0956999999999999</v>
      </c>
      <c r="D160" s="1"/>
      <c r="E160" s="1">
        <f t="shared" si="24"/>
        <v>-36.941527446300718</v>
      </c>
      <c r="F160" s="1">
        <f t="shared" si="25"/>
        <v>0</v>
      </c>
      <c r="G160" s="1">
        <f t="shared" si="35"/>
        <v>0</v>
      </c>
      <c r="H160" s="1"/>
      <c r="I160" s="24">
        <f t="shared" si="26"/>
        <v>0.67714073789342111</v>
      </c>
      <c r="J160" s="24">
        <f t="shared" si="33"/>
        <v>-0.35428147578684221</v>
      </c>
      <c r="K160" s="1"/>
      <c r="L160" s="1">
        <f t="shared" si="27"/>
        <v>5.6744393835468691E-2</v>
      </c>
      <c r="M160" s="1">
        <f t="shared" si="28"/>
        <v>2.7055606164531312E-2</v>
      </c>
      <c r="N160" s="1">
        <f t="shared" si="29"/>
        <v>-3.1334475468485503</v>
      </c>
      <c r="O160" s="1">
        <f t="shared" si="30"/>
        <v>3.7747546848549821E-2</v>
      </c>
      <c r="P160" s="24">
        <f t="shared" si="34"/>
        <v>-1.1263295370043183E-16</v>
      </c>
      <c r="Q160" s="1"/>
      <c r="R160" s="27">
        <f t="shared" si="31"/>
        <v>207.57099265014446</v>
      </c>
      <c r="S160" s="27">
        <f t="shared" si="32"/>
        <v>98.969407349855544</v>
      </c>
    </row>
    <row r="161" spans="1:19" x14ac:dyDescent="0.25">
      <c r="A161" s="26">
        <v>3688</v>
      </c>
      <c r="B161" s="26">
        <v>7.9500000000000001E-2</v>
      </c>
      <c r="C161" s="26">
        <v>-2.8047</v>
      </c>
      <c r="D161" s="1"/>
      <c r="E161" s="1">
        <f t="shared" si="24"/>
        <v>-35.279245283018867</v>
      </c>
      <c r="F161" s="1">
        <f t="shared" si="25"/>
        <v>0</v>
      </c>
      <c r="G161" s="1">
        <f t="shared" si="35"/>
        <v>0</v>
      </c>
      <c r="H161" s="1"/>
      <c r="I161" s="24">
        <f t="shared" si="26"/>
        <v>0.64777987384644031</v>
      </c>
      <c r="J161" s="24">
        <f t="shared" si="33"/>
        <v>-0.29555974769288063</v>
      </c>
      <c r="K161" s="1"/>
      <c r="L161" s="1">
        <f t="shared" si="27"/>
        <v>5.1498499970792005E-2</v>
      </c>
      <c r="M161" s="1">
        <f t="shared" si="28"/>
        <v>2.8001500029207996E-2</v>
      </c>
      <c r="N161" s="1">
        <f t="shared" si="29"/>
        <v>-2.8437672427649345</v>
      </c>
      <c r="O161" s="1">
        <f t="shared" si="30"/>
        <v>3.9067242764934305E-2</v>
      </c>
      <c r="P161" s="24">
        <f t="shared" si="34"/>
        <v>-1.1263295370043183E-16</v>
      </c>
      <c r="Q161" s="1"/>
      <c r="R161" s="27">
        <f t="shared" si="31"/>
        <v>189.92646789228093</v>
      </c>
      <c r="S161" s="27">
        <f t="shared" si="32"/>
        <v>103.26953210771909</v>
      </c>
    </row>
    <row r="162" spans="1:19" x14ac:dyDescent="0.25">
      <c r="A162" s="26">
        <v>3718</v>
      </c>
      <c r="B162" s="26">
        <v>7.4999999999999997E-2</v>
      </c>
      <c r="C162" s="26">
        <v>-2.4916999999999998</v>
      </c>
      <c r="D162" s="1"/>
      <c r="E162" s="1">
        <f t="shared" si="24"/>
        <v>-33.222666666666669</v>
      </c>
      <c r="F162" s="1">
        <f t="shared" si="25"/>
        <v>0</v>
      </c>
      <c r="G162" s="1">
        <f t="shared" si="35"/>
        <v>0</v>
      </c>
      <c r="H162" s="1"/>
      <c r="I162" s="24">
        <f t="shared" si="26"/>
        <v>0.61145455766941381</v>
      </c>
      <c r="J162" s="24">
        <f t="shared" si="33"/>
        <v>-0.22290911533882762</v>
      </c>
      <c r="K162" s="1"/>
      <c r="L162" s="1">
        <f t="shared" si="27"/>
        <v>4.5859091825206033E-2</v>
      </c>
      <c r="M162" s="1">
        <f t="shared" si="28"/>
        <v>2.9140908174793964E-2</v>
      </c>
      <c r="N162" s="1">
        <f t="shared" si="29"/>
        <v>-2.5323569266956354</v>
      </c>
      <c r="O162" s="1">
        <f t="shared" si="30"/>
        <v>4.0656926695635129E-2</v>
      </c>
      <c r="P162" s="24">
        <f t="shared" si="34"/>
        <v>-1.1263295370043183E-16</v>
      </c>
      <c r="Q162" s="1"/>
      <c r="R162" s="27">
        <f t="shared" si="31"/>
        <v>170.50410340611603</v>
      </c>
      <c r="S162" s="27">
        <f t="shared" si="32"/>
        <v>108.34589659388396</v>
      </c>
    </row>
    <row r="163" spans="1:19" x14ac:dyDescent="0.25">
      <c r="A163" s="26">
        <v>3748</v>
      </c>
      <c r="B163" s="26">
        <v>7.0199999999999999E-2</v>
      </c>
      <c r="C163" s="26">
        <v>-2.2141999999999999</v>
      </c>
      <c r="D163" s="1"/>
      <c r="E163" s="1">
        <f t="shared" si="24"/>
        <v>-31.541310541310541</v>
      </c>
      <c r="F163" s="1">
        <f t="shared" si="25"/>
        <v>0</v>
      </c>
      <c r="G163" s="1">
        <f t="shared" si="35"/>
        <v>0</v>
      </c>
      <c r="H163" s="1"/>
      <c r="I163" s="24">
        <f t="shared" si="26"/>
        <v>0.58175679052639384</v>
      </c>
      <c r="J163" s="24">
        <f t="shared" si="33"/>
        <v>-0.16351358105278768</v>
      </c>
      <c r="K163" s="1"/>
      <c r="L163" s="1">
        <f t="shared" si="27"/>
        <v>4.0839326694952847E-2</v>
      </c>
      <c r="M163" s="1">
        <f t="shared" si="28"/>
        <v>2.9360673305047151E-2</v>
      </c>
      <c r="N163" s="1">
        <f t="shared" si="29"/>
        <v>-2.2551635394730187</v>
      </c>
      <c r="O163" s="1">
        <f t="shared" si="30"/>
        <v>4.0963539473018958E-2</v>
      </c>
      <c r="P163" s="24">
        <f t="shared" si="34"/>
        <v>0</v>
      </c>
      <c r="Q163" s="1"/>
      <c r="R163" s="27">
        <f t="shared" si="31"/>
        <v>153.06579645268326</v>
      </c>
      <c r="S163" s="27">
        <f t="shared" si="32"/>
        <v>110.04380354731673</v>
      </c>
    </row>
    <row r="164" spans="1:19" x14ac:dyDescent="0.25">
      <c r="A164" s="26">
        <v>3778</v>
      </c>
      <c r="B164" s="26">
        <v>6.5299999999999997E-2</v>
      </c>
      <c r="C164" s="26">
        <v>-1.9229000000000001</v>
      </c>
      <c r="D164" s="1"/>
      <c r="E164" s="1">
        <f t="shared" si="24"/>
        <v>-29.44716692189893</v>
      </c>
      <c r="F164" s="1">
        <f t="shared" si="25"/>
        <v>0</v>
      </c>
      <c r="G164" s="1">
        <f t="shared" si="35"/>
        <v>0</v>
      </c>
      <c r="H164" s="1"/>
      <c r="I164" s="24">
        <f t="shared" si="26"/>
        <v>0.54476796428343843</v>
      </c>
      <c r="J164" s="24">
        <f t="shared" si="33"/>
        <v>-8.9535928566876866E-2</v>
      </c>
      <c r="K164" s="1"/>
      <c r="L164" s="1">
        <f t="shared" si="27"/>
        <v>3.5573348067708531E-2</v>
      </c>
      <c r="M164" s="1">
        <f t="shared" si="28"/>
        <v>2.9726651932291469E-2</v>
      </c>
      <c r="N164" s="1">
        <f t="shared" si="29"/>
        <v>-1.9643741469712754</v>
      </c>
      <c r="O164" s="1">
        <f t="shared" si="30"/>
        <v>4.1474146971275022E-2</v>
      </c>
      <c r="P164" s="24">
        <f t="shared" si="34"/>
        <v>-1.1263295370043183E-16</v>
      </c>
      <c r="Q164" s="1"/>
      <c r="R164" s="27">
        <f t="shared" si="31"/>
        <v>134.39610899980283</v>
      </c>
      <c r="S164" s="27">
        <f t="shared" si="32"/>
        <v>112.30729100019717</v>
      </c>
    </row>
    <row r="165" spans="1:19" x14ac:dyDescent="0.25">
      <c r="A165" s="26">
        <v>3808</v>
      </c>
      <c r="B165" s="26">
        <v>6.0199999999999997E-2</v>
      </c>
      <c r="C165" s="26">
        <v>-1.6054999999999999</v>
      </c>
      <c r="D165" s="1"/>
      <c r="E165" s="1">
        <f t="shared" si="24"/>
        <v>-26.669435215946844</v>
      </c>
      <c r="F165" s="1">
        <f t="shared" si="25"/>
        <v>0</v>
      </c>
      <c r="G165" s="1">
        <f t="shared" si="35"/>
        <v>0</v>
      </c>
      <c r="H165" s="1"/>
      <c r="I165" s="24">
        <f t="shared" si="26"/>
        <v>0.49570493227903445</v>
      </c>
      <c r="J165" s="24">
        <f t="shared" si="33"/>
        <v>8.5901354419311016E-3</v>
      </c>
      <c r="K165" s="1"/>
      <c r="L165" s="1">
        <f t="shared" si="27"/>
        <v>2.9841436923197871E-2</v>
      </c>
      <c r="M165" s="1">
        <f t="shared" si="28"/>
        <v>3.0358563076802125E-2</v>
      </c>
      <c r="N165" s="1">
        <f t="shared" si="29"/>
        <v>-1.6478557792432145</v>
      </c>
      <c r="O165" s="1">
        <f t="shared" si="30"/>
        <v>4.2355779243214549E-2</v>
      </c>
      <c r="P165" s="24">
        <f t="shared" si="34"/>
        <v>0</v>
      </c>
      <c r="Q165" s="1"/>
      <c r="R165" s="27">
        <f t="shared" si="31"/>
        <v>113.6361918035375</v>
      </c>
      <c r="S165" s="27">
        <f t="shared" si="32"/>
        <v>115.60540819646249</v>
      </c>
    </row>
    <row r="166" spans="1:19" x14ac:dyDescent="0.25">
      <c r="A166" s="26">
        <v>3838</v>
      </c>
      <c r="B166" s="26">
        <v>5.5599999999999997E-2</v>
      </c>
      <c r="C166" s="26">
        <v>-1.3456999999999999</v>
      </c>
      <c r="D166" s="1"/>
      <c r="E166" s="1">
        <f t="shared" si="24"/>
        <v>-24.203237410071942</v>
      </c>
      <c r="F166" s="1">
        <f t="shared" si="25"/>
        <v>0</v>
      </c>
      <c r="G166" s="1">
        <f t="shared" si="35"/>
        <v>0</v>
      </c>
      <c r="H166" s="1"/>
      <c r="I166" s="24">
        <f t="shared" si="26"/>
        <v>0.45214451871585415</v>
      </c>
      <c r="J166" s="24">
        <f t="shared" si="33"/>
        <v>9.5710962568291702E-2</v>
      </c>
      <c r="K166" s="1"/>
      <c r="L166" s="1">
        <f t="shared" si="27"/>
        <v>2.5139235240601489E-2</v>
      </c>
      <c r="M166" s="1">
        <f t="shared" si="28"/>
        <v>3.0460764759398507E-2</v>
      </c>
      <c r="N166" s="1">
        <f t="shared" si="29"/>
        <v>-1.3881983693880571</v>
      </c>
      <c r="O166" s="1">
        <f t="shared" si="30"/>
        <v>4.2498369388057247E-2</v>
      </c>
      <c r="P166" s="24">
        <f t="shared" si="34"/>
        <v>0</v>
      </c>
      <c r="Q166" s="1"/>
      <c r="R166" s="27">
        <f t="shared" si="31"/>
        <v>96.484384853428523</v>
      </c>
      <c r="S166" s="27">
        <f t="shared" si="32"/>
        <v>116.90841514657147</v>
      </c>
    </row>
    <row r="167" spans="1:19" x14ac:dyDescent="0.25">
      <c r="A167" s="26">
        <v>3868</v>
      </c>
      <c r="B167" s="26">
        <v>5.1499999999999997E-2</v>
      </c>
      <c r="C167" s="26">
        <v>-1.1585000000000001</v>
      </c>
      <c r="D167" s="1"/>
      <c r="E167" s="1">
        <f t="shared" si="24"/>
        <v>-22.495145631067963</v>
      </c>
      <c r="F167" s="1">
        <f t="shared" si="25"/>
        <v>0</v>
      </c>
      <c r="G167" s="1">
        <f t="shared" si="35"/>
        <v>0</v>
      </c>
      <c r="H167" s="1"/>
      <c r="I167" s="24">
        <f t="shared" si="26"/>
        <v>0.42197452013746123</v>
      </c>
      <c r="J167" s="24">
        <f t="shared" si="33"/>
        <v>0.15605095972507754</v>
      </c>
      <c r="K167" s="1"/>
      <c r="L167" s="1">
        <f t="shared" si="27"/>
        <v>2.1731687787079252E-2</v>
      </c>
      <c r="M167" s="1">
        <f t="shared" si="28"/>
        <v>2.9768312212920749E-2</v>
      </c>
      <c r="N167" s="1">
        <f t="shared" si="29"/>
        <v>-1.200032270725192</v>
      </c>
      <c r="O167" s="1">
        <f t="shared" si="30"/>
        <v>4.153227072519184E-2</v>
      </c>
      <c r="P167" s="24">
        <f t="shared" si="34"/>
        <v>0</v>
      </c>
      <c r="Q167" s="1"/>
      <c r="R167" s="27">
        <f t="shared" si="31"/>
        <v>84.058168360422542</v>
      </c>
      <c r="S167" s="27">
        <f t="shared" si="32"/>
        <v>115.14383163957746</v>
      </c>
    </row>
    <row r="168" spans="1:19" x14ac:dyDescent="0.25">
      <c r="A168" s="26">
        <v>3898</v>
      </c>
      <c r="B168" s="26">
        <v>4.7899999999999998E-2</v>
      </c>
      <c r="C168" s="26">
        <v>-1.0037</v>
      </c>
      <c r="D168" s="1"/>
      <c r="E168" s="1">
        <f t="shared" si="24"/>
        <v>-20.954070981210858</v>
      </c>
      <c r="F168" s="1">
        <f t="shared" si="25"/>
        <v>0</v>
      </c>
      <c r="G168" s="1">
        <f t="shared" si="35"/>
        <v>0</v>
      </c>
      <c r="H168" s="1"/>
      <c r="I168" s="24">
        <f t="shared" si="26"/>
        <v>0.39475454251863679</v>
      </c>
      <c r="J168" s="24">
        <f t="shared" si="33"/>
        <v>0.21049091496272643</v>
      </c>
      <c r="K168" s="1"/>
      <c r="L168" s="1">
        <f t="shared" si="27"/>
        <v>1.8908742586642702E-2</v>
      </c>
      <c r="M168" s="1">
        <f t="shared" si="28"/>
        <v>2.8991257413357299E-2</v>
      </c>
      <c r="N168" s="1">
        <f t="shared" si="29"/>
        <v>-1.0441481363586567</v>
      </c>
      <c r="O168" s="1">
        <f t="shared" si="30"/>
        <v>4.0448136358656572E-2</v>
      </c>
      <c r="P168" s="24">
        <f t="shared" si="34"/>
        <v>0</v>
      </c>
      <c r="Q168" s="1"/>
      <c r="R168" s="27">
        <f t="shared" si="31"/>
        <v>73.706278602733249</v>
      </c>
      <c r="S168" s="27">
        <f t="shared" si="32"/>
        <v>113.00792139726676</v>
      </c>
    </row>
    <row r="169" spans="1:19" x14ac:dyDescent="0.25">
      <c r="A169" s="26">
        <v>3928</v>
      </c>
      <c r="B169" s="26">
        <v>4.48E-2</v>
      </c>
      <c r="C169" s="26">
        <v>-0.86329999999999996</v>
      </c>
      <c r="D169" s="1"/>
      <c r="E169" s="1">
        <f t="shared" si="24"/>
        <v>-19.270089285714285</v>
      </c>
      <c r="F169" s="1">
        <f t="shared" si="25"/>
        <v>0</v>
      </c>
      <c r="G169" s="1">
        <f t="shared" si="35"/>
        <v>0</v>
      </c>
      <c r="H169" s="1"/>
      <c r="I169" s="24">
        <f t="shared" si="26"/>
        <v>0.36501039997098211</v>
      </c>
      <c r="J169" s="24">
        <f t="shared" si="33"/>
        <v>0.26997920005803577</v>
      </c>
      <c r="K169" s="1"/>
      <c r="L169" s="1">
        <f t="shared" si="27"/>
        <v>1.6352465918699998E-2</v>
      </c>
      <c r="M169" s="1">
        <f t="shared" si="28"/>
        <v>2.8447534081299998E-2</v>
      </c>
      <c r="N169" s="1">
        <f t="shared" si="29"/>
        <v>-0.90298954230518491</v>
      </c>
      <c r="O169" s="1">
        <f t="shared" si="30"/>
        <v>3.968954230518499E-2</v>
      </c>
      <c r="P169" s="24">
        <f t="shared" si="34"/>
        <v>0</v>
      </c>
      <c r="Q169" s="1"/>
      <c r="R169" s="27">
        <f t="shared" si="31"/>
        <v>64.232486128653591</v>
      </c>
      <c r="S169" s="27">
        <f t="shared" si="32"/>
        <v>111.7419138713464</v>
      </c>
    </row>
    <row r="170" spans="1:19" x14ac:dyDescent="0.25">
      <c r="A170" s="26">
        <v>3958</v>
      </c>
      <c r="B170" s="26">
        <v>4.2200000000000001E-2</v>
      </c>
      <c r="C170" s="26">
        <v>-0.75460000000000005</v>
      </c>
      <c r="D170" s="1"/>
      <c r="E170" s="1">
        <f t="shared" si="24"/>
        <v>-17.881516587677726</v>
      </c>
      <c r="F170" s="1">
        <f t="shared" si="25"/>
        <v>0</v>
      </c>
      <c r="G170" s="1">
        <f t="shared" si="35"/>
        <v>0</v>
      </c>
      <c r="H170" s="1"/>
      <c r="I170" s="24">
        <f t="shared" si="26"/>
        <v>0.3404840619599257</v>
      </c>
      <c r="J170" s="24">
        <f t="shared" si="33"/>
        <v>0.3190318760801486</v>
      </c>
      <c r="K170" s="1"/>
      <c r="L170" s="1">
        <f t="shared" si="27"/>
        <v>1.4368427414708866E-2</v>
      </c>
      <c r="M170" s="1">
        <f t="shared" si="28"/>
        <v>2.7831572585291137E-2</v>
      </c>
      <c r="N170" s="1">
        <f t="shared" si="29"/>
        <v>-0.79343016272647227</v>
      </c>
      <c r="O170" s="1">
        <f t="shared" si="30"/>
        <v>3.8830162726472078E-2</v>
      </c>
      <c r="P170" s="24">
        <f t="shared" si="34"/>
        <v>-2.8158238425107958E-17</v>
      </c>
      <c r="Q170" s="1"/>
      <c r="R170" s="27">
        <f t="shared" si="31"/>
        <v>56.870235707417692</v>
      </c>
      <c r="S170" s="27">
        <f t="shared" si="32"/>
        <v>110.15736429258232</v>
      </c>
    </row>
    <row r="171" spans="1:19" x14ac:dyDescent="0.25">
      <c r="A171" s="26">
        <v>3988</v>
      </c>
      <c r="B171" s="26">
        <v>3.9600000000000003E-2</v>
      </c>
      <c r="C171" s="26">
        <v>-0.67430000000000001</v>
      </c>
      <c r="D171" s="1"/>
      <c r="E171" s="1">
        <f t="shared" si="24"/>
        <v>-17.027777777777775</v>
      </c>
      <c r="F171" s="1">
        <f t="shared" si="25"/>
        <v>0</v>
      </c>
      <c r="G171" s="1">
        <f t="shared" si="35"/>
        <v>0</v>
      </c>
      <c r="H171" s="1"/>
      <c r="I171" s="24">
        <f t="shared" si="26"/>
        <v>0.32540448661297333</v>
      </c>
      <c r="J171" s="24">
        <f t="shared" si="33"/>
        <v>0.34919102677405334</v>
      </c>
      <c r="K171" s="1"/>
      <c r="L171" s="1">
        <f t="shared" si="27"/>
        <v>1.2886017669873745E-2</v>
      </c>
      <c r="M171" s="1">
        <f t="shared" si="28"/>
        <v>2.671398233012626E-2</v>
      </c>
      <c r="N171" s="1">
        <f t="shared" si="29"/>
        <v>-0.71157091876580181</v>
      </c>
      <c r="O171" s="1">
        <f t="shared" si="30"/>
        <v>3.7270918765801804E-2</v>
      </c>
      <c r="P171" s="24">
        <f t="shared" si="34"/>
        <v>0</v>
      </c>
      <c r="Q171" s="1"/>
      <c r="R171" s="27">
        <f t="shared" si="31"/>
        <v>51.389438467456493</v>
      </c>
      <c r="S171" s="27">
        <f t="shared" si="32"/>
        <v>106.53536153254353</v>
      </c>
    </row>
    <row r="172" spans="1:19" x14ac:dyDescent="0.25">
      <c r="A172" s="26">
        <v>4018</v>
      </c>
      <c r="B172" s="26">
        <v>3.6999999999999998E-2</v>
      </c>
      <c r="C172" s="26">
        <v>-0.6048</v>
      </c>
      <c r="D172" s="1"/>
      <c r="E172" s="1">
        <f t="shared" si="24"/>
        <v>-16.345945945945946</v>
      </c>
      <c r="F172" s="1">
        <f t="shared" si="25"/>
        <v>0</v>
      </c>
      <c r="G172" s="1">
        <f t="shared" si="35"/>
        <v>0</v>
      </c>
      <c r="H172" s="1"/>
      <c r="I172" s="24">
        <f t="shared" si="26"/>
        <v>0.31336130155118197</v>
      </c>
      <c r="J172" s="24">
        <f t="shared" si="33"/>
        <v>0.37327739689763606</v>
      </c>
      <c r="K172" s="1"/>
      <c r="L172" s="1">
        <f t="shared" si="27"/>
        <v>1.1594368157393732E-2</v>
      </c>
      <c r="M172" s="1">
        <f t="shared" si="28"/>
        <v>2.5405631842606264E-2</v>
      </c>
      <c r="N172" s="1">
        <f t="shared" si="29"/>
        <v>-0.64024552919509137</v>
      </c>
      <c r="O172" s="1">
        <f t="shared" si="30"/>
        <v>3.5445529195091384E-2</v>
      </c>
      <c r="P172" s="24">
        <f t="shared" si="34"/>
        <v>0</v>
      </c>
      <c r="Q172" s="1"/>
      <c r="R172" s="27">
        <f t="shared" si="31"/>
        <v>46.586171256408015</v>
      </c>
      <c r="S172" s="27">
        <f t="shared" si="32"/>
        <v>102.07982874359197</v>
      </c>
    </row>
    <row r="173" spans="1:19" x14ac:dyDescent="0.25">
      <c r="A173" s="26">
        <v>4048</v>
      </c>
      <c r="B173" s="26">
        <v>3.44E-2</v>
      </c>
      <c r="C173" s="26">
        <v>-0.5413</v>
      </c>
      <c r="D173" s="1"/>
      <c r="E173" s="1">
        <f t="shared" si="24"/>
        <v>-15.73546511627907</v>
      </c>
      <c r="F173" s="1">
        <f t="shared" si="25"/>
        <v>0</v>
      </c>
      <c r="G173" s="1">
        <f t="shared" si="35"/>
        <v>0</v>
      </c>
      <c r="H173" s="1"/>
      <c r="I173" s="24">
        <f t="shared" si="26"/>
        <v>0.3025783881330717</v>
      </c>
      <c r="J173" s="24">
        <f t="shared" si="33"/>
        <v>0.39484322373385661</v>
      </c>
      <c r="K173" s="1"/>
      <c r="L173" s="1">
        <f t="shared" si="27"/>
        <v>1.0408696551777665E-2</v>
      </c>
      <c r="M173" s="1">
        <f t="shared" si="28"/>
        <v>2.3991303448222333E-2</v>
      </c>
      <c r="N173" s="1">
        <f t="shared" si="29"/>
        <v>-0.57477228095213639</v>
      </c>
      <c r="O173" s="1">
        <f t="shared" si="30"/>
        <v>3.347228095213646E-2</v>
      </c>
      <c r="P173" s="24">
        <f t="shared" si="34"/>
        <v>2.8158238425107958E-17</v>
      </c>
      <c r="Q173" s="1"/>
      <c r="R173" s="27">
        <f t="shared" si="31"/>
        <v>42.134403641595988</v>
      </c>
      <c r="S173" s="27">
        <f t="shared" si="32"/>
        <v>97.116796358404002</v>
      </c>
    </row>
    <row r="174" spans="1:19" x14ac:dyDescent="0.25">
      <c r="A174" s="26">
        <v>4078</v>
      </c>
      <c r="B174" s="26">
        <v>3.2099999999999997E-2</v>
      </c>
      <c r="C174" s="26">
        <v>-0.48430000000000001</v>
      </c>
      <c r="D174" s="1"/>
      <c r="E174" s="1">
        <f t="shared" si="24"/>
        <v>-15.08722741433022</v>
      </c>
      <c r="F174" s="1">
        <f t="shared" si="25"/>
        <v>0</v>
      </c>
      <c r="G174" s="1">
        <f t="shared" si="35"/>
        <v>0</v>
      </c>
      <c r="H174" s="1"/>
      <c r="I174" s="24">
        <f t="shared" si="26"/>
        <v>0.29112857566593259</v>
      </c>
      <c r="J174" s="24">
        <f t="shared" si="33"/>
        <v>0.41774284866813483</v>
      </c>
      <c r="K174" s="1"/>
      <c r="L174" s="1">
        <f t="shared" si="27"/>
        <v>9.3452272788764352E-3</v>
      </c>
      <c r="M174" s="1">
        <f t="shared" si="28"/>
        <v>2.2754772721123563E-2</v>
      </c>
      <c r="N174" s="1">
        <f t="shared" si="29"/>
        <v>-0.51604709315678687</v>
      </c>
      <c r="O174" s="1">
        <f t="shared" si="30"/>
        <v>3.1747093156786962E-2</v>
      </c>
      <c r="P174" s="24">
        <f t="shared" si="34"/>
        <v>2.8158238425107958E-17</v>
      </c>
      <c r="Q174" s="1"/>
      <c r="R174" s="27">
        <f t="shared" si="31"/>
        <v>38.109836843258101</v>
      </c>
      <c r="S174" s="27">
        <f t="shared" si="32"/>
        <v>92.793963156741896</v>
      </c>
    </row>
    <row r="175" spans="1:19" x14ac:dyDescent="0.25">
      <c r="A175" s="26">
        <v>4108</v>
      </c>
      <c r="B175" s="26">
        <v>3.0499999999999999E-2</v>
      </c>
      <c r="C175" s="26">
        <v>-0.435</v>
      </c>
      <c r="D175" s="1"/>
      <c r="E175" s="1">
        <f t="shared" si="24"/>
        <v>-14.262295081967213</v>
      </c>
      <c r="F175" s="1">
        <f t="shared" si="25"/>
        <v>0</v>
      </c>
      <c r="G175" s="1">
        <f t="shared" si="35"/>
        <v>0</v>
      </c>
      <c r="H175" s="1"/>
      <c r="I175" s="24">
        <f t="shared" si="26"/>
        <v>0.2765578086845617</v>
      </c>
      <c r="J175" s="24">
        <f t="shared" si="33"/>
        <v>0.4468843826308766</v>
      </c>
      <c r="K175" s="1"/>
      <c r="L175" s="1">
        <f t="shared" si="27"/>
        <v>8.4350131648791311E-3</v>
      </c>
      <c r="M175" s="1">
        <f t="shared" si="28"/>
        <v>2.2064986835120867E-2</v>
      </c>
      <c r="N175" s="1">
        <f t="shared" si="29"/>
        <v>-0.46578471497575441</v>
      </c>
      <c r="O175" s="1">
        <f t="shared" si="30"/>
        <v>3.0784714975754392E-2</v>
      </c>
      <c r="P175" s="24">
        <f t="shared" si="34"/>
        <v>0</v>
      </c>
      <c r="Q175" s="1"/>
      <c r="R175" s="27">
        <f t="shared" si="31"/>
        <v>34.651034081323473</v>
      </c>
      <c r="S175" s="27">
        <f t="shared" si="32"/>
        <v>90.642965918676524</v>
      </c>
    </row>
    <row r="176" spans="1:19" x14ac:dyDescent="0.25">
      <c r="A176" s="26">
        <v>4138</v>
      </c>
      <c r="B176" s="26">
        <v>3.0599999999999999E-2</v>
      </c>
      <c r="C176" s="26">
        <v>-0.39539999999999997</v>
      </c>
      <c r="D176" s="1"/>
      <c r="E176" s="1">
        <f t="shared" si="24"/>
        <v>-12.921568627450981</v>
      </c>
      <c r="F176" s="1">
        <f t="shared" si="25"/>
        <v>0</v>
      </c>
      <c r="G176" s="1">
        <f t="shared" si="35"/>
        <v>0</v>
      </c>
      <c r="H176" s="1"/>
      <c r="I176" s="24">
        <f t="shared" si="26"/>
        <v>0.25287657813010306</v>
      </c>
      <c r="J176" s="24">
        <f t="shared" si="33"/>
        <v>0.49424684373979388</v>
      </c>
      <c r="K176" s="1"/>
      <c r="L176" s="1">
        <f t="shared" si="27"/>
        <v>7.7380232907811536E-3</v>
      </c>
      <c r="M176" s="1">
        <f t="shared" si="28"/>
        <v>2.2861976709218846E-2</v>
      </c>
      <c r="N176" s="1">
        <f t="shared" si="29"/>
        <v>-0.42729666243785824</v>
      </c>
      <c r="O176" s="1">
        <f t="shared" si="30"/>
        <v>3.1896662437858291E-2</v>
      </c>
      <c r="P176" s="24">
        <f t="shared" si="34"/>
        <v>0</v>
      </c>
      <c r="Q176" s="1"/>
      <c r="R176" s="27">
        <f t="shared" si="31"/>
        <v>32.019940377252411</v>
      </c>
      <c r="S176" s="27">
        <f t="shared" si="32"/>
        <v>94.602859622747587</v>
      </c>
    </row>
    <row r="177" spans="1:19" x14ac:dyDescent="0.25">
      <c r="A177" s="26">
        <v>4168</v>
      </c>
      <c r="B177" s="26">
        <v>3.2300000000000002E-2</v>
      </c>
      <c r="C177" s="26">
        <v>-0.36449999999999999</v>
      </c>
      <c r="D177" s="1"/>
      <c r="E177" s="1">
        <f t="shared" si="24"/>
        <v>-11.284829721362229</v>
      </c>
      <c r="F177" s="1">
        <f t="shared" si="25"/>
        <v>0</v>
      </c>
      <c r="G177" s="1">
        <f t="shared" si="35"/>
        <v>0</v>
      </c>
      <c r="H177" s="1"/>
      <c r="I177" s="24">
        <f t="shared" si="26"/>
        <v>0.22396688423842426</v>
      </c>
      <c r="J177" s="24">
        <f t="shared" si="33"/>
        <v>0.55206623152315148</v>
      </c>
      <c r="K177" s="1"/>
      <c r="L177" s="1">
        <f t="shared" si="27"/>
        <v>7.2341303609011042E-3</v>
      </c>
      <c r="M177" s="1">
        <f t="shared" si="28"/>
        <v>2.50658696390989E-2</v>
      </c>
      <c r="N177" s="1">
        <f t="shared" si="29"/>
        <v>-0.3994714984298493</v>
      </c>
      <c r="O177" s="1">
        <f t="shared" si="30"/>
        <v>3.4971498429849313E-2</v>
      </c>
      <c r="P177" s="24">
        <f t="shared" si="34"/>
        <v>0</v>
      </c>
      <c r="Q177" s="1"/>
      <c r="R177" s="27">
        <f t="shared" si="31"/>
        <v>30.151855344235802</v>
      </c>
      <c r="S177" s="27">
        <f t="shared" si="32"/>
        <v>104.47454465576422</v>
      </c>
    </row>
    <row r="178" spans="1:19" x14ac:dyDescent="0.25">
      <c r="A178" s="26">
        <v>4198</v>
      </c>
      <c r="B178" s="26">
        <v>3.5099999999999999E-2</v>
      </c>
      <c r="C178" s="26">
        <v>-0.33750000000000002</v>
      </c>
      <c r="D178" s="1"/>
      <c r="E178" s="1">
        <f t="shared" si="24"/>
        <v>-9.6153846153846168</v>
      </c>
      <c r="F178" s="1">
        <f t="shared" si="25"/>
        <v>0</v>
      </c>
      <c r="G178" s="1">
        <f t="shared" si="35"/>
        <v>0</v>
      </c>
      <c r="H178" s="1"/>
      <c r="I178" s="24">
        <f t="shared" si="26"/>
        <v>0.19447950124579624</v>
      </c>
      <c r="J178" s="24">
        <f t="shared" si="33"/>
        <v>0.61104099750840746</v>
      </c>
      <c r="K178" s="1"/>
      <c r="L178" s="1">
        <f t="shared" si="27"/>
        <v>6.8262304937274478E-3</v>
      </c>
      <c r="M178" s="1">
        <f t="shared" si="28"/>
        <v>2.8273769506272549E-2</v>
      </c>
      <c r="N178" s="1">
        <f t="shared" si="29"/>
        <v>-0.37694710876307252</v>
      </c>
      <c r="O178" s="1">
        <f t="shared" si="30"/>
        <v>3.944710876307253E-2</v>
      </c>
      <c r="P178" s="24">
        <f t="shared" si="34"/>
        <v>0</v>
      </c>
      <c r="Q178" s="1"/>
      <c r="R178" s="27">
        <f t="shared" si="31"/>
        <v>28.656515612667825</v>
      </c>
      <c r="S178" s="27">
        <f t="shared" si="32"/>
        <v>118.69328438733216</v>
      </c>
    </row>
    <row r="179" spans="1:19" x14ac:dyDescent="0.25">
      <c r="A179" s="26">
        <v>4228</v>
      </c>
      <c r="B179" s="26">
        <v>3.8699999999999998E-2</v>
      </c>
      <c r="C179" s="26">
        <v>-0.31390000000000001</v>
      </c>
      <c r="D179" s="1"/>
      <c r="E179" s="1">
        <f t="shared" si="24"/>
        <v>-8.1111111111111125</v>
      </c>
      <c r="F179" s="1">
        <f t="shared" si="25"/>
        <v>0</v>
      </c>
      <c r="G179" s="1">
        <f t="shared" si="35"/>
        <v>0</v>
      </c>
      <c r="H179" s="1"/>
      <c r="I179" s="24">
        <f t="shared" si="26"/>
        <v>0.16790954169016273</v>
      </c>
      <c r="J179" s="24">
        <f t="shared" si="33"/>
        <v>0.6641809166196746</v>
      </c>
      <c r="K179" s="1"/>
      <c r="L179" s="1">
        <f t="shared" si="27"/>
        <v>6.4980992634092972E-3</v>
      </c>
      <c r="M179" s="1">
        <f t="shared" si="28"/>
        <v>3.2201900736590704E-2</v>
      </c>
      <c r="N179" s="1">
        <f t="shared" si="29"/>
        <v>-0.35882757431767803</v>
      </c>
      <c r="O179" s="1">
        <f t="shared" si="30"/>
        <v>4.4927574317678035E-2</v>
      </c>
      <c r="P179" s="24">
        <f t="shared" si="34"/>
        <v>0</v>
      </c>
      <c r="Q179" s="1"/>
      <c r="R179" s="27">
        <f t="shared" si="31"/>
        <v>27.473963685694507</v>
      </c>
      <c r="S179" s="27">
        <f t="shared" si="32"/>
        <v>136.1496363143055</v>
      </c>
    </row>
    <row r="180" spans="1:19" x14ac:dyDescent="0.25">
      <c r="A180" s="26">
        <v>4258</v>
      </c>
      <c r="B180" s="26">
        <v>4.3499999999999997E-2</v>
      </c>
      <c r="C180" s="26">
        <v>-0.29149999999999998</v>
      </c>
      <c r="D180" s="1"/>
      <c r="E180" s="1">
        <f t="shared" si="24"/>
        <v>-6.7011494252873565</v>
      </c>
      <c r="F180" s="1">
        <f t="shared" si="25"/>
        <v>0</v>
      </c>
      <c r="G180" s="1">
        <f t="shared" si="35"/>
        <v>0</v>
      </c>
      <c r="H180" s="1"/>
      <c r="I180" s="24">
        <f t="shared" si="26"/>
        <v>0.14300541031983538</v>
      </c>
      <c r="J180" s="24">
        <f t="shared" si="33"/>
        <v>0.71398917936032924</v>
      </c>
      <c r="K180" s="1"/>
      <c r="L180" s="1">
        <f t="shared" si="27"/>
        <v>6.2207353489128385E-3</v>
      </c>
      <c r="M180" s="1">
        <f t="shared" si="28"/>
        <v>3.7279264651087156E-2</v>
      </c>
      <c r="N180" s="1">
        <f t="shared" si="29"/>
        <v>-0.34351143084131586</v>
      </c>
      <c r="O180" s="1">
        <f t="shared" si="30"/>
        <v>5.2011430841315869E-2</v>
      </c>
      <c r="P180" s="24">
        <f t="shared" si="34"/>
        <v>0</v>
      </c>
      <c r="Q180" s="1"/>
      <c r="R180" s="27">
        <f t="shared" si="31"/>
        <v>26.487891115670866</v>
      </c>
      <c r="S180" s="27">
        <f t="shared" si="32"/>
        <v>158.73510888432912</v>
      </c>
    </row>
    <row r="181" spans="1:19" x14ac:dyDescent="0.25">
      <c r="A181" s="26">
        <v>4288</v>
      </c>
      <c r="B181" s="26">
        <v>0.05</v>
      </c>
      <c r="C181" s="26">
        <v>-0.26519999999999999</v>
      </c>
      <c r="D181" s="1"/>
      <c r="E181" s="1">
        <f t="shared" si="24"/>
        <v>-5.3039999999999994</v>
      </c>
      <c r="F181" s="1">
        <f t="shared" si="25"/>
        <v>0</v>
      </c>
      <c r="G181" s="1">
        <f t="shared" si="35"/>
        <v>0</v>
      </c>
      <c r="H181" s="1"/>
      <c r="I181" s="24">
        <f t="shared" si="26"/>
        <v>0.11832758170848186</v>
      </c>
      <c r="J181" s="24">
        <f t="shared" si="33"/>
        <v>0.76334483658303631</v>
      </c>
      <c r="K181" s="1"/>
      <c r="L181" s="1">
        <f t="shared" si="27"/>
        <v>5.9163790854240934E-3</v>
      </c>
      <c r="M181" s="1">
        <f t="shared" si="28"/>
        <v>4.4083620914575905E-2</v>
      </c>
      <c r="N181" s="1">
        <f t="shared" si="29"/>
        <v>-0.3267047593318444</v>
      </c>
      <c r="O181" s="1">
        <f t="shared" si="30"/>
        <v>6.1504759331844419E-2</v>
      </c>
      <c r="P181" s="24">
        <f t="shared" si="34"/>
        <v>0</v>
      </c>
      <c r="Q181" s="1"/>
      <c r="R181" s="27">
        <f t="shared" si="31"/>
        <v>25.369433518298514</v>
      </c>
      <c r="S181" s="27">
        <f t="shared" si="32"/>
        <v>189.03056648170147</v>
      </c>
    </row>
    <row r="182" spans="1:19" x14ac:dyDescent="0.25">
      <c r="A182" s="26">
        <v>4318</v>
      </c>
      <c r="B182" s="26">
        <v>5.7299999999999997E-2</v>
      </c>
      <c r="C182" s="26">
        <v>-0.24110000000000001</v>
      </c>
      <c r="D182" s="1"/>
      <c r="E182" s="1">
        <f t="shared" si="24"/>
        <v>-4.2076788830715532</v>
      </c>
      <c r="F182" s="1">
        <f t="shared" si="25"/>
        <v>0</v>
      </c>
      <c r="G182" s="1">
        <f t="shared" si="35"/>
        <v>0</v>
      </c>
      <c r="H182" s="1"/>
      <c r="I182" s="24">
        <f t="shared" si="26"/>
        <v>9.8963278838011592E-2</v>
      </c>
      <c r="J182" s="24">
        <f t="shared" si="33"/>
        <v>0.80207344232397682</v>
      </c>
      <c r="K182" s="1"/>
      <c r="L182" s="1">
        <f t="shared" si="27"/>
        <v>5.670595877418064E-3</v>
      </c>
      <c r="M182" s="1">
        <f t="shared" si="28"/>
        <v>5.1629404122581934E-2</v>
      </c>
      <c r="N182" s="1">
        <f t="shared" si="29"/>
        <v>-0.31313251477820414</v>
      </c>
      <c r="O182" s="1">
        <f t="shared" si="30"/>
        <v>7.2032514778204132E-2</v>
      </c>
      <c r="P182" s="24">
        <f t="shared" si="34"/>
        <v>0</v>
      </c>
      <c r="Q182" s="1"/>
      <c r="R182" s="27">
        <f t="shared" si="31"/>
        <v>24.485632998691202</v>
      </c>
      <c r="S182" s="27">
        <f t="shared" si="32"/>
        <v>222.93576700130879</v>
      </c>
    </row>
    <row r="183" spans="1:19" x14ac:dyDescent="0.25">
      <c r="A183" s="26">
        <v>4348</v>
      </c>
      <c r="B183" s="26">
        <v>6.4299999999999996E-2</v>
      </c>
      <c r="C183" s="26">
        <v>-0.2225</v>
      </c>
      <c r="D183" s="1"/>
      <c r="E183" s="1">
        <f t="shared" si="24"/>
        <v>-3.4603421461897357</v>
      </c>
      <c r="F183" s="1">
        <f t="shared" si="25"/>
        <v>0</v>
      </c>
      <c r="G183" s="1">
        <f t="shared" si="35"/>
        <v>0</v>
      </c>
      <c r="H183" s="1"/>
      <c r="I183" s="24">
        <f t="shared" si="26"/>
        <v>8.5763081655133661E-2</v>
      </c>
      <c r="J183" s="24">
        <f t="shared" si="33"/>
        <v>0.82847383668973262</v>
      </c>
      <c r="K183" s="1"/>
      <c r="L183" s="1">
        <f t="shared" si="27"/>
        <v>5.5145661504250936E-3</v>
      </c>
      <c r="M183" s="1">
        <f t="shared" si="28"/>
        <v>5.8785433849574902E-2</v>
      </c>
      <c r="N183" s="1">
        <f t="shared" si="29"/>
        <v>-0.30451649243246937</v>
      </c>
      <c r="O183" s="1">
        <f t="shared" si="30"/>
        <v>8.2016492432469404E-2</v>
      </c>
      <c r="P183" s="24">
        <f t="shared" si="34"/>
        <v>7.0395596062769894E-18</v>
      </c>
      <c r="Q183" s="1"/>
      <c r="R183" s="27">
        <f t="shared" si="31"/>
        <v>23.977333622048306</v>
      </c>
      <c r="S183" s="27">
        <f t="shared" si="32"/>
        <v>255.59906637795166</v>
      </c>
    </row>
    <row r="184" spans="1:19" x14ac:dyDescent="0.25">
      <c r="A184" s="26">
        <v>4378</v>
      </c>
      <c r="B184" s="26">
        <v>7.0800000000000002E-2</v>
      </c>
      <c r="C184" s="26">
        <v>-0.20519999999999999</v>
      </c>
      <c r="D184" s="1"/>
      <c r="E184" s="1">
        <f t="shared" si="24"/>
        <v>-2.8983050847457625</v>
      </c>
      <c r="F184" s="1">
        <f t="shared" si="25"/>
        <v>0</v>
      </c>
      <c r="G184" s="1">
        <f t="shared" si="35"/>
        <v>0</v>
      </c>
      <c r="H184" s="1"/>
      <c r="I184" s="24">
        <f t="shared" si="26"/>
        <v>7.5835829763167661E-2</v>
      </c>
      <c r="J184" s="24">
        <f t="shared" si="33"/>
        <v>0.84832834047366468</v>
      </c>
      <c r="K184" s="1"/>
      <c r="L184" s="1">
        <f t="shared" si="27"/>
        <v>5.3691767472322707E-3</v>
      </c>
      <c r="M184" s="1">
        <f t="shared" si="28"/>
        <v>6.5430823252767736E-2</v>
      </c>
      <c r="N184" s="1">
        <f t="shared" si="29"/>
        <v>-0.29648803291463122</v>
      </c>
      <c r="O184" s="1">
        <f t="shared" si="30"/>
        <v>9.1288032914631195E-2</v>
      </c>
      <c r="P184" s="24">
        <f t="shared" si="34"/>
        <v>-7.0395596062769894E-18</v>
      </c>
      <c r="Q184" s="1"/>
      <c r="R184" s="27">
        <f t="shared" si="31"/>
        <v>23.506255799382881</v>
      </c>
      <c r="S184" s="27">
        <f t="shared" si="32"/>
        <v>286.45614420061713</v>
      </c>
    </row>
    <row r="185" spans="1:19" x14ac:dyDescent="0.25">
      <c r="A185" s="26">
        <v>4408</v>
      </c>
      <c r="B185" s="26">
        <v>7.6700000000000004E-2</v>
      </c>
      <c r="C185" s="26">
        <v>-0.1898</v>
      </c>
      <c r="D185" s="1"/>
      <c r="E185" s="1">
        <f t="shared" si="24"/>
        <v>-2.4745762711864403</v>
      </c>
      <c r="F185" s="1">
        <f t="shared" si="25"/>
        <v>0</v>
      </c>
      <c r="G185" s="1">
        <f t="shared" si="35"/>
        <v>0</v>
      </c>
      <c r="H185" s="1"/>
      <c r="I185" s="24">
        <f t="shared" si="26"/>
        <v>6.8351514306674188E-2</v>
      </c>
      <c r="J185" s="24">
        <f t="shared" si="33"/>
        <v>0.86329697138665162</v>
      </c>
      <c r="K185" s="1"/>
      <c r="L185" s="1">
        <f t="shared" si="27"/>
        <v>5.2425611473219105E-3</v>
      </c>
      <c r="M185" s="1">
        <f t="shared" si="28"/>
        <v>7.1457438852678093E-2</v>
      </c>
      <c r="N185" s="1">
        <f t="shared" si="29"/>
        <v>-0.28949627013217483</v>
      </c>
      <c r="O185" s="1">
        <f t="shared" si="30"/>
        <v>9.96962701321749E-2</v>
      </c>
      <c r="P185" s="24">
        <f t="shared" si="34"/>
        <v>2.1118678818830967E-17</v>
      </c>
      <c r="Q185" s="1"/>
      <c r="R185" s="27">
        <f t="shared" si="31"/>
        <v>23.109209537394982</v>
      </c>
      <c r="S185" s="27">
        <f t="shared" si="32"/>
        <v>314.98439046260501</v>
      </c>
    </row>
    <row r="186" spans="1:19" x14ac:dyDescent="0.25">
      <c r="A186" s="26">
        <v>4438</v>
      </c>
      <c r="B186" s="26">
        <v>8.2400000000000001E-2</v>
      </c>
      <c r="C186" s="26">
        <v>-0.17660000000000001</v>
      </c>
      <c r="D186" s="1"/>
      <c r="E186" s="1">
        <f t="shared" si="24"/>
        <v>-2.1432038834951457</v>
      </c>
      <c r="F186" s="1">
        <f t="shared" si="25"/>
        <v>0</v>
      </c>
      <c r="G186" s="1">
        <f t="shared" si="35"/>
        <v>0</v>
      </c>
      <c r="H186" s="1"/>
      <c r="I186" s="24">
        <f t="shared" si="26"/>
        <v>6.2498488966668889E-2</v>
      </c>
      <c r="J186" s="24">
        <f t="shared" si="33"/>
        <v>0.87500302206666225</v>
      </c>
      <c r="K186" s="1"/>
      <c r="L186" s="1">
        <f t="shared" si="27"/>
        <v>5.1498754908535166E-3</v>
      </c>
      <c r="M186" s="1">
        <f t="shared" si="28"/>
        <v>7.7250124509146492E-2</v>
      </c>
      <c r="N186" s="1">
        <f t="shared" si="29"/>
        <v>-0.28437813205264878</v>
      </c>
      <c r="O186" s="1">
        <f t="shared" si="30"/>
        <v>0.10777813205264877</v>
      </c>
      <c r="P186" s="24">
        <f t="shared" si="34"/>
        <v>0</v>
      </c>
      <c r="Q186" s="1"/>
      <c r="R186" s="27">
        <f t="shared" si="31"/>
        <v>22.855147428407907</v>
      </c>
      <c r="S186" s="27">
        <f t="shared" si="32"/>
        <v>342.83605257159212</v>
      </c>
    </row>
    <row r="187" spans="1:19" x14ac:dyDescent="0.25">
      <c r="A187" s="26">
        <v>4468</v>
      </c>
      <c r="B187" s="26">
        <v>8.7999999999999995E-2</v>
      </c>
      <c r="C187" s="26">
        <v>-0.1651</v>
      </c>
      <c r="D187" s="1"/>
      <c r="E187" s="1">
        <f t="shared" si="24"/>
        <v>-1.8761363636363637</v>
      </c>
      <c r="F187" s="1">
        <f t="shared" si="25"/>
        <v>0</v>
      </c>
      <c r="G187" s="1">
        <f t="shared" si="35"/>
        <v>0</v>
      </c>
      <c r="H187" s="1"/>
      <c r="I187" s="24">
        <f t="shared" si="26"/>
        <v>5.7781279509005648E-2</v>
      </c>
      <c r="J187" s="24">
        <f t="shared" si="33"/>
        <v>0.88443744098198873</v>
      </c>
      <c r="K187" s="1"/>
      <c r="L187" s="1">
        <f t="shared" si="27"/>
        <v>5.084752596792497E-3</v>
      </c>
      <c r="M187" s="1">
        <f t="shared" si="28"/>
        <v>8.2915247403207493E-2</v>
      </c>
      <c r="N187" s="1">
        <f t="shared" si="29"/>
        <v>-0.28078202045736322</v>
      </c>
      <c r="O187" s="1">
        <f t="shared" si="30"/>
        <v>0.11568202045736321</v>
      </c>
      <c r="P187" s="24">
        <f t="shared" si="34"/>
        <v>-7.0395596062769894E-18</v>
      </c>
      <c r="Q187" s="1"/>
      <c r="R187" s="27">
        <f t="shared" si="31"/>
        <v>22.718674602468877</v>
      </c>
      <c r="S187" s="27">
        <f t="shared" si="32"/>
        <v>370.4653253975311</v>
      </c>
    </row>
    <row r="188" spans="1:19" x14ac:dyDescent="0.25">
      <c r="A188" s="26">
        <v>4498</v>
      </c>
      <c r="B188" s="26">
        <v>9.35E-2</v>
      </c>
      <c r="C188" s="26">
        <v>-0.15670000000000001</v>
      </c>
      <c r="D188" s="1"/>
      <c r="E188" s="1">
        <f t="shared" si="24"/>
        <v>-1.6759358288770054</v>
      </c>
      <c r="F188" s="1">
        <f t="shared" si="25"/>
        <v>0</v>
      </c>
      <c r="G188" s="1">
        <f t="shared" si="35"/>
        <v>0</v>
      </c>
      <c r="H188" s="1"/>
      <c r="I188" s="24">
        <f t="shared" si="26"/>
        <v>5.424514057119903E-2</v>
      </c>
      <c r="J188" s="24">
        <f t="shared" si="33"/>
        <v>0.891509718857602</v>
      </c>
      <c r="K188" s="1"/>
      <c r="L188" s="1">
        <f t="shared" si="27"/>
        <v>5.0719206434071094E-3</v>
      </c>
      <c r="M188" s="1">
        <f t="shared" si="28"/>
        <v>8.8428079356592887E-2</v>
      </c>
      <c r="N188" s="1">
        <f t="shared" si="29"/>
        <v>-0.28007343498946125</v>
      </c>
      <c r="O188" s="1">
        <f t="shared" si="30"/>
        <v>0.12337343498946125</v>
      </c>
      <c r="P188" s="24">
        <f t="shared" si="34"/>
        <v>0</v>
      </c>
      <c r="Q188" s="1"/>
      <c r="R188" s="27">
        <f t="shared" si="31"/>
        <v>22.813499054045177</v>
      </c>
      <c r="S188" s="27">
        <f t="shared" si="32"/>
        <v>397.74950094595482</v>
      </c>
    </row>
    <row r="189" spans="1:19" x14ac:dyDescent="0.25">
      <c r="A189" s="26">
        <v>4528</v>
      </c>
      <c r="B189" s="26">
        <v>9.8500000000000004E-2</v>
      </c>
      <c r="C189" s="26">
        <v>-0.14940000000000001</v>
      </c>
      <c r="D189" s="1"/>
      <c r="E189" s="1">
        <f t="shared" si="24"/>
        <v>-1.5167512690355329</v>
      </c>
      <c r="F189" s="1">
        <f t="shared" si="25"/>
        <v>0</v>
      </c>
      <c r="G189" s="1">
        <f t="shared" si="35"/>
        <v>0</v>
      </c>
      <c r="H189" s="1"/>
      <c r="I189" s="24">
        <f t="shared" si="26"/>
        <v>5.143346616168936E-2</v>
      </c>
      <c r="J189" s="24">
        <f t="shared" si="33"/>
        <v>0.89713306767662127</v>
      </c>
      <c r="K189" s="1"/>
      <c r="L189" s="1">
        <f t="shared" si="27"/>
        <v>5.0661964169264025E-3</v>
      </c>
      <c r="M189" s="1">
        <f t="shared" si="28"/>
        <v>9.3433803583073613E-2</v>
      </c>
      <c r="N189" s="1">
        <f t="shared" si="29"/>
        <v>-0.27975734097186394</v>
      </c>
      <c r="O189" s="1">
        <f t="shared" si="30"/>
        <v>0.13035734097186397</v>
      </c>
      <c r="P189" s="24">
        <f t="shared" si="34"/>
        <v>7.0395596062769894E-18</v>
      </c>
      <c r="Q189" s="1"/>
      <c r="R189" s="27">
        <f t="shared" si="31"/>
        <v>22.93973737584275</v>
      </c>
      <c r="S189" s="27">
        <f t="shared" si="32"/>
        <v>423.06826262415734</v>
      </c>
    </row>
    <row r="190" spans="1:19" x14ac:dyDescent="0.25">
      <c r="A190" s="26">
        <v>4558</v>
      </c>
      <c r="B190" s="26">
        <v>0.10249999999999999</v>
      </c>
      <c r="C190" s="26">
        <v>-0.14280000000000001</v>
      </c>
      <c r="D190" s="1"/>
      <c r="E190" s="1">
        <f t="shared" si="24"/>
        <v>-1.3931707317073172</v>
      </c>
      <c r="F190" s="1">
        <f t="shared" si="25"/>
        <v>0</v>
      </c>
      <c r="G190" s="1">
        <f t="shared" si="35"/>
        <v>0</v>
      </c>
      <c r="H190" s="1"/>
      <c r="I190" s="24">
        <f t="shared" si="26"/>
        <v>4.925066504916166E-2</v>
      </c>
      <c r="J190" s="24">
        <f t="shared" si="33"/>
        <v>0.90149866990167671</v>
      </c>
      <c r="K190" s="1"/>
      <c r="L190" s="1">
        <f t="shared" si="27"/>
        <v>5.0481931675390697E-3</v>
      </c>
      <c r="M190" s="1">
        <f t="shared" si="28"/>
        <v>9.7451806832460922E-2</v>
      </c>
      <c r="N190" s="1">
        <f t="shared" si="29"/>
        <v>-0.27876319452293707</v>
      </c>
      <c r="O190" s="1">
        <f t="shared" si="30"/>
        <v>0.13596319452293706</v>
      </c>
      <c r="P190" s="24">
        <f t="shared" si="34"/>
        <v>0</v>
      </c>
      <c r="Q190" s="1"/>
      <c r="R190" s="27">
        <f t="shared" si="31"/>
        <v>23.00966445764308</v>
      </c>
      <c r="S190" s="27">
        <f t="shared" si="32"/>
        <v>444.18533554235688</v>
      </c>
    </row>
    <row r="191" spans="1:19" x14ac:dyDescent="0.25">
      <c r="A191" s="26">
        <v>4588</v>
      </c>
      <c r="B191" s="26">
        <v>0.10539999999999999</v>
      </c>
      <c r="C191" s="26">
        <v>-0.13950000000000001</v>
      </c>
      <c r="D191" s="1"/>
      <c r="E191" s="1">
        <f t="shared" si="24"/>
        <v>-1.3235294117647061</v>
      </c>
      <c r="F191" s="1">
        <f t="shared" si="25"/>
        <v>0</v>
      </c>
      <c r="G191" s="1">
        <f t="shared" si="35"/>
        <v>0</v>
      </c>
      <c r="H191" s="1"/>
      <c r="I191" s="24">
        <f t="shared" si="26"/>
        <v>4.802059149603493E-2</v>
      </c>
      <c r="J191" s="24">
        <f t="shared" si="33"/>
        <v>0.90395881700793013</v>
      </c>
      <c r="K191" s="1"/>
      <c r="L191" s="1">
        <f t="shared" si="27"/>
        <v>5.061370343682081E-3</v>
      </c>
      <c r="M191" s="1">
        <f t="shared" si="28"/>
        <v>0.10033862965631792</v>
      </c>
      <c r="N191" s="1">
        <f t="shared" si="29"/>
        <v>-0.27949084332608459</v>
      </c>
      <c r="O191" s="1">
        <f t="shared" si="30"/>
        <v>0.13999084332608458</v>
      </c>
      <c r="P191" s="24">
        <f t="shared" si="34"/>
        <v>0</v>
      </c>
      <c r="Q191" s="1"/>
      <c r="R191" s="27">
        <f t="shared" si="31"/>
        <v>23.221567136813388</v>
      </c>
      <c r="S191" s="27">
        <f t="shared" si="32"/>
        <v>460.35363286318659</v>
      </c>
    </row>
    <row r="192" spans="1:19" x14ac:dyDescent="0.25">
      <c r="A192" s="26">
        <v>4618</v>
      </c>
      <c r="B192" s="26">
        <v>0.1075</v>
      </c>
      <c r="C192" s="26">
        <v>-0.14030000000000001</v>
      </c>
      <c r="D192" s="1"/>
      <c r="E192" s="1">
        <f t="shared" si="24"/>
        <v>-1.3051162790697675</v>
      </c>
      <c r="F192" s="1">
        <f t="shared" si="25"/>
        <v>0</v>
      </c>
      <c r="G192" s="1">
        <f t="shared" si="35"/>
        <v>0</v>
      </c>
      <c r="H192" s="1"/>
      <c r="I192" s="24">
        <f t="shared" si="26"/>
        <v>4.7695360619065305E-2</v>
      </c>
      <c r="J192" s="24">
        <f t="shared" si="33"/>
        <v>0.90460927876186936</v>
      </c>
      <c r="K192" s="1"/>
      <c r="L192" s="1">
        <f t="shared" si="27"/>
        <v>5.1272512665495205E-3</v>
      </c>
      <c r="M192" s="1">
        <f t="shared" si="28"/>
        <v>0.10237274873345048</v>
      </c>
      <c r="N192" s="1">
        <f t="shared" si="29"/>
        <v>-0.28312881356754416</v>
      </c>
      <c r="O192" s="1">
        <f t="shared" si="30"/>
        <v>0.14282881356754415</v>
      </c>
      <c r="P192" s="24">
        <f t="shared" si="34"/>
        <v>0</v>
      </c>
      <c r="Q192" s="1"/>
      <c r="R192" s="27">
        <f t="shared" si="31"/>
        <v>23.677646348925684</v>
      </c>
      <c r="S192" s="27">
        <f t="shared" si="32"/>
        <v>472.75735365107431</v>
      </c>
    </row>
    <row r="193" spans="1:19" x14ac:dyDescent="0.25">
      <c r="A193" s="26">
        <v>4648</v>
      </c>
      <c r="B193" s="26">
        <v>0.1095</v>
      </c>
      <c r="C193" s="26">
        <v>-0.14360000000000001</v>
      </c>
      <c r="D193" s="1"/>
      <c r="E193" s="1">
        <f t="shared" si="24"/>
        <v>-1.3114155251141553</v>
      </c>
      <c r="F193" s="1">
        <f t="shared" si="25"/>
        <v>0</v>
      </c>
      <c r="G193" s="1">
        <f t="shared" si="35"/>
        <v>0</v>
      </c>
      <c r="H193" s="1"/>
      <c r="I193" s="24">
        <f t="shared" si="26"/>
        <v>4.7806624104166175E-2</v>
      </c>
      <c r="J193" s="24">
        <f t="shared" si="33"/>
        <v>0.90438675179166761</v>
      </c>
      <c r="K193" s="1"/>
      <c r="L193" s="1">
        <f t="shared" si="27"/>
        <v>5.2348253394061961E-3</v>
      </c>
      <c r="M193" s="1">
        <f t="shared" si="28"/>
        <v>0.1042651746605938</v>
      </c>
      <c r="N193" s="1">
        <f t="shared" si="29"/>
        <v>-0.28906909580361173</v>
      </c>
      <c r="O193" s="1">
        <f t="shared" si="30"/>
        <v>0.14546909580361175</v>
      </c>
      <c r="P193" s="24">
        <f t="shared" si="34"/>
        <v>7.0395596062769894E-18</v>
      </c>
      <c r="Q193" s="1"/>
      <c r="R193" s="27">
        <f t="shared" si="31"/>
        <v>24.331468177559998</v>
      </c>
      <c r="S193" s="27">
        <f t="shared" si="32"/>
        <v>484.62453182244002</v>
      </c>
    </row>
    <row r="194" spans="1:19" x14ac:dyDescent="0.25">
      <c r="A194" s="26">
        <v>4678</v>
      </c>
      <c r="B194" s="26">
        <v>0.1113</v>
      </c>
      <c r="C194" s="26">
        <v>-0.1472</v>
      </c>
      <c r="D194" s="1"/>
      <c r="E194" s="1">
        <f t="shared" si="24"/>
        <v>-1.3225516621743036</v>
      </c>
      <c r="F194" s="1">
        <f t="shared" si="25"/>
        <v>0</v>
      </c>
      <c r="G194" s="1">
        <f t="shared" si="35"/>
        <v>0</v>
      </c>
      <c r="H194" s="1"/>
      <c r="I194" s="24">
        <f t="shared" si="26"/>
        <v>4.8003321520196929E-2</v>
      </c>
      <c r="J194" s="24">
        <f t="shared" si="33"/>
        <v>0.90399335695960614</v>
      </c>
      <c r="K194" s="1"/>
      <c r="L194" s="1">
        <f t="shared" si="27"/>
        <v>5.3427696851979182E-3</v>
      </c>
      <c r="M194" s="1">
        <f t="shared" si="28"/>
        <v>0.10595723031480207</v>
      </c>
      <c r="N194" s="1">
        <f t="shared" si="29"/>
        <v>-0.29502982465548688</v>
      </c>
      <c r="O194" s="1">
        <f t="shared" si="30"/>
        <v>0.14782982465548689</v>
      </c>
      <c r="P194" s="24">
        <f t="shared" si="34"/>
        <v>0</v>
      </c>
      <c r="Q194" s="1"/>
      <c r="R194" s="27">
        <f t="shared" si="31"/>
        <v>24.993476587355861</v>
      </c>
      <c r="S194" s="27">
        <f t="shared" si="32"/>
        <v>495.66792341264409</v>
      </c>
    </row>
    <row r="195" spans="1:19" x14ac:dyDescent="0.25">
      <c r="A195" s="26">
        <v>4708</v>
      </c>
      <c r="B195" s="26">
        <v>0.1128</v>
      </c>
      <c r="C195" s="26">
        <v>-0.15060000000000001</v>
      </c>
      <c r="D195" s="1"/>
      <c r="E195" s="1">
        <f t="shared" si="24"/>
        <v>-1.3351063829787235</v>
      </c>
      <c r="F195" s="1">
        <f t="shared" si="25"/>
        <v>0</v>
      </c>
      <c r="G195" s="1">
        <f t="shared" si="35"/>
        <v>0</v>
      </c>
      <c r="H195" s="1"/>
      <c r="I195" s="24">
        <f t="shared" si="26"/>
        <v>4.8225075358882548E-2</v>
      </c>
      <c r="J195" s="24">
        <f t="shared" si="33"/>
        <v>0.90354984928223492</v>
      </c>
      <c r="K195" s="1"/>
      <c r="L195" s="1">
        <f t="shared" si="27"/>
        <v>5.4397885004819511E-3</v>
      </c>
      <c r="M195" s="1">
        <f t="shared" si="28"/>
        <v>0.10736021149951805</v>
      </c>
      <c r="N195" s="1">
        <f t="shared" si="29"/>
        <v>-0.30038724145389989</v>
      </c>
      <c r="O195" s="1">
        <f t="shared" si="30"/>
        <v>0.14978724145389991</v>
      </c>
      <c r="P195" s="24">
        <f t="shared" si="34"/>
        <v>7.0395596062769894E-18</v>
      </c>
      <c r="Q195" s="1"/>
      <c r="R195" s="27">
        <f t="shared" si="31"/>
        <v>25.610524260269028</v>
      </c>
      <c r="S195" s="27">
        <f t="shared" si="32"/>
        <v>505.45187573973095</v>
      </c>
    </row>
    <row r="196" spans="1:19" x14ac:dyDescent="0.25">
      <c r="A196" s="26">
        <v>4738</v>
      </c>
      <c r="B196" s="26">
        <v>0.1135</v>
      </c>
      <c r="C196" s="26">
        <v>-0.15210000000000001</v>
      </c>
      <c r="D196" s="1"/>
      <c r="E196" s="1">
        <f t="shared" si="24"/>
        <v>-1.3400881057268723</v>
      </c>
      <c r="F196" s="1">
        <f t="shared" si="25"/>
        <v>0</v>
      </c>
      <c r="G196" s="1">
        <f t="shared" si="35"/>
        <v>0</v>
      </c>
      <c r="H196" s="1"/>
      <c r="I196" s="24">
        <f t="shared" si="26"/>
        <v>4.8313067450453433E-2</v>
      </c>
      <c r="J196" s="24">
        <f t="shared" si="33"/>
        <v>0.90337386509909312</v>
      </c>
      <c r="K196" s="1"/>
      <c r="L196" s="1">
        <f t="shared" si="27"/>
        <v>5.4835331556264645E-3</v>
      </c>
      <c r="M196" s="1">
        <f t="shared" si="28"/>
        <v>0.10801646684437355</v>
      </c>
      <c r="N196" s="1">
        <f t="shared" si="29"/>
        <v>-0.30280283836286948</v>
      </c>
      <c r="O196" s="1">
        <f t="shared" si="30"/>
        <v>0.15070283836286952</v>
      </c>
      <c r="P196" s="24">
        <f t="shared" si="34"/>
        <v>1.4079119212553979E-17</v>
      </c>
      <c r="Q196" s="1"/>
      <c r="R196" s="27">
        <f t="shared" si="31"/>
        <v>25.980980091358187</v>
      </c>
      <c r="S196" s="27">
        <f t="shared" si="32"/>
        <v>511.78201990864187</v>
      </c>
    </row>
    <row r="197" spans="1:19" x14ac:dyDescent="0.25">
      <c r="A197" s="26">
        <v>4768</v>
      </c>
      <c r="B197" s="26">
        <v>0.1134</v>
      </c>
      <c r="C197" s="26">
        <v>-0.1479</v>
      </c>
      <c r="D197" s="1"/>
      <c r="E197" s="1">
        <f t="shared" si="24"/>
        <v>-1.3042328042328042</v>
      </c>
      <c r="F197" s="1">
        <f t="shared" si="25"/>
        <v>0</v>
      </c>
      <c r="G197" s="1">
        <f t="shared" si="35"/>
        <v>0</v>
      </c>
      <c r="H197" s="1"/>
      <c r="I197" s="24">
        <f t="shared" si="26"/>
        <v>4.7679755816733921E-2</v>
      </c>
      <c r="J197" s="24">
        <f t="shared" si="33"/>
        <v>0.90464048836653221</v>
      </c>
      <c r="K197" s="1"/>
      <c r="L197" s="1">
        <f t="shared" si="27"/>
        <v>5.4068843096176265E-3</v>
      </c>
      <c r="M197" s="1">
        <f t="shared" si="28"/>
        <v>0.10799311569038238</v>
      </c>
      <c r="N197" s="1">
        <f t="shared" si="29"/>
        <v>-0.29857025920815056</v>
      </c>
      <c r="O197" s="1">
        <f t="shared" si="30"/>
        <v>0.15067025920815058</v>
      </c>
      <c r="P197" s="24">
        <f t="shared" si="34"/>
        <v>7.0395596062769894E-18</v>
      </c>
      <c r="Q197" s="1"/>
      <c r="R197" s="27">
        <f t="shared" si="31"/>
        <v>25.780024388256845</v>
      </c>
      <c r="S197" s="27">
        <f t="shared" si="32"/>
        <v>514.91117561174315</v>
      </c>
    </row>
    <row r="198" spans="1:19" x14ac:dyDescent="0.25">
      <c r="A198" s="26">
        <v>4798</v>
      </c>
      <c r="B198" s="26">
        <v>0.1123</v>
      </c>
      <c r="C198" s="26">
        <v>-0.1381</v>
      </c>
      <c r="D198" s="1"/>
      <c r="E198" s="1">
        <f t="shared" si="24"/>
        <v>-1.2297417631344614</v>
      </c>
      <c r="F198" s="1">
        <f t="shared" si="25"/>
        <v>0</v>
      </c>
      <c r="G198" s="1">
        <f t="shared" si="35"/>
        <v>0</v>
      </c>
      <c r="H198" s="1"/>
      <c r="I198" s="24">
        <f t="shared" si="26"/>
        <v>4.6364021714114141E-2</v>
      </c>
      <c r="J198" s="24">
        <f t="shared" si="33"/>
        <v>0.90727195657177173</v>
      </c>
      <c r="K198" s="1"/>
      <c r="L198" s="1">
        <f t="shared" si="27"/>
        <v>5.2066796384950178E-3</v>
      </c>
      <c r="M198" s="1">
        <f t="shared" si="28"/>
        <v>0.10709332036150498</v>
      </c>
      <c r="N198" s="1">
        <f t="shared" si="29"/>
        <v>-0.28751487922795876</v>
      </c>
      <c r="O198" s="1">
        <f t="shared" si="30"/>
        <v>0.14941487922795879</v>
      </c>
      <c r="P198" s="24">
        <f t="shared" si="34"/>
        <v>7.0395596062769894E-18</v>
      </c>
      <c r="Q198" s="1"/>
      <c r="R198" s="27">
        <f t="shared" si="31"/>
        <v>24.981648905499096</v>
      </c>
      <c r="S198" s="27">
        <f t="shared" si="32"/>
        <v>513.83375109450094</v>
      </c>
    </row>
    <row r="199" spans="1:19" x14ac:dyDescent="0.25">
      <c r="A199" s="26">
        <v>4828</v>
      </c>
      <c r="B199" s="26">
        <v>0.1094</v>
      </c>
      <c r="C199" s="26">
        <v>-0.1258</v>
      </c>
      <c r="D199" s="1"/>
      <c r="E199" s="1">
        <f t="shared" si="24"/>
        <v>-1.1499085923217549</v>
      </c>
      <c r="F199" s="1">
        <f t="shared" si="25"/>
        <v>0</v>
      </c>
      <c r="G199" s="1">
        <f t="shared" si="35"/>
        <v>0</v>
      </c>
      <c r="H199" s="1"/>
      <c r="I199" s="24">
        <f t="shared" si="26"/>
        <v>4.4953929657273704E-2</v>
      </c>
      <c r="J199" s="24">
        <f t="shared" si="33"/>
        <v>0.91009214068545263</v>
      </c>
      <c r="K199" s="1"/>
      <c r="L199" s="1">
        <f t="shared" si="27"/>
        <v>4.9179599045057433E-3</v>
      </c>
      <c r="M199" s="1">
        <f t="shared" si="28"/>
        <v>0.10448204009549425</v>
      </c>
      <c r="N199" s="1">
        <f t="shared" si="29"/>
        <v>-0.27157166297264701</v>
      </c>
      <c r="O199" s="1">
        <f t="shared" si="30"/>
        <v>0.14577166297264701</v>
      </c>
      <c r="P199" s="24">
        <f t="shared" si="34"/>
        <v>0</v>
      </c>
      <c r="Q199" s="1"/>
      <c r="R199" s="27">
        <f t="shared" si="31"/>
        <v>23.743910418953728</v>
      </c>
      <c r="S199" s="27">
        <f t="shared" si="32"/>
        <v>504.43928958104624</v>
      </c>
    </row>
    <row r="200" spans="1:19" x14ac:dyDescent="0.25">
      <c r="A200" s="26">
        <v>4858</v>
      </c>
      <c r="B200" s="26">
        <v>0.10390000000000001</v>
      </c>
      <c r="C200" s="26">
        <v>-0.1115</v>
      </c>
      <c r="D200" s="1"/>
      <c r="E200" s="1">
        <f t="shared" si="24"/>
        <v>-1.0731472569778633</v>
      </c>
      <c r="F200" s="1">
        <f t="shared" si="25"/>
        <v>0</v>
      </c>
      <c r="G200" s="1">
        <f t="shared" si="35"/>
        <v>0</v>
      </c>
      <c r="H200" s="1"/>
      <c r="I200" s="24">
        <f t="shared" si="26"/>
        <v>4.3598095382635843E-2</v>
      </c>
      <c r="J200" s="24">
        <f t="shared" si="33"/>
        <v>0.91280380923472837</v>
      </c>
      <c r="K200" s="1"/>
      <c r="L200" s="1">
        <f t="shared" si="27"/>
        <v>4.5298421102558644E-3</v>
      </c>
      <c r="M200" s="1">
        <f t="shared" si="28"/>
        <v>9.937015788974414E-2</v>
      </c>
      <c r="N200" s="1">
        <f t="shared" si="29"/>
        <v>-0.25013964708387409</v>
      </c>
      <c r="O200" s="1">
        <f t="shared" si="30"/>
        <v>0.13863964708387408</v>
      </c>
      <c r="P200" s="24">
        <f t="shared" si="34"/>
        <v>-3.5197798031384947E-18</v>
      </c>
      <c r="Q200" s="1"/>
      <c r="R200" s="27">
        <f t="shared" si="31"/>
        <v>22.005972971622988</v>
      </c>
      <c r="S200" s="27">
        <f t="shared" si="32"/>
        <v>482.74022702837703</v>
      </c>
    </row>
    <row r="201" spans="1:19" x14ac:dyDescent="0.25">
      <c r="A201" s="26">
        <v>4888</v>
      </c>
      <c r="B201" s="26">
        <v>9.7000000000000003E-2</v>
      </c>
      <c r="C201" s="26">
        <v>-9.7500000000000003E-2</v>
      </c>
      <c r="D201" s="1"/>
      <c r="E201" s="1">
        <f t="shared" si="24"/>
        <v>-1.0051546391752577</v>
      </c>
      <c r="F201" s="1">
        <f t="shared" si="25"/>
        <v>0</v>
      </c>
      <c r="G201" s="1">
        <f t="shared" si="35"/>
        <v>0</v>
      </c>
      <c r="H201" s="1"/>
      <c r="I201" s="24">
        <f t="shared" si="26"/>
        <v>4.2397142829815757E-2</v>
      </c>
      <c r="J201" s="24">
        <f t="shared" si="33"/>
        <v>0.91520571434036846</v>
      </c>
      <c r="K201" s="1"/>
      <c r="L201" s="1">
        <f t="shared" si="27"/>
        <v>4.1125228544921285E-3</v>
      </c>
      <c r="M201" s="1">
        <f t="shared" si="28"/>
        <v>9.288747714550788E-2</v>
      </c>
      <c r="N201" s="1">
        <f t="shared" si="29"/>
        <v>-0.22709511510742741</v>
      </c>
      <c r="O201" s="1">
        <f t="shared" si="30"/>
        <v>0.12959511510742747</v>
      </c>
      <c r="P201" s="24">
        <f t="shared" si="34"/>
        <v>1.4079119212553979E-17</v>
      </c>
      <c r="Q201" s="1"/>
      <c r="R201" s="27">
        <f t="shared" si="31"/>
        <v>20.102011712757523</v>
      </c>
      <c r="S201" s="27">
        <f t="shared" si="32"/>
        <v>454.03398828724249</v>
      </c>
    </row>
    <row r="202" spans="1:19" x14ac:dyDescent="0.25">
      <c r="A202" s="26">
        <v>4918</v>
      </c>
      <c r="B202" s="26">
        <v>9.01E-2</v>
      </c>
      <c r="C202" s="26">
        <v>-8.5000000000000006E-2</v>
      </c>
      <c r="D202" s="1"/>
      <c r="E202" s="1">
        <f t="shared" si="24"/>
        <v>-0.94339622641509446</v>
      </c>
      <c r="F202" s="1">
        <f t="shared" si="25"/>
        <v>0</v>
      </c>
      <c r="G202" s="1">
        <f t="shared" si="35"/>
        <v>0</v>
      </c>
      <c r="H202" s="1"/>
      <c r="I202" s="24">
        <f t="shared" si="26"/>
        <v>4.1306304943888796E-2</v>
      </c>
      <c r="J202" s="24">
        <f t="shared" si="33"/>
        <v>0.91738739011222237</v>
      </c>
      <c r="K202" s="1"/>
      <c r="L202" s="1">
        <f t="shared" si="27"/>
        <v>3.7216980754443806E-3</v>
      </c>
      <c r="M202" s="1">
        <f t="shared" si="28"/>
        <v>8.6378301924555617E-2</v>
      </c>
      <c r="N202" s="1">
        <f t="shared" si="29"/>
        <v>-0.20551361846291968</v>
      </c>
      <c r="O202" s="1">
        <f t="shared" si="30"/>
        <v>0.12051361846291968</v>
      </c>
      <c r="P202" s="24">
        <f t="shared" si="34"/>
        <v>0</v>
      </c>
      <c r="Q202" s="1"/>
      <c r="R202" s="27">
        <f t="shared" si="31"/>
        <v>18.303311135035464</v>
      </c>
      <c r="S202" s="27">
        <f t="shared" si="32"/>
        <v>424.80848886496454</v>
      </c>
    </row>
    <row r="203" spans="1:19" x14ac:dyDescent="0.25">
      <c r="A203" s="26">
        <v>4948</v>
      </c>
      <c r="B203" s="26">
        <v>8.4099999999999994E-2</v>
      </c>
      <c r="C203" s="26">
        <v>-7.3099999999999998E-2</v>
      </c>
      <c r="D203" s="1"/>
      <c r="E203" s="1">
        <f t="shared" si="24"/>
        <v>-0.86920332936979794</v>
      </c>
      <c r="F203" s="1">
        <f t="shared" si="25"/>
        <v>0</v>
      </c>
      <c r="G203" s="1">
        <f t="shared" si="35"/>
        <v>0</v>
      </c>
      <c r="H203" s="1"/>
      <c r="I203" s="24">
        <f t="shared" si="26"/>
        <v>3.9995836955049983E-2</v>
      </c>
      <c r="J203" s="24">
        <f t="shared" si="33"/>
        <v>0.92000832608990002</v>
      </c>
      <c r="K203" s="1"/>
      <c r="L203" s="1">
        <f t="shared" si="27"/>
        <v>3.3636498879197033E-3</v>
      </c>
      <c r="M203" s="1">
        <f t="shared" si="28"/>
        <v>8.0736350112080302E-2</v>
      </c>
      <c r="N203" s="1">
        <f t="shared" si="29"/>
        <v>-0.18574205797879839</v>
      </c>
      <c r="O203" s="1">
        <f t="shared" si="30"/>
        <v>0.11264205797879841</v>
      </c>
      <c r="P203" s="24">
        <f t="shared" si="34"/>
        <v>3.5197798031384947E-18</v>
      </c>
      <c r="Q203" s="1"/>
      <c r="R203" s="27">
        <f t="shared" si="31"/>
        <v>16.643339645426693</v>
      </c>
      <c r="S203" s="27">
        <f t="shared" si="32"/>
        <v>399.48346035457331</v>
      </c>
    </row>
    <row r="204" spans="1:19" x14ac:dyDescent="0.25">
      <c r="A204" s="26">
        <v>4978</v>
      </c>
      <c r="B204" s="26">
        <v>7.9100000000000004E-2</v>
      </c>
      <c r="C204" s="26">
        <v>-6.2100000000000002E-2</v>
      </c>
      <c r="D204" s="1"/>
      <c r="E204" s="1">
        <f t="shared" si="24"/>
        <v>-0.78508217446270545</v>
      </c>
      <c r="F204" s="1">
        <f t="shared" si="25"/>
        <v>0</v>
      </c>
      <c r="G204" s="1">
        <f t="shared" si="35"/>
        <v>0</v>
      </c>
      <c r="H204" s="1"/>
      <c r="I204" s="24">
        <f t="shared" si="26"/>
        <v>3.8510006301711391E-2</v>
      </c>
      <c r="J204" s="24">
        <f t="shared" si="33"/>
        <v>0.92297998739657716</v>
      </c>
      <c r="K204" s="1"/>
      <c r="L204" s="1">
        <f t="shared" si="27"/>
        <v>3.046141498465371E-3</v>
      </c>
      <c r="M204" s="1">
        <f t="shared" si="28"/>
        <v>7.6053858501534635E-2</v>
      </c>
      <c r="N204" s="1">
        <f t="shared" si="29"/>
        <v>-0.16820912094674145</v>
      </c>
      <c r="O204" s="1">
        <f t="shared" si="30"/>
        <v>0.10610912094674149</v>
      </c>
      <c r="P204" s="24">
        <f t="shared" si="34"/>
        <v>1.0559339409415483E-17</v>
      </c>
      <c r="Q204" s="1"/>
      <c r="R204" s="27">
        <f t="shared" si="31"/>
        <v>15.163692379360617</v>
      </c>
      <c r="S204" s="27">
        <f t="shared" si="32"/>
        <v>378.59610762063943</v>
      </c>
    </row>
    <row r="205" spans="1:19" x14ac:dyDescent="0.25">
      <c r="A205" s="26">
        <v>5008</v>
      </c>
      <c r="B205" s="26">
        <v>7.46E-2</v>
      </c>
      <c r="C205" s="26">
        <v>-5.0700000000000002E-2</v>
      </c>
      <c r="D205" s="1"/>
      <c r="E205" s="1">
        <f t="shared" si="24"/>
        <v>-0.67962466487935658</v>
      </c>
      <c r="F205" s="1">
        <f t="shared" si="25"/>
        <v>0</v>
      </c>
      <c r="G205" s="1">
        <f t="shared" si="35"/>
        <v>0</v>
      </c>
      <c r="H205" s="1"/>
      <c r="I205" s="24">
        <f t="shared" si="26"/>
        <v>3.6647311946923403E-2</v>
      </c>
      <c r="J205" s="24">
        <f t="shared" si="33"/>
        <v>0.92670537610615322</v>
      </c>
      <c r="K205" s="1"/>
      <c r="L205" s="1">
        <f t="shared" si="27"/>
        <v>2.7338894712404856E-3</v>
      </c>
      <c r="M205" s="1">
        <f t="shared" si="28"/>
        <v>7.1866110528759519E-2</v>
      </c>
      <c r="N205" s="1">
        <f t="shared" si="29"/>
        <v>-0.15096644228595138</v>
      </c>
      <c r="O205" s="1">
        <f t="shared" si="30"/>
        <v>0.10026644228595138</v>
      </c>
      <c r="P205" s="24">
        <f t="shared" si="34"/>
        <v>1.7598899015692473E-18</v>
      </c>
      <c r="Q205" s="1"/>
      <c r="R205" s="27">
        <f t="shared" si="31"/>
        <v>13.691318471972352</v>
      </c>
      <c r="S205" s="27">
        <f t="shared" si="32"/>
        <v>359.90548152802768</v>
      </c>
    </row>
    <row r="206" spans="1:19" x14ac:dyDescent="0.25">
      <c r="A206" s="26">
        <v>5038</v>
      </c>
      <c r="B206" s="26">
        <v>7.0199999999999999E-2</v>
      </c>
      <c r="C206" s="26">
        <v>-4.0099999999999997E-2</v>
      </c>
      <c r="D206" s="1"/>
      <c r="E206" s="1">
        <f t="shared" si="24"/>
        <v>-0.57122507122507116</v>
      </c>
      <c r="F206" s="1">
        <f t="shared" si="25"/>
        <v>0</v>
      </c>
      <c r="G206" s="1">
        <f t="shared" si="35"/>
        <v>0</v>
      </c>
      <c r="H206" s="1"/>
      <c r="I206" s="24">
        <f t="shared" si="26"/>
        <v>3.4732651606859462E-2</v>
      </c>
      <c r="J206" s="24">
        <f t="shared" si="33"/>
        <v>0.93053469678628109</v>
      </c>
      <c r="K206" s="1"/>
      <c r="L206" s="1">
        <f t="shared" si="27"/>
        <v>2.4382321428015343E-3</v>
      </c>
      <c r="M206" s="1">
        <f t="shared" si="28"/>
        <v>6.7761767857198466E-2</v>
      </c>
      <c r="N206" s="1">
        <f t="shared" si="29"/>
        <v>-0.13464012936081876</v>
      </c>
      <c r="O206" s="1">
        <f t="shared" si="30"/>
        <v>9.4540129360818778E-2</v>
      </c>
      <c r="P206" s="24">
        <f t="shared" si="34"/>
        <v>3.5197798031384947E-18</v>
      </c>
      <c r="Q206" s="1"/>
      <c r="R206" s="27">
        <f t="shared" si="31"/>
        <v>12.283813535434129</v>
      </c>
      <c r="S206" s="27">
        <f t="shared" si="32"/>
        <v>341.38378646456584</v>
      </c>
    </row>
    <row r="207" spans="1:19" x14ac:dyDescent="0.25">
      <c r="A207" s="26">
        <v>5068</v>
      </c>
      <c r="B207" s="26">
        <v>6.5699999999999995E-2</v>
      </c>
      <c r="C207" s="26">
        <v>-2.93E-2</v>
      </c>
      <c r="D207" s="1"/>
      <c r="E207" s="1">
        <f t="shared" si="24"/>
        <v>-0.44596651445966518</v>
      </c>
      <c r="F207" s="1">
        <f t="shared" si="25"/>
        <v>0</v>
      </c>
      <c r="G207" s="1">
        <f t="shared" si="35"/>
        <v>0</v>
      </c>
      <c r="H207" s="1"/>
      <c r="I207" s="24">
        <f t="shared" si="26"/>
        <v>3.2520211663060024E-2</v>
      </c>
      <c r="J207" s="24">
        <f t="shared" si="33"/>
        <v>0.93495957667387997</v>
      </c>
      <c r="K207" s="1"/>
      <c r="L207" s="1">
        <f t="shared" si="27"/>
        <v>2.1365779062630435E-3</v>
      </c>
      <c r="M207" s="1">
        <f t="shared" si="28"/>
        <v>6.3563422093736943E-2</v>
      </c>
      <c r="N207" s="1">
        <f t="shared" si="29"/>
        <v>-0.11798266483280423</v>
      </c>
      <c r="O207" s="1">
        <f t="shared" si="30"/>
        <v>8.8682664832804209E-2</v>
      </c>
      <c r="P207" s="24">
        <f t="shared" si="34"/>
        <v>-5.2796697047077416E-18</v>
      </c>
      <c r="Q207" s="1"/>
      <c r="R207" s="27">
        <f t="shared" si="31"/>
        <v>10.828176828941105</v>
      </c>
      <c r="S207" s="27">
        <f t="shared" si="32"/>
        <v>322.13942317105881</v>
      </c>
    </row>
    <row r="208" spans="1:19" x14ac:dyDescent="0.25">
      <c r="A208" s="26">
        <v>5098</v>
      </c>
      <c r="B208" s="26">
        <v>6.0400000000000002E-2</v>
      </c>
      <c r="C208" s="26">
        <v>-2.01E-2</v>
      </c>
      <c r="D208" s="1"/>
      <c r="E208" s="1">
        <f t="shared" si="24"/>
        <v>-0.33278145695364236</v>
      </c>
      <c r="F208" s="1">
        <f t="shared" si="25"/>
        <v>0</v>
      </c>
      <c r="G208" s="1">
        <f t="shared" si="35"/>
        <v>0</v>
      </c>
      <c r="H208" s="1"/>
      <c r="I208" s="24">
        <f t="shared" si="26"/>
        <v>3.0521025749266056E-2</v>
      </c>
      <c r="J208" s="24">
        <f t="shared" si="33"/>
        <v>0.93895794850146785</v>
      </c>
      <c r="K208" s="1"/>
      <c r="L208" s="1">
        <f t="shared" si="27"/>
        <v>1.8434699552556698E-3</v>
      </c>
      <c r="M208" s="1">
        <f t="shared" si="28"/>
        <v>5.8556530044744329E-2</v>
      </c>
      <c r="N208" s="1">
        <f t="shared" si="29"/>
        <v>-0.10179712952320365</v>
      </c>
      <c r="O208" s="1">
        <f t="shared" si="30"/>
        <v>8.169712952320364E-2</v>
      </c>
      <c r="P208" s="24">
        <f t="shared" si="34"/>
        <v>-1.7598899015692473E-18</v>
      </c>
      <c r="Q208" s="1"/>
      <c r="R208" s="27">
        <f t="shared" si="31"/>
        <v>9.398009831893404</v>
      </c>
      <c r="S208" s="27">
        <f t="shared" si="32"/>
        <v>298.52119016810661</v>
      </c>
    </row>
    <row r="209" spans="1:19" x14ac:dyDescent="0.25">
      <c r="A209" s="26">
        <v>5128</v>
      </c>
      <c r="B209" s="26">
        <v>5.4800000000000001E-2</v>
      </c>
      <c r="C209" s="26">
        <v>-1.54E-2</v>
      </c>
      <c r="D209" s="1"/>
      <c r="E209" s="1">
        <f t="shared" si="24"/>
        <v>-0.28102189781021897</v>
      </c>
      <c r="F209" s="1">
        <f t="shared" si="25"/>
        <v>0</v>
      </c>
      <c r="G209" s="1">
        <f t="shared" si="35"/>
        <v>0</v>
      </c>
      <c r="H209" s="1"/>
      <c r="I209" s="24">
        <f t="shared" si="26"/>
        <v>2.9606797459562604E-2</v>
      </c>
      <c r="J209" s="24">
        <f t="shared" si="33"/>
        <v>0.94078640508087474</v>
      </c>
      <c r="K209" s="1"/>
      <c r="L209" s="1">
        <f t="shared" si="27"/>
        <v>1.6224525007840307E-3</v>
      </c>
      <c r="M209" s="1">
        <f t="shared" si="28"/>
        <v>5.3177547499215973E-2</v>
      </c>
      <c r="N209" s="1">
        <f t="shared" si="29"/>
        <v>-8.9592459533549357E-2</v>
      </c>
      <c r="O209" s="1">
        <f t="shared" si="30"/>
        <v>7.4192459533549374E-2</v>
      </c>
      <c r="P209" s="24">
        <f t="shared" si="34"/>
        <v>4.3997247539231182E-18</v>
      </c>
      <c r="Q209" s="1"/>
      <c r="R209" s="27">
        <f t="shared" si="31"/>
        <v>8.3199364240205096</v>
      </c>
      <c r="S209" s="27">
        <f t="shared" si="32"/>
        <v>272.69446357597951</v>
      </c>
    </row>
    <row r="210" spans="1:19" x14ac:dyDescent="0.25">
      <c r="A210" s="26">
        <v>5158</v>
      </c>
      <c r="B210" s="26">
        <v>4.9399999999999999E-2</v>
      </c>
      <c r="C210" s="26">
        <v>-1.2999999999999999E-2</v>
      </c>
      <c r="D210" s="1"/>
      <c r="E210" s="1">
        <f t="shared" si="24"/>
        <v>-0.26315789473684209</v>
      </c>
      <c r="F210" s="1">
        <f t="shared" si="25"/>
        <v>0</v>
      </c>
      <c r="G210" s="1">
        <f t="shared" si="35"/>
        <v>0</v>
      </c>
      <c r="H210" s="1"/>
      <c r="I210" s="24">
        <f t="shared" si="26"/>
        <v>2.929126585057467E-2</v>
      </c>
      <c r="J210" s="24">
        <f t="shared" si="33"/>
        <v>0.94141746829885065</v>
      </c>
      <c r="K210" s="1"/>
      <c r="L210" s="1">
        <f t="shared" si="27"/>
        <v>1.4469885330183887E-3</v>
      </c>
      <c r="M210" s="1">
        <f t="shared" si="28"/>
        <v>4.795301146698161E-2</v>
      </c>
      <c r="N210" s="1">
        <f t="shared" si="29"/>
        <v>-7.9903270836781559E-2</v>
      </c>
      <c r="O210" s="1">
        <f t="shared" si="30"/>
        <v>6.6903270836781548E-2</v>
      </c>
      <c r="P210" s="24">
        <f t="shared" si="34"/>
        <v>-3.0798073277461829E-18</v>
      </c>
      <c r="Q210" s="1"/>
      <c r="R210" s="27">
        <f t="shared" si="31"/>
        <v>7.4635668533088486</v>
      </c>
      <c r="S210" s="27">
        <f t="shared" si="32"/>
        <v>247.34163314669115</v>
      </c>
    </row>
    <row r="211" spans="1:19" x14ac:dyDescent="0.25">
      <c r="A211" s="26">
        <v>5188</v>
      </c>
      <c r="B211" s="26">
        <v>4.3900000000000002E-2</v>
      </c>
      <c r="C211" s="26">
        <v>-1.12E-2</v>
      </c>
      <c r="D211" s="1"/>
      <c r="E211" s="1">
        <f t="shared" si="24"/>
        <v>-0.25512528473804097</v>
      </c>
      <c r="F211" s="1">
        <f t="shared" si="25"/>
        <v>0</v>
      </c>
      <c r="G211" s="1">
        <f t="shared" si="35"/>
        <v>0</v>
      </c>
      <c r="H211" s="1"/>
      <c r="I211" s="24">
        <f t="shared" si="26"/>
        <v>2.9149385984853445E-2</v>
      </c>
      <c r="J211" s="24">
        <f t="shared" si="33"/>
        <v>0.9417012280302931</v>
      </c>
      <c r="K211" s="1"/>
      <c r="L211" s="1">
        <f t="shared" si="27"/>
        <v>1.2796580447350663E-3</v>
      </c>
      <c r="M211" s="1">
        <f t="shared" si="28"/>
        <v>4.2620341955264936E-2</v>
      </c>
      <c r="N211" s="1">
        <f t="shared" si="29"/>
        <v>-7.06632160474992E-2</v>
      </c>
      <c r="O211" s="1">
        <f t="shared" si="30"/>
        <v>5.9463216047499198E-2</v>
      </c>
      <c r="P211" s="24">
        <f t="shared" si="34"/>
        <v>-4.3997247539231184E-19</v>
      </c>
      <c r="Q211" s="1"/>
      <c r="R211" s="27">
        <f t="shared" si="31"/>
        <v>6.6388659360855238</v>
      </c>
      <c r="S211" s="27">
        <f t="shared" si="32"/>
        <v>221.1143340639145</v>
      </c>
    </row>
    <row r="212" spans="1:19" x14ac:dyDescent="0.25">
      <c r="A212" s="26">
        <v>5218</v>
      </c>
      <c r="B212" s="26">
        <v>3.85E-2</v>
      </c>
      <c r="C212" s="26">
        <v>-9.4000000000000004E-3</v>
      </c>
      <c r="D212" s="1"/>
      <c r="E212" s="1">
        <f t="shared" ref="E212:E222" si="36">C212/B212</f>
        <v>-0.24415584415584418</v>
      </c>
      <c r="F212" s="1">
        <f t="shared" ref="F212:F222" si="37">IF(AND(B212/$B$13&gt;$O$12,OR(C212/$C$13&gt;$M$12,C212/$C$14&gt;$M$12)),1,0)</f>
        <v>0</v>
      </c>
      <c r="G212" s="1">
        <f t="shared" si="35"/>
        <v>0</v>
      </c>
      <c r="H212" s="1"/>
      <c r="I212" s="24">
        <f t="shared" ref="I212:I222" si="38">MIN(1,MAX(0,(E212-$J$15)/($L$14-$J$15)))</f>
        <v>2.8955632926125168E-2</v>
      </c>
      <c r="J212" s="24">
        <f t="shared" si="33"/>
        <v>0.94208873414774963</v>
      </c>
      <c r="K212" s="1"/>
      <c r="L212" s="1">
        <f t="shared" ref="L212:L222" si="39">B212*I212</f>
        <v>1.1147918676558189E-3</v>
      </c>
      <c r="M212" s="1">
        <f t="shared" ref="M212:M222" si="40">B212*(1-I212)</f>
        <v>3.738520813234418E-2</v>
      </c>
      <c r="N212" s="1">
        <f t="shared" ref="N212:N222" si="41">L212*$L$14</f>
        <v>-6.155924148350693E-2</v>
      </c>
      <c r="O212" s="1">
        <f t="shared" ref="O212:O222" si="42">M212*$J$15</f>
        <v>5.2159241483506938E-2</v>
      </c>
      <c r="P212" s="24">
        <f t="shared" si="34"/>
        <v>2.1998623769615591E-18</v>
      </c>
      <c r="Q212" s="1"/>
      <c r="R212" s="27">
        <f t="shared" ref="R212:R222" si="43">A212*L212</f>
        <v>5.8169839654280633</v>
      </c>
      <c r="S212" s="27">
        <f t="shared" ref="S212:S222" si="44">A212*M212</f>
        <v>195.07601603457192</v>
      </c>
    </row>
    <row r="213" spans="1:19" x14ac:dyDescent="0.25">
      <c r="A213" s="26">
        <v>5248</v>
      </c>
      <c r="B213" s="26">
        <v>3.3500000000000002E-2</v>
      </c>
      <c r="C213" s="26">
        <v>-7.7000000000000002E-3</v>
      </c>
      <c r="D213" s="1"/>
      <c r="E213" s="1">
        <f t="shared" si="36"/>
        <v>-0.2298507462686567</v>
      </c>
      <c r="F213" s="1">
        <f t="shared" si="37"/>
        <v>0</v>
      </c>
      <c r="G213" s="1">
        <f t="shared" si="35"/>
        <v>0</v>
      </c>
      <c r="H213" s="1"/>
      <c r="I213" s="24">
        <f t="shared" si="38"/>
        <v>2.8702962204197168E-2</v>
      </c>
      <c r="J213" s="24">
        <f t="shared" ref="J213:J222" si="45">1-2*I213</f>
        <v>0.94259407559160568</v>
      </c>
      <c r="K213" s="1"/>
      <c r="L213" s="1">
        <f t="shared" si="39"/>
        <v>9.6154923384060521E-4</v>
      </c>
      <c r="M213" s="1">
        <f t="shared" si="40"/>
        <v>3.2538450766159396E-2</v>
      </c>
      <c r="N213" s="1">
        <f t="shared" si="41"/>
        <v>-5.3097123509471024E-2</v>
      </c>
      <c r="O213" s="1">
        <f t="shared" si="42"/>
        <v>4.5397123509471025E-2</v>
      </c>
      <c r="P213" s="24">
        <f t="shared" ref="P213:P222" si="46">(N213+O213-C213)/MAX($C$13,-$C$14)</f>
        <v>4.3997247539231184E-19</v>
      </c>
      <c r="Q213" s="1"/>
      <c r="R213" s="27">
        <f t="shared" si="43"/>
        <v>5.0462103791954958</v>
      </c>
      <c r="S213" s="27">
        <f t="shared" si="44"/>
        <v>170.76178962080451</v>
      </c>
    </row>
    <row r="214" spans="1:19" x14ac:dyDescent="0.25">
      <c r="A214" s="26">
        <v>5278</v>
      </c>
      <c r="B214" s="26">
        <v>2.92E-2</v>
      </c>
      <c r="C214" s="26">
        <v>-6.4000000000000003E-3</v>
      </c>
      <c r="D214" s="1"/>
      <c r="E214" s="1">
        <f t="shared" si="36"/>
        <v>-0.21917808219178084</v>
      </c>
      <c r="F214" s="1">
        <f t="shared" si="37"/>
        <v>0</v>
      </c>
      <c r="G214" s="1">
        <f t="shared" ref="G214:G222" si="47">E214*F214</f>
        <v>0</v>
      </c>
      <c r="H214" s="1"/>
      <c r="I214" s="24">
        <f t="shared" si="38"/>
        <v>2.8514451104275609E-2</v>
      </c>
      <c r="J214" s="24">
        <f t="shared" si="45"/>
        <v>0.94297109779144883</v>
      </c>
      <c r="K214" s="1"/>
      <c r="L214" s="1">
        <f t="shared" si="39"/>
        <v>8.3262197224484775E-4</v>
      </c>
      <c r="M214" s="1">
        <f t="shared" si="40"/>
        <v>2.8367378027755151E-2</v>
      </c>
      <c r="N214" s="1">
        <f t="shared" si="41"/>
        <v>-4.5977709867649527E-2</v>
      </c>
      <c r="O214" s="1">
        <f t="shared" si="42"/>
        <v>3.9577709867649531E-2</v>
      </c>
      <c r="P214" s="24">
        <f t="shared" si="46"/>
        <v>1.0999311884807795E-18</v>
      </c>
      <c r="Q214" s="1"/>
      <c r="R214" s="27">
        <f t="shared" si="43"/>
        <v>4.3945787695083061</v>
      </c>
      <c r="S214" s="27">
        <f t="shared" si="44"/>
        <v>149.7230212304917</v>
      </c>
    </row>
    <row r="215" spans="1:19" x14ac:dyDescent="0.25">
      <c r="A215" s="26">
        <v>5308</v>
      </c>
      <c r="B215" s="26">
        <v>2.5700000000000001E-2</v>
      </c>
      <c r="C215" s="26">
        <v>-5.4999999999999997E-3</v>
      </c>
      <c r="D215" s="1"/>
      <c r="E215" s="1">
        <f t="shared" si="36"/>
        <v>-0.2140077821011673</v>
      </c>
      <c r="F215" s="1">
        <f t="shared" si="37"/>
        <v>0</v>
      </c>
      <c r="G215" s="1">
        <f t="shared" si="47"/>
        <v>0</v>
      </c>
      <c r="H215" s="1"/>
      <c r="I215" s="24">
        <f t="shared" si="38"/>
        <v>2.8423128174031993E-2</v>
      </c>
      <c r="J215" s="24">
        <f t="shared" si="45"/>
        <v>0.94315374365193605</v>
      </c>
      <c r="K215" s="1"/>
      <c r="L215" s="1">
        <f t="shared" si="39"/>
        <v>7.3047439407262224E-4</v>
      </c>
      <c r="M215" s="1">
        <f t="shared" si="40"/>
        <v>2.4969525605927377E-2</v>
      </c>
      <c r="N215" s="1">
        <f t="shared" si="41"/>
        <v>-4.033708078333257E-2</v>
      </c>
      <c r="O215" s="1">
        <f t="shared" si="42"/>
        <v>3.4837080783332572E-2</v>
      </c>
      <c r="P215" s="24">
        <f t="shared" si="46"/>
        <v>4.3997247539231184E-19</v>
      </c>
      <c r="Q215" s="1"/>
      <c r="R215" s="27">
        <f t="shared" si="43"/>
        <v>3.8773580837374788</v>
      </c>
      <c r="S215" s="27">
        <f t="shared" si="44"/>
        <v>132.53824191626251</v>
      </c>
    </row>
    <row r="216" spans="1:19" x14ac:dyDescent="0.25">
      <c r="A216" s="26">
        <v>5338</v>
      </c>
      <c r="B216" s="26">
        <v>2.23E-2</v>
      </c>
      <c r="C216" s="26">
        <v>-5.1000000000000004E-3</v>
      </c>
      <c r="D216" s="1"/>
      <c r="E216" s="1">
        <f t="shared" si="36"/>
        <v>-0.22869955156950675</v>
      </c>
      <c r="F216" s="1">
        <f t="shared" si="37"/>
        <v>0</v>
      </c>
      <c r="G216" s="1">
        <f t="shared" si="47"/>
        <v>0</v>
      </c>
      <c r="H216" s="1"/>
      <c r="I216" s="24">
        <f t="shared" si="38"/>
        <v>2.8682628670095703E-2</v>
      </c>
      <c r="J216" s="24">
        <f t="shared" si="45"/>
        <v>0.94263474265980862</v>
      </c>
      <c r="K216" s="1"/>
      <c r="L216" s="1">
        <f t="shared" si="39"/>
        <v>6.3962261934313413E-4</v>
      </c>
      <c r="M216" s="1">
        <f t="shared" si="40"/>
        <v>2.1660377380656865E-2</v>
      </c>
      <c r="N216" s="1">
        <f t="shared" si="41"/>
        <v>-3.5320210368285337E-2</v>
      </c>
      <c r="O216" s="1">
        <f t="shared" si="42"/>
        <v>3.0220210368285337E-2</v>
      </c>
      <c r="P216" s="24">
        <f t="shared" si="46"/>
        <v>0</v>
      </c>
      <c r="Q216" s="1"/>
      <c r="R216" s="27">
        <f t="shared" si="43"/>
        <v>3.4143055420536501</v>
      </c>
      <c r="S216" s="27">
        <f t="shared" si="44"/>
        <v>115.62309445794635</v>
      </c>
    </row>
    <row r="217" spans="1:19" x14ac:dyDescent="0.25">
      <c r="A217" s="26">
        <v>5368</v>
      </c>
      <c r="B217" s="26">
        <v>1.89E-2</v>
      </c>
      <c r="C217" s="26">
        <v>-4.7000000000000002E-3</v>
      </c>
      <c r="D217" s="1"/>
      <c r="E217" s="1">
        <f t="shared" si="36"/>
        <v>-0.24867724867724869</v>
      </c>
      <c r="F217" s="1">
        <f t="shared" si="37"/>
        <v>0</v>
      </c>
      <c r="G217" s="1">
        <f t="shared" si="47"/>
        <v>0</v>
      </c>
      <c r="H217" s="1"/>
      <c r="I217" s="24">
        <f t="shared" si="38"/>
        <v>2.9035494424002439E-2</v>
      </c>
      <c r="J217" s="24">
        <f t="shared" si="45"/>
        <v>0.94192901115199512</v>
      </c>
      <c r="K217" s="1"/>
      <c r="L217" s="1">
        <f t="shared" si="39"/>
        <v>5.4877084461364613E-4</v>
      </c>
      <c r="M217" s="1">
        <f t="shared" si="40"/>
        <v>1.8351229155386353E-2</v>
      </c>
      <c r="N217" s="1">
        <f t="shared" si="41"/>
        <v>-3.0303339953238105E-2</v>
      </c>
      <c r="O217" s="1">
        <f t="shared" si="42"/>
        <v>2.5603339953238106E-2</v>
      </c>
      <c r="P217" s="24">
        <f t="shared" si="46"/>
        <v>2.1998623769615592E-19</v>
      </c>
      <c r="Q217" s="1"/>
      <c r="R217" s="27">
        <f t="shared" si="43"/>
        <v>2.9458018938860526</v>
      </c>
      <c r="S217" s="27">
        <f t="shared" si="44"/>
        <v>98.509398106113949</v>
      </c>
    </row>
    <row r="218" spans="1:19" x14ac:dyDescent="0.25">
      <c r="A218" s="26">
        <v>5398</v>
      </c>
      <c r="B218" s="26">
        <v>1.5699999999999999E-2</v>
      </c>
      <c r="C218" s="26">
        <v>-4.3E-3</v>
      </c>
      <c r="D218" s="1"/>
      <c r="E218" s="1">
        <f t="shared" si="36"/>
        <v>-0.27388535031847139</v>
      </c>
      <c r="F218" s="1">
        <f t="shared" si="37"/>
        <v>0</v>
      </c>
      <c r="G218" s="1">
        <f t="shared" si="47"/>
        <v>0</v>
      </c>
      <c r="H218" s="1"/>
      <c r="I218" s="24">
        <f t="shared" si="38"/>
        <v>2.9480744731994177E-2</v>
      </c>
      <c r="J218" s="24">
        <f t="shared" si="45"/>
        <v>0.94103851053601162</v>
      </c>
      <c r="K218" s="1"/>
      <c r="L218" s="1">
        <f t="shared" si="39"/>
        <v>4.6284769229230856E-4</v>
      </c>
      <c r="M218" s="1">
        <f t="shared" si="40"/>
        <v>1.5237152307707691E-2</v>
      </c>
      <c r="N218" s="1">
        <f t="shared" si="41"/>
        <v>-2.5558629988771078E-2</v>
      </c>
      <c r="O218" s="1">
        <f t="shared" si="42"/>
        <v>2.125862998877108E-2</v>
      </c>
      <c r="P218" s="24">
        <f t="shared" si="46"/>
        <v>4.3997247539231184E-19</v>
      </c>
      <c r="Q218" s="1"/>
      <c r="R218" s="27">
        <f t="shared" si="43"/>
        <v>2.4984518429938816</v>
      </c>
      <c r="S218" s="27">
        <f t="shared" si="44"/>
        <v>82.250148157006123</v>
      </c>
    </row>
    <row r="219" spans="1:19" x14ac:dyDescent="0.25">
      <c r="A219" s="26">
        <v>5428</v>
      </c>
      <c r="B219" s="26">
        <v>1.2800000000000001E-2</v>
      </c>
      <c r="C219" s="26">
        <v>-4.0000000000000001E-3</v>
      </c>
      <c r="D219" s="1"/>
      <c r="E219" s="1">
        <f t="shared" si="36"/>
        <v>-0.3125</v>
      </c>
      <c r="F219" s="1">
        <f t="shared" si="37"/>
        <v>0</v>
      </c>
      <c r="G219" s="1">
        <f t="shared" si="47"/>
        <v>0</v>
      </c>
      <c r="H219" s="1"/>
      <c r="I219" s="24">
        <f t="shared" si="38"/>
        <v>3.0162794689916343E-2</v>
      </c>
      <c r="J219" s="24">
        <f t="shared" si="45"/>
        <v>0.93967441062016732</v>
      </c>
      <c r="K219" s="1"/>
      <c r="L219" s="1">
        <f t="shared" si="39"/>
        <v>3.8608377203092921E-4</v>
      </c>
      <c r="M219" s="1">
        <f t="shared" si="40"/>
        <v>1.2413916227969071E-2</v>
      </c>
      <c r="N219" s="1">
        <f t="shared" si="41"/>
        <v>-2.1319696388970293E-2</v>
      </c>
      <c r="O219" s="1">
        <f t="shared" si="42"/>
        <v>1.7319696388970292E-2</v>
      </c>
      <c r="P219" s="24">
        <f t="shared" si="46"/>
        <v>0</v>
      </c>
      <c r="Q219" s="1"/>
      <c r="R219" s="27">
        <f t="shared" si="43"/>
        <v>2.095662714583884</v>
      </c>
      <c r="S219" s="27">
        <f t="shared" si="44"/>
        <v>67.382737285416113</v>
      </c>
    </row>
    <row r="220" spans="1:19" x14ac:dyDescent="0.25">
      <c r="A220" s="26">
        <v>5458</v>
      </c>
      <c r="B220" s="26">
        <v>1.0699999999999999E-2</v>
      </c>
      <c r="C220" s="26">
        <v>-4.0000000000000001E-3</v>
      </c>
      <c r="D220" s="1"/>
      <c r="E220" s="1">
        <f t="shared" si="36"/>
        <v>-0.37383177570093462</v>
      </c>
      <c r="F220" s="1">
        <f t="shared" si="37"/>
        <v>0</v>
      </c>
      <c r="G220" s="1">
        <f t="shared" si="47"/>
        <v>0</v>
      </c>
      <c r="H220" s="1"/>
      <c r="I220" s="24">
        <f t="shared" si="38"/>
        <v>3.1246096892088703E-2</v>
      </c>
      <c r="J220" s="24">
        <f t="shared" si="45"/>
        <v>0.93750780621582264</v>
      </c>
      <c r="K220" s="1"/>
      <c r="L220" s="1">
        <f t="shared" si="39"/>
        <v>3.343332367453491E-4</v>
      </c>
      <c r="M220" s="1">
        <f t="shared" si="40"/>
        <v>1.0365666763254651E-2</v>
      </c>
      <c r="N220" s="1">
        <f t="shared" si="41"/>
        <v>-1.846201165787811E-2</v>
      </c>
      <c r="O220" s="1">
        <f t="shared" si="42"/>
        <v>1.446201165787811E-2</v>
      </c>
      <c r="P220" s="24">
        <f t="shared" si="46"/>
        <v>0</v>
      </c>
      <c r="Q220" s="1"/>
      <c r="R220" s="27">
        <f t="shared" si="43"/>
        <v>1.8247908061561153</v>
      </c>
      <c r="S220" s="27">
        <f t="shared" si="44"/>
        <v>56.575809193843888</v>
      </c>
    </row>
    <row r="221" spans="1:19" x14ac:dyDescent="0.25">
      <c r="A221" s="26">
        <v>5488</v>
      </c>
      <c r="B221" s="26">
        <v>9.4000000000000004E-3</v>
      </c>
      <c r="C221" s="26">
        <v>-4.4999999999999997E-3</v>
      </c>
      <c r="D221" s="1"/>
      <c r="E221" s="1">
        <f t="shared" si="36"/>
        <v>-0.47872340425531912</v>
      </c>
      <c r="F221" s="1">
        <f t="shared" si="37"/>
        <v>0</v>
      </c>
      <c r="G221" s="1">
        <f t="shared" si="47"/>
        <v>0</v>
      </c>
      <c r="H221" s="1"/>
      <c r="I221" s="24">
        <f t="shared" si="38"/>
        <v>3.3098796099046091E-2</v>
      </c>
      <c r="J221" s="24">
        <f t="shared" si="45"/>
        <v>0.93380240780190782</v>
      </c>
      <c r="K221" s="1"/>
      <c r="L221" s="1">
        <f t="shared" si="39"/>
        <v>3.1112868333103328E-4</v>
      </c>
      <c r="M221" s="1">
        <f t="shared" si="40"/>
        <v>9.0888713166689672E-3</v>
      </c>
      <c r="N221" s="1">
        <f t="shared" si="41"/>
        <v>-1.7180647173086386E-2</v>
      </c>
      <c r="O221" s="1">
        <f t="shared" si="42"/>
        <v>1.2680647173086384E-2</v>
      </c>
      <c r="P221" s="24">
        <f t="shared" si="46"/>
        <v>-6.5995871308846771E-19</v>
      </c>
      <c r="Q221" s="1"/>
      <c r="R221" s="27">
        <f t="shared" si="43"/>
        <v>1.7074742141207107</v>
      </c>
      <c r="S221" s="27">
        <f t="shared" si="44"/>
        <v>49.879725785879295</v>
      </c>
    </row>
    <row r="222" spans="1:19" x14ac:dyDescent="0.25">
      <c r="A222" s="26">
        <v>5518</v>
      </c>
      <c r="B222" s="26">
        <v>8.2000000000000007E-3</v>
      </c>
      <c r="C222" s="26">
        <v>-5.3E-3</v>
      </c>
      <c r="D222" s="1"/>
      <c r="E222" s="1">
        <f t="shared" si="36"/>
        <v>-0.64634146341463405</v>
      </c>
      <c r="F222" s="1">
        <f t="shared" si="37"/>
        <v>0</v>
      </c>
      <c r="G222" s="1">
        <f t="shared" si="47"/>
        <v>0</v>
      </c>
      <c r="H222" s="1"/>
      <c r="I222" s="24">
        <f t="shared" si="38"/>
        <v>3.6059431276096336E-2</v>
      </c>
      <c r="J222" s="24">
        <f t="shared" si="45"/>
        <v>0.92788113744780731</v>
      </c>
      <c r="K222" s="1"/>
      <c r="L222" s="1">
        <f t="shared" si="39"/>
        <v>2.9568733646398996E-4</v>
      </c>
      <c r="M222" s="1">
        <f t="shared" si="40"/>
        <v>7.904312663536011E-3</v>
      </c>
      <c r="N222" s="1">
        <f t="shared" si="41"/>
        <v>-1.6327969979972531E-2</v>
      </c>
      <c r="O222" s="1">
        <f t="shared" si="42"/>
        <v>1.1027969979972536E-2</v>
      </c>
      <c r="P222" s="24">
        <f t="shared" si="46"/>
        <v>1.0999311884807795E-18</v>
      </c>
      <c r="Q222" s="1"/>
      <c r="R222" s="27">
        <f t="shared" si="43"/>
        <v>1.6316027226082965</v>
      </c>
      <c r="S222" s="27">
        <f t="shared" si="44"/>
        <v>43.615997277391706</v>
      </c>
    </row>
  </sheetData>
  <mergeCells count="20">
    <mergeCell ref="R18:S18"/>
    <mergeCell ref="A7:U7"/>
    <mergeCell ref="A8:U8"/>
    <mergeCell ref="A9:U9"/>
    <mergeCell ref="A10:U10"/>
    <mergeCell ref="Q11:R13"/>
    <mergeCell ref="F12:L12"/>
    <mergeCell ref="F13:L13"/>
    <mergeCell ref="J11:N11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4"/>
  <sheetViews>
    <sheetView topLeftCell="A10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SUM(B20:B224)</f>
        <v>33.60149999999998</v>
      </c>
      <c r="C12" s="2">
        <f>SUM(C20:C224)</f>
        <v>-15.68889999999999</v>
      </c>
      <c r="D12" s="3"/>
      <c r="F12" s="35" t="s">
        <v>32</v>
      </c>
      <c r="G12" s="35"/>
      <c r="H12" s="35"/>
      <c r="I12" s="35"/>
      <c r="J12" s="35"/>
      <c r="K12" s="35"/>
      <c r="L12" s="35"/>
      <c r="M12" s="23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MAX(B20:B224)</f>
        <v>0.98099999999999998</v>
      </c>
      <c r="C13" s="2">
        <f>MAX(C20:C224)</f>
        <v>0.98699999999999999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3051.0144442985606</v>
      </c>
    </row>
    <row r="14" spans="1:21" s="3" customFormat="1" x14ac:dyDescent="0.25">
      <c r="A14" s="2" t="s">
        <v>30</v>
      </c>
      <c r="B14" s="2">
        <f>MIN(B20:B224)</f>
        <v>1.24E-2</v>
      </c>
      <c r="C14" s="2">
        <f>MIN(C20:C224)</f>
        <v>-1.0104</v>
      </c>
      <c r="F14" s="5"/>
      <c r="G14" s="2" t="s">
        <v>7</v>
      </c>
      <c r="H14" s="2"/>
      <c r="I14" s="15"/>
      <c r="J14" s="15">
        <f>MIN(G20:G224)</f>
        <v>-6.016083254493851</v>
      </c>
      <c r="K14" s="2" t="s">
        <v>19</v>
      </c>
      <c r="L14" s="15">
        <f>J14*M13</f>
        <v>-6.016083254493851</v>
      </c>
      <c r="M14" s="2" t="s">
        <v>25</v>
      </c>
      <c r="N14" s="2">
        <f>L14*D17</f>
        <v>-2.0093718070009463E-3</v>
      </c>
      <c r="Q14" s="4" t="s">
        <v>34</v>
      </c>
      <c r="R14" s="18">
        <f>SUM(R20:R224)/SUM(L20:L224)</f>
        <v>3404.2210954770849</v>
      </c>
      <c r="S14" s="18">
        <f>SUM(S20:S224)/SUM(M20:M224)</f>
        <v>353.20665117852411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MAX(G20:G224)</f>
        <v>1.0329909741674448</v>
      </c>
      <c r="K15" s="2"/>
      <c r="L15" s="2"/>
      <c r="M15" s="2" t="s">
        <v>24</v>
      </c>
      <c r="N15" s="2">
        <f>J15*D17</f>
        <v>3.4501898537192652E-4</v>
      </c>
      <c r="P15" s="10"/>
      <c r="Q15"/>
      <c r="S15" s="17"/>
    </row>
    <row r="16" spans="1:21" x14ac:dyDescent="0.25">
      <c r="A16" s="32" t="s">
        <v>48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0.2127799522184223</v>
      </c>
      <c r="K16" s="2"/>
      <c r="L16" s="19" t="s">
        <v>61</v>
      </c>
      <c r="M16" s="2"/>
      <c r="N16" s="30">
        <f>-L14/J15*J16/(1-J16)</f>
        <v>1.5741708728161339</v>
      </c>
      <c r="P16" s="10"/>
      <c r="Q16"/>
    </row>
    <row r="17" spans="1:19" x14ac:dyDescent="0.25">
      <c r="A17" s="12" t="s">
        <v>18</v>
      </c>
      <c r="B17" s="11"/>
      <c r="C17" s="11"/>
      <c r="D17" s="11">
        <v>3.3399999999999999E-4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-651</v>
      </c>
      <c r="B20" s="29">
        <v>1.2999999999999999E-2</v>
      </c>
      <c r="C20" s="29">
        <v>-1.3899999999999999E-2</v>
      </c>
      <c r="D20" s="1"/>
      <c r="E20" s="1">
        <f>C20/B20</f>
        <v>-1.0692307692307692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0.29822664298960738</v>
      </c>
      <c r="J20" s="24">
        <f>1-2*I20</f>
        <v>0.40354671402078524</v>
      </c>
      <c r="K20" s="1"/>
      <c r="L20" s="1">
        <f>B20*I20</f>
        <v>3.8769463588648957E-3</v>
      </c>
      <c r="M20" s="1">
        <f>B20*(1-I20)</f>
        <v>9.1230536411351024E-3</v>
      </c>
      <c r="N20" s="1">
        <f>L20*$L$14</f>
        <v>-2.3324032068138007E-2</v>
      </c>
      <c r="O20" s="1">
        <f>M20*$J$15</f>
        <v>9.4240320681380028E-3</v>
      </c>
      <c r="P20" s="24">
        <f>(N20+O20-C20)/MAX($C$13,-$C$14)</f>
        <v>-5.1506041448242493E-18</v>
      </c>
      <c r="Q20" s="1"/>
      <c r="R20" s="27">
        <f>A20*L20</f>
        <v>-2.5238920796210471</v>
      </c>
      <c r="S20" s="27">
        <f>A20*M20</f>
        <v>-5.9391079203789516</v>
      </c>
    </row>
    <row r="21" spans="1:19" x14ac:dyDescent="0.25">
      <c r="A21" s="29">
        <v>-621</v>
      </c>
      <c r="B21" s="29">
        <v>1.9400000000000001E-2</v>
      </c>
      <c r="C21" s="29">
        <v>-2.7000000000000001E-3</v>
      </c>
      <c r="D21" s="1"/>
      <c r="E21" s="1">
        <f t="shared" ref="E21:E27" si="0">C21/B21</f>
        <v>-0.13917525773195877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0.16628654967675266</v>
      </c>
      <c r="J21" s="24">
        <f t="shared" ref="J21:J84" si="4">1-2*I21</f>
        <v>0.66742690064649468</v>
      </c>
      <c r="K21" s="1"/>
      <c r="L21" s="1">
        <f t="shared" ref="L21:L27" si="5">B21*I21</f>
        <v>3.2259590637290017E-3</v>
      </c>
      <c r="M21" s="1">
        <f t="shared" ref="M21:M27" si="6">B21*(1-I21)</f>
        <v>1.6174040936270999E-2</v>
      </c>
      <c r="N21" s="1">
        <f t="shared" ref="N21:N27" si="7">L21*$L$14</f>
        <v>-1.940763830298271E-2</v>
      </c>
      <c r="O21" s="1">
        <f t="shared" ref="O21:O27" si="8">M21*$J$15</f>
        <v>1.6707638302982709E-2</v>
      </c>
      <c r="P21" s="24">
        <f t="shared" ref="P21:P84" si="9">(N21+O21-C21)/MAX($C$13,-$C$14)</f>
        <v>-8.5843402413737488E-19</v>
      </c>
      <c r="Q21" s="1"/>
      <c r="R21" s="27">
        <f t="shared" ref="R21:R27" si="10">A21*L21</f>
        <v>-2.00332057857571</v>
      </c>
      <c r="S21" s="27">
        <f t="shared" ref="S21:S27" si="11">A21*M21</f>
        <v>-10.044079421424291</v>
      </c>
    </row>
    <row r="22" spans="1:19" x14ac:dyDescent="0.25">
      <c r="A22" s="29">
        <v>-591</v>
      </c>
      <c r="B22" s="29">
        <v>2.8299999999999999E-2</v>
      </c>
      <c r="C22" s="29">
        <v>6.4000000000000003E-3</v>
      </c>
      <c r="D22" s="1"/>
      <c r="E22" s="1">
        <f t="shared" si="0"/>
        <v>0.22614840989399296</v>
      </c>
      <c r="F22" s="1">
        <f t="shared" si="1"/>
        <v>0</v>
      </c>
      <c r="G22" s="1">
        <f t="shared" si="2"/>
        <v>0</v>
      </c>
      <c r="H22" s="1"/>
      <c r="I22" s="24">
        <f t="shared" si="3"/>
        <v>0.11446078422509122</v>
      </c>
      <c r="J22" s="24">
        <f t="shared" si="4"/>
        <v>0.77107843154981759</v>
      </c>
      <c r="K22" s="1"/>
      <c r="L22" s="1">
        <f t="shared" si="5"/>
        <v>3.2392401935700814E-3</v>
      </c>
      <c r="M22" s="1">
        <f t="shared" si="6"/>
        <v>2.5060759806429918E-2</v>
      </c>
      <c r="N22" s="1">
        <f t="shared" si="7"/>
        <v>-1.9487538685820389E-2</v>
      </c>
      <c r="O22" s="1">
        <f t="shared" si="8"/>
        <v>2.5887538685820385E-2</v>
      </c>
      <c r="P22" s="24">
        <f t="shared" si="9"/>
        <v>-4.292170120686874E-18</v>
      </c>
      <c r="Q22" s="1"/>
      <c r="R22" s="27">
        <f t="shared" si="10"/>
        <v>-1.914390954399918</v>
      </c>
      <c r="S22" s="27">
        <f t="shared" si="11"/>
        <v>-14.810909045600081</v>
      </c>
    </row>
    <row r="23" spans="1:19" x14ac:dyDescent="0.25">
      <c r="A23" s="29">
        <v>-561</v>
      </c>
      <c r="B23" s="29">
        <v>4.1599999999999998E-2</v>
      </c>
      <c r="C23" s="29">
        <v>1.6400000000000001E-2</v>
      </c>
      <c r="D23" s="1"/>
      <c r="E23" s="1">
        <f t="shared" si="0"/>
        <v>0.39423076923076927</v>
      </c>
      <c r="F23" s="1">
        <f t="shared" si="1"/>
        <v>0</v>
      </c>
      <c r="G23" s="1">
        <f t="shared" si="2"/>
        <v>0</v>
      </c>
      <c r="H23" s="1"/>
      <c r="I23" s="24">
        <f t="shared" si="3"/>
        <v>9.0616183659905064E-2</v>
      </c>
      <c r="J23" s="24">
        <f t="shared" si="4"/>
        <v>0.81876763268018982</v>
      </c>
      <c r="K23" s="1"/>
      <c r="L23" s="1">
        <f t="shared" si="5"/>
        <v>3.7696332402520506E-3</v>
      </c>
      <c r="M23" s="1">
        <f t="shared" si="6"/>
        <v>3.7830366759747949E-2</v>
      </c>
      <c r="N23" s="1">
        <f t="shared" si="7"/>
        <v>-2.2678427412263755E-2</v>
      </c>
      <c r="O23" s="1">
        <f t="shared" si="8"/>
        <v>3.9078427412263757E-2</v>
      </c>
      <c r="P23" s="24">
        <f t="shared" si="9"/>
        <v>0</v>
      </c>
      <c r="Q23" s="1"/>
      <c r="R23" s="27">
        <f t="shared" si="10"/>
        <v>-2.1147642477814004</v>
      </c>
      <c r="S23" s="27">
        <f t="shared" si="11"/>
        <v>-21.2228357522186</v>
      </c>
    </row>
    <row r="24" spans="1:19" x14ac:dyDescent="0.25">
      <c r="A24" s="29">
        <v>-531</v>
      </c>
      <c r="B24" s="29">
        <v>6.0499999999999998E-2</v>
      </c>
      <c r="C24" s="29">
        <v>3.4299999999999997E-2</v>
      </c>
      <c r="D24" s="1"/>
      <c r="E24" s="1">
        <f t="shared" si="0"/>
        <v>0.56694214876033056</v>
      </c>
      <c r="F24" s="1">
        <f t="shared" si="1"/>
        <v>0</v>
      </c>
      <c r="G24" s="1">
        <f t="shared" si="2"/>
        <v>0</v>
      </c>
      <c r="H24" s="1"/>
      <c r="I24" s="24">
        <f t="shared" si="3"/>
        <v>6.6114898253188434E-2</v>
      </c>
      <c r="J24" s="24">
        <f t="shared" si="4"/>
        <v>0.8677702034936231</v>
      </c>
      <c r="K24" s="1"/>
      <c r="L24" s="1">
        <f t="shared" si="5"/>
        <v>3.9999513443179004E-3</v>
      </c>
      <c r="M24" s="1">
        <f t="shared" si="6"/>
        <v>5.6500048655682103E-2</v>
      </c>
      <c r="N24" s="1">
        <f t="shared" si="7"/>
        <v>-2.4064040301341089E-2</v>
      </c>
      <c r="O24" s="1">
        <f t="shared" si="8"/>
        <v>5.8364040301341083E-2</v>
      </c>
      <c r="P24" s="24">
        <f t="shared" si="9"/>
        <v>0</v>
      </c>
      <c r="Q24" s="1"/>
      <c r="R24" s="27">
        <f t="shared" si="10"/>
        <v>-2.1239741638328051</v>
      </c>
      <c r="S24" s="27">
        <f t="shared" si="11"/>
        <v>-30.001525836167197</v>
      </c>
    </row>
    <row r="25" spans="1:19" x14ac:dyDescent="0.25">
      <c r="A25" s="29">
        <v>-501</v>
      </c>
      <c r="B25" s="29">
        <v>8.5999999999999993E-2</v>
      </c>
      <c r="C25" s="29">
        <v>6.0400000000000002E-2</v>
      </c>
      <c r="D25" s="1"/>
      <c r="E25" s="1">
        <f t="shared" si="0"/>
        <v>0.70232558139534895</v>
      </c>
      <c r="F25" s="1">
        <f t="shared" si="1"/>
        <v>0</v>
      </c>
      <c r="G25" s="1">
        <f t="shared" si="2"/>
        <v>0</v>
      </c>
      <c r="H25" s="1"/>
      <c r="I25" s="24">
        <f t="shared" si="3"/>
        <v>4.6909052457927258E-2</v>
      </c>
      <c r="J25" s="24">
        <f t="shared" si="4"/>
        <v>0.90618189508414548</v>
      </c>
      <c r="K25" s="1"/>
      <c r="L25" s="1">
        <f t="shared" si="5"/>
        <v>4.0341785113817436E-3</v>
      </c>
      <c r="M25" s="1">
        <f t="shared" si="6"/>
        <v>8.1965821488618251E-2</v>
      </c>
      <c r="N25" s="1">
        <f t="shared" si="7"/>
        <v>-2.426995378796264E-2</v>
      </c>
      <c r="O25" s="1">
        <f t="shared" si="8"/>
        <v>8.4669953787962646E-2</v>
      </c>
      <c r="P25" s="24">
        <f t="shared" si="9"/>
        <v>6.8674721930989991E-18</v>
      </c>
      <c r="Q25" s="1"/>
      <c r="R25" s="27">
        <f t="shared" si="10"/>
        <v>-2.0211234342022535</v>
      </c>
      <c r="S25" s="27">
        <f t="shared" si="11"/>
        <v>-41.064876565797746</v>
      </c>
    </row>
    <row r="26" spans="1:19" x14ac:dyDescent="0.25">
      <c r="A26" s="29">
        <v>-471</v>
      </c>
      <c r="B26" s="29">
        <v>0.12</v>
      </c>
      <c r="C26" s="29">
        <v>9.2999999999999999E-2</v>
      </c>
      <c r="D26" s="1"/>
      <c r="E26" s="1">
        <f t="shared" si="0"/>
        <v>0.77500000000000002</v>
      </c>
      <c r="F26" s="1">
        <f t="shared" si="1"/>
        <v>0</v>
      </c>
      <c r="G26" s="1">
        <f t="shared" si="2"/>
        <v>0</v>
      </c>
      <c r="H26" s="1"/>
      <c r="I26" s="24">
        <f t="shared" si="3"/>
        <v>3.659927045717043E-2</v>
      </c>
      <c r="J26" s="24">
        <f t="shared" si="4"/>
        <v>0.92680145908565914</v>
      </c>
      <c r="K26" s="1"/>
      <c r="L26" s="1">
        <f t="shared" si="5"/>
        <v>4.3919124548604518E-3</v>
      </c>
      <c r="M26" s="1">
        <f t="shared" si="6"/>
        <v>0.11560808754513954</v>
      </c>
      <c r="N26" s="1">
        <f t="shared" si="7"/>
        <v>-2.6422110974888946E-2</v>
      </c>
      <c r="O26" s="1">
        <f t="shared" si="8"/>
        <v>0.11942211097488893</v>
      </c>
      <c r="P26" s="24">
        <f t="shared" si="9"/>
        <v>-1.3734944386197998E-17</v>
      </c>
      <c r="Q26" s="1"/>
      <c r="R26" s="27">
        <f t="shared" si="10"/>
        <v>-2.0685907662392728</v>
      </c>
      <c r="S26" s="27">
        <f t="shared" si="11"/>
        <v>-54.451409233760728</v>
      </c>
    </row>
    <row r="27" spans="1:19" x14ac:dyDescent="0.25">
      <c r="A27" s="29">
        <v>-441</v>
      </c>
      <c r="B27" s="29">
        <v>0.16520000000000001</v>
      </c>
      <c r="C27" s="29">
        <v>0.13569999999999999</v>
      </c>
      <c r="D27" s="1"/>
      <c r="E27" s="1">
        <f t="shared" si="0"/>
        <v>0.82142857142857129</v>
      </c>
      <c r="F27" s="1">
        <f t="shared" si="1"/>
        <v>0</v>
      </c>
      <c r="G27" s="1">
        <f t="shared" si="2"/>
        <v>0</v>
      </c>
      <c r="H27" s="1"/>
      <c r="I27" s="24">
        <f t="shared" si="3"/>
        <v>3.0012792584686934E-2</v>
      </c>
      <c r="J27" s="24">
        <f t="shared" si="4"/>
        <v>0.93997441483062616</v>
      </c>
      <c r="K27" s="1"/>
      <c r="L27" s="1">
        <f t="shared" si="5"/>
        <v>4.9581133349902821E-3</v>
      </c>
      <c r="M27" s="1">
        <f t="shared" si="6"/>
        <v>0.16024188666500974</v>
      </c>
      <c r="N27" s="1">
        <f t="shared" si="7"/>
        <v>-2.9828422608517698E-2</v>
      </c>
      <c r="O27" s="1">
        <f t="shared" si="8"/>
        <v>0.16552842260851769</v>
      </c>
      <c r="P27" s="24">
        <f t="shared" si="9"/>
        <v>0</v>
      </c>
      <c r="Q27" s="1"/>
      <c r="R27" s="27">
        <f t="shared" si="10"/>
        <v>-2.1865279807307143</v>
      </c>
      <c r="S27" s="27">
        <f t="shared" si="11"/>
        <v>-70.666672019269299</v>
      </c>
    </row>
    <row r="28" spans="1:19" x14ac:dyDescent="0.25">
      <c r="A28" s="29">
        <v>-411</v>
      </c>
      <c r="B28" s="29">
        <v>0.22159999999999999</v>
      </c>
      <c r="C28" s="29">
        <v>0.19350000000000001</v>
      </c>
      <c r="D28" s="1"/>
      <c r="E28" s="1">
        <f t="shared" ref="E28:E59" si="12">C28/B28</f>
        <v>0.87319494584837554</v>
      </c>
      <c r="F28" s="1">
        <f t="shared" ref="F28:F59" si="13">IF(AND(B28/$B$13&gt;$O$12,OR(C28/$C$13&gt;$M$12,C28/$C$14&gt;$M$12)),1,0)</f>
        <v>0</v>
      </c>
      <c r="G28" s="1">
        <f>E28*F28</f>
        <v>0</v>
      </c>
      <c r="H28" s="1"/>
      <c r="I28" s="24">
        <f t="shared" ref="I28:I59" si="14">MIN(1,MAX(0,(E28-$J$15)/($L$14-$J$15)))</f>
        <v>2.2669080099815667E-2</v>
      </c>
      <c r="J28" s="24">
        <f t="shared" si="4"/>
        <v>0.95466183980036867</v>
      </c>
      <c r="K28" s="1"/>
      <c r="L28" s="1">
        <f t="shared" ref="L28:L59" si="15">B28*I28</f>
        <v>5.023468150119152E-3</v>
      </c>
      <c r="M28" s="1">
        <f t="shared" ref="M28:M59" si="16">B28*(1-I28)</f>
        <v>0.21657653184988082</v>
      </c>
      <c r="N28" s="1">
        <f t="shared" ref="N28:N59" si="17">L28*$L$14</f>
        <v>-3.0221602617415032E-2</v>
      </c>
      <c r="O28" s="1">
        <f t="shared" ref="O28:O59" si="18">M28*$J$15</f>
        <v>0.22372160261741503</v>
      </c>
      <c r="P28" s="24">
        <f t="shared" si="9"/>
        <v>0</v>
      </c>
      <c r="Q28" s="1"/>
      <c r="R28" s="27">
        <f t="shared" ref="R28:R59" si="19">A28*L28</f>
        <v>-2.0646454096989717</v>
      </c>
      <c r="S28" s="27">
        <f t="shared" ref="S28:S59" si="20">A28*M28</f>
        <v>-89.012954590301021</v>
      </c>
    </row>
    <row r="29" spans="1:19" x14ac:dyDescent="0.25">
      <c r="A29" s="29">
        <v>-381</v>
      </c>
      <c r="B29" s="29">
        <v>0.28949999999999998</v>
      </c>
      <c r="C29" s="29">
        <v>0.26879999999999998</v>
      </c>
      <c r="D29" s="1"/>
      <c r="E29" s="1">
        <f t="shared" si="12"/>
        <v>0.92849740932642488</v>
      </c>
      <c r="F29" s="1">
        <f t="shared" si="13"/>
        <v>0</v>
      </c>
      <c r="G29" s="1">
        <f t="shared" ref="G29:G92" si="21">E29*F29</f>
        <v>0</v>
      </c>
      <c r="H29" s="1"/>
      <c r="I29" s="24">
        <f t="shared" si="14"/>
        <v>1.4823728826141826E-2</v>
      </c>
      <c r="J29" s="24">
        <f t="shared" si="4"/>
        <v>0.9703525423477164</v>
      </c>
      <c r="K29" s="1"/>
      <c r="L29" s="1">
        <f t="shared" si="15"/>
        <v>4.2914694951680585E-3</v>
      </c>
      <c r="M29" s="1">
        <f t="shared" si="16"/>
        <v>0.28520853050483191</v>
      </c>
      <c r="N29" s="1">
        <f t="shared" si="17"/>
        <v>-2.5817837767051738E-2</v>
      </c>
      <c r="O29" s="1">
        <f t="shared" si="18"/>
        <v>0.29461783776705169</v>
      </c>
      <c r="P29" s="24">
        <f t="shared" si="9"/>
        <v>-5.4939777544791993E-17</v>
      </c>
      <c r="Q29" s="1"/>
      <c r="R29" s="27">
        <f t="shared" si="19"/>
        <v>-1.6350498776590303</v>
      </c>
      <c r="S29" s="27">
        <f t="shared" si="20"/>
        <v>-108.66445012234097</v>
      </c>
    </row>
    <row r="30" spans="1:19" x14ac:dyDescent="0.25">
      <c r="A30" s="29">
        <v>-351</v>
      </c>
      <c r="B30" s="29">
        <v>0.36880000000000002</v>
      </c>
      <c r="C30" s="29">
        <v>0.36070000000000002</v>
      </c>
      <c r="D30" s="1"/>
      <c r="E30" s="1">
        <f t="shared" si="12"/>
        <v>0.97803687635574843</v>
      </c>
      <c r="F30" s="1">
        <f t="shared" si="13"/>
        <v>0</v>
      </c>
      <c r="G30" s="1">
        <f t="shared" si="21"/>
        <v>0</v>
      </c>
      <c r="H30" s="1"/>
      <c r="I30" s="24">
        <f t="shared" si="14"/>
        <v>7.7959312143791688E-3</v>
      </c>
      <c r="J30" s="24">
        <f t="shared" si="4"/>
        <v>0.98440813757124168</v>
      </c>
      <c r="K30" s="1"/>
      <c r="L30" s="1">
        <f t="shared" si="15"/>
        <v>2.8751394318630376E-3</v>
      </c>
      <c r="M30" s="1">
        <f t="shared" si="16"/>
        <v>0.365924860568137</v>
      </c>
      <c r="N30" s="1">
        <f t="shared" si="17"/>
        <v>-1.7297078190366185E-2</v>
      </c>
      <c r="O30" s="1">
        <f t="shared" si="18"/>
        <v>0.37799707819036626</v>
      </c>
      <c r="P30" s="24">
        <f t="shared" si="9"/>
        <v>5.4939777544791993E-17</v>
      </c>
      <c r="Q30" s="1"/>
      <c r="R30" s="27">
        <f t="shared" si="19"/>
        <v>-1.0091739405839262</v>
      </c>
      <c r="S30" s="27">
        <f t="shared" si="20"/>
        <v>-128.4396260594161</v>
      </c>
    </row>
    <row r="31" spans="1:19" x14ac:dyDescent="0.25">
      <c r="A31" s="29">
        <v>-321</v>
      </c>
      <c r="B31" s="29">
        <v>0.45689999999999997</v>
      </c>
      <c r="C31" s="29">
        <v>0.46389999999999998</v>
      </c>
      <c r="D31" s="1"/>
      <c r="E31" s="1">
        <f t="shared" si="12"/>
        <v>1.0153206390895164</v>
      </c>
      <c r="F31" s="1">
        <f t="shared" si="13"/>
        <v>0</v>
      </c>
      <c r="G31" s="1">
        <f t="shared" si="21"/>
        <v>0</v>
      </c>
      <c r="H31" s="1"/>
      <c r="I31" s="24">
        <f t="shared" si="14"/>
        <v>2.5067596828646501E-3</v>
      </c>
      <c r="J31" s="24">
        <f t="shared" si="4"/>
        <v>0.99498648063427075</v>
      </c>
      <c r="K31" s="1"/>
      <c r="L31" s="1">
        <f t="shared" si="15"/>
        <v>1.1453384991008586E-3</v>
      </c>
      <c r="M31" s="1">
        <f t="shared" si="16"/>
        <v>0.45575466150089911</v>
      </c>
      <c r="N31" s="1">
        <f t="shared" si="17"/>
        <v>-6.890451765167796E-3</v>
      </c>
      <c r="O31" s="1">
        <f t="shared" si="18"/>
        <v>0.47079045176516782</v>
      </c>
      <c r="P31" s="24">
        <f t="shared" si="9"/>
        <v>5.4939777544791993E-17</v>
      </c>
      <c r="Q31" s="1"/>
      <c r="R31" s="27">
        <f t="shared" si="19"/>
        <v>-0.36765365821137563</v>
      </c>
      <c r="S31" s="27">
        <f t="shared" si="20"/>
        <v>-146.29724634178862</v>
      </c>
    </row>
    <row r="32" spans="1:19" x14ac:dyDescent="0.25">
      <c r="A32" s="29">
        <v>-291</v>
      </c>
      <c r="B32" s="29">
        <v>0.54990000000000006</v>
      </c>
      <c r="C32" s="29">
        <v>0.56820000000000004</v>
      </c>
      <c r="D32" s="1"/>
      <c r="E32" s="1">
        <f t="shared" si="12"/>
        <v>1.0332787779596291</v>
      </c>
      <c r="F32" s="1">
        <f t="shared" si="13"/>
        <v>0</v>
      </c>
      <c r="G32" s="1">
        <f t="shared" si="21"/>
        <v>0</v>
      </c>
      <c r="H32" s="1"/>
      <c r="I32" s="24">
        <f t="shared" si="14"/>
        <v>0</v>
      </c>
      <c r="J32" s="24">
        <f t="shared" si="4"/>
        <v>1</v>
      </c>
      <c r="K32" s="1"/>
      <c r="L32" s="1">
        <f t="shared" si="15"/>
        <v>0</v>
      </c>
      <c r="M32" s="1">
        <f t="shared" si="16"/>
        <v>0.54990000000000006</v>
      </c>
      <c r="N32" s="1">
        <f t="shared" si="17"/>
        <v>0</v>
      </c>
      <c r="O32" s="1">
        <f t="shared" si="18"/>
        <v>0.56804173669467795</v>
      </c>
      <c r="P32" s="24">
        <f t="shared" si="9"/>
        <v>-1.5663430851355184E-4</v>
      </c>
      <c r="Q32" s="1"/>
      <c r="R32" s="27">
        <f t="shared" si="19"/>
        <v>0</v>
      </c>
      <c r="S32" s="27">
        <f t="shared" si="20"/>
        <v>-160.02090000000001</v>
      </c>
    </row>
    <row r="33" spans="1:19" x14ac:dyDescent="0.25">
      <c r="A33" s="29">
        <v>-261</v>
      </c>
      <c r="B33" s="29">
        <v>0.64259999999999995</v>
      </c>
      <c r="C33" s="29">
        <v>0.66379999999999995</v>
      </c>
      <c r="D33" s="1"/>
      <c r="E33" s="1">
        <f t="shared" si="12"/>
        <v>1.0329909741674448</v>
      </c>
      <c r="F33" s="1">
        <f t="shared" si="13"/>
        <v>1</v>
      </c>
      <c r="G33" s="1">
        <f t="shared" si="21"/>
        <v>1.0329909741674448</v>
      </c>
      <c r="H33" s="1"/>
      <c r="I33" s="24">
        <f t="shared" si="14"/>
        <v>0</v>
      </c>
      <c r="J33" s="24">
        <f t="shared" si="4"/>
        <v>1</v>
      </c>
      <c r="K33" s="1"/>
      <c r="L33" s="1">
        <f t="shared" si="15"/>
        <v>0</v>
      </c>
      <c r="M33" s="1">
        <f t="shared" si="16"/>
        <v>0.64259999999999995</v>
      </c>
      <c r="N33" s="1">
        <f t="shared" si="17"/>
        <v>0</v>
      </c>
      <c r="O33" s="1">
        <f t="shared" si="18"/>
        <v>0.66379999999999995</v>
      </c>
      <c r="P33" s="24">
        <f t="shared" si="9"/>
        <v>0</v>
      </c>
      <c r="Q33" s="1"/>
      <c r="R33" s="27">
        <f t="shared" si="19"/>
        <v>0</v>
      </c>
      <c r="S33" s="27">
        <f t="shared" si="20"/>
        <v>-167.71859999999998</v>
      </c>
    </row>
    <row r="34" spans="1:19" x14ac:dyDescent="0.25">
      <c r="A34" s="29">
        <v>-231</v>
      </c>
      <c r="B34" s="29">
        <v>0.72889999999999999</v>
      </c>
      <c r="C34" s="29">
        <v>0.74529999999999996</v>
      </c>
      <c r="D34" s="1"/>
      <c r="E34" s="1">
        <f t="shared" si="12"/>
        <v>1.0224996570174234</v>
      </c>
      <c r="F34" s="1">
        <f t="shared" si="13"/>
        <v>1</v>
      </c>
      <c r="G34" s="1">
        <f t="shared" si="21"/>
        <v>1.0224996570174234</v>
      </c>
      <c r="H34" s="1"/>
      <c r="I34" s="24">
        <f t="shared" si="14"/>
        <v>1.4883255317931037E-3</v>
      </c>
      <c r="J34" s="24">
        <f t="shared" si="4"/>
        <v>0.99702334893641376</v>
      </c>
      <c r="K34" s="1"/>
      <c r="L34" s="1">
        <f t="shared" si="15"/>
        <v>1.0848404801239932E-3</v>
      </c>
      <c r="M34" s="1">
        <f t="shared" si="16"/>
        <v>0.72781515951987596</v>
      </c>
      <c r="N34" s="1">
        <f t="shared" si="17"/>
        <v>-6.5264906462710248E-3</v>
      </c>
      <c r="O34" s="1">
        <f t="shared" si="18"/>
        <v>0.75182649064627094</v>
      </c>
      <c r="P34" s="24">
        <f t="shared" si="9"/>
        <v>0</v>
      </c>
      <c r="Q34" s="1"/>
      <c r="R34" s="27">
        <f t="shared" si="19"/>
        <v>-0.2505981509086424</v>
      </c>
      <c r="S34" s="27">
        <f t="shared" si="20"/>
        <v>-168.12530184909136</v>
      </c>
    </row>
    <row r="35" spans="1:19" x14ac:dyDescent="0.25">
      <c r="A35" s="29">
        <v>-201</v>
      </c>
      <c r="B35" s="29">
        <v>0.80689999999999995</v>
      </c>
      <c r="C35" s="29">
        <v>0.81159999999999999</v>
      </c>
      <c r="D35" s="1"/>
      <c r="E35" s="1">
        <f t="shared" si="12"/>
        <v>1.0058247614326434</v>
      </c>
      <c r="F35" s="1">
        <f t="shared" si="13"/>
        <v>1</v>
      </c>
      <c r="G35" s="1">
        <f t="shared" si="21"/>
        <v>1.0058247614326434</v>
      </c>
      <c r="H35" s="1"/>
      <c r="I35" s="24">
        <f t="shared" si="14"/>
        <v>3.8538695796881328E-3</v>
      </c>
      <c r="J35" s="24">
        <f t="shared" si="4"/>
        <v>0.99229226084062372</v>
      </c>
      <c r="K35" s="1"/>
      <c r="L35" s="1">
        <f t="shared" si="15"/>
        <v>3.1096873638503542E-3</v>
      </c>
      <c r="M35" s="1">
        <f t="shared" si="16"/>
        <v>0.80379031263614964</v>
      </c>
      <c r="N35" s="1">
        <f t="shared" si="17"/>
        <v>-1.8708138076371242E-2</v>
      </c>
      <c r="O35" s="1">
        <f t="shared" si="18"/>
        <v>0.83030813807637127</v>
      </c>
      <c r="P35" s="24">
        <f t="shared" si="9"/>
        <v>0</v>
      </c>
      <c r="Q35" s="1"/>
      <c r="R35" s="27">
        <f t="shared" si="19"/>
        <v>-0.62504716013392125</v>
      </c>
      <c r="S35" s="27">
        <f t="shared" si="20"/>
        <v>-161.56185283986608</v>
      </c>
    </row>
    <row r="36" spans="1:19" x14ac:dyDescent="0.25">
      <c r="A36" s="29">
        <v>-171</v>
      </c>
      <c r="B36" s="29">
        <v>0.874</v>
      </c>
      <c r="C36" s="29">
        <v>0.86560000000000004</v>
      </c>
      <c r="D36" s="1"/>
      <c r="E36" s="1">
        <f t="shared" si="12"/>
        <v>0.99038901601830664</v>
      </c>
      <c r="F36" s="1">
        <f t="shared" si="13"/>
        <v>1</v>
      </c>
      <c r="G36" s="1">
        <f t="shared" si="21"/>
        <v>0.99038901601830664</v>
      </c>
      <c r="H36" s="1"/>
      <c r="I36" s="24">
        <f t="shared" si="14"/>
        <v>6.0436245622042155E-3</v>
      </c>
      <c r="J36" s="24">
        <f t="shared" si="4"/>
        <v>0.98791275087559161</v>
      </c>
      <c r="K36" s="1"/>
      <c r="L36" s="1">
        <f t="shared" si="15"/>
        <v>5.2821278673664844E-3</v>
      </c>
      <c r="M36" s="1">
        <f t="shared" si="16"/>
        <v>0.86871787213263352</v>
      </c>
      <c r="N36" s="1">
        <f t="shared" si="17"/>
        <v>-3.1777721010958826E-2</v>
      </c>
      <c r="O36" s="1">
        <f t="shared" si="18"/>
        <v>0.89737772101095881</v>
      </c>
      <c r="P36" s="24">
        <f t="shared" si="9"/>
        <v>-1.0987955508958399E-16</v>
      </c>
      <c r="Q36" s="1"/>
      <c r="R36" s="27">
        <f t="shared" si="19"/>
        <v>-0.90324386531966883</v>
      </c>
      <c r="S36" s="27">
        <f t="shared" si="20"/>
        <v>-148.55075613468034</v>
      </c>
    </row>
    <row r="37" spans="1:19" x14ac:dyDescent="0.25">
      <c r="A37" s="29">
        <v>-141</v>
      </c>
      <c r="B37" s="29">
        <v>0.92559999999999998</v>
      </c>
      <c r="C37" s="29">
        <v>0.91249999999999998</v>
      </c>
      <c r="D37" s="1"/>
      <c r="E37" s="1">
        <f t="shared" si="12"/>
        <v>0.98584701815038889</v>
      </c>
      <c r="F37" s="1">
        <f t="shared" si="13"/>
        <v>1</v>
      </c>
      <c r="G37" s="1">
        <f t="shared" si="21"/>
        <v>0.98584701815038889</v>
      </c>
      <c r="H37" s="1"/>
      <c r="I37" s="24">
        <f t="shared" si="14"/>
        <v>6.6879641904422265E-3</v>
      </c>
      <c r="J37" s="24">
        <f t="shared" si="4"/>
        <v>0.98662407161911558</v>
      </c>
      <c r="K37" s="1"/>
      <c r="L37" s="1">
        <f t="shared" si="15"/>
        <v>6.1903796546733244E-3</v>
      </c>
      <c r="M37" s="1">
        <f t="shared" si="16"/>
        <v>0.91940962034532658</v>
      </c>
      <c r="N37" s="1">
        <f t="shared" si="17"/>
        <v>-3.7241839379439617E-2</v>
      </c>
      <c r="O37" s="1">
        <f t="shared" si="18"/>
        <v>0.94974183937943946</v>
      </c>
      <c r="P37" s="24">
        <f t="shared" si="9"/>
        <v>-1.0987955508958399E-16</v>
      </c>
      <c r="Q37" s="1"/>
      <c r="R37" s="27">
        <f t="shared" si="19"/>
        <v>-0.87284353130893877</v>
      </c>
      <c r="S37" s="27">
        <f t="shared" si="20"/>
        <v>-129.63675646869106</v>
      </c>
    </row>
    <row r="38" spans="1:19" x14ac:dyDescent="0.25">
      <c r="A38" s="29">
        <v>-111</v>
      </c>
      <c r="B38" s="29">
        <v>0.96</v>
      </c>
      <c r="C38" s="29">
        <v>0.95420000000000005</v>
      </c>
      <c r="D38" s="1"/>
      <c r="E38" s="1">
        <f t="shared" si="12"/>
        <v>0.99395833333333339</v>
      </c>
      <c r="F38" s="1">
        <f t="shared" si="13"/>
        <v>1</v>
      </c>
      <c r="G38" s="1">
        <f t="shared" si="21"/>
        <v>0.99395833333333339</v>
      </c>
      <c r="H38" s="1"/>
      <c r="I38" s="24">
        <f t="shared" si="14"/>
        <v>5.5372719264901501E-3</v>
      </c>
      <c r="J38" s="24">
        <f t="shared" si="4"/>
        <v>0.98892545614701965</v>
      </c>
      <c r="K38" s="1"/>
      <c r="L38" s="1">
        <f t="shared" si="15"/>
        <v>5.3157810494305442E-3</v>
      </c>
      <c r="M38" s="1">
        <f t="shared" si="16"/>
        <v>0.95468421895056943</v>
      </c>
      <c r="N38" s="1">
        <f t="shared" si="17"/>
        <v>-3.1980181356034844E-2</v>
      </c>
      <c r="O38" s="1">
        <f t="shared" si="18"/>
        <v>0.98618018135603491</v>
      </c>
      <c r="P38" s="24">
        <f t="shared" si="9"/>
        <v>0</v>
      </c>
      <c r="Q38" s="1"/>
      <c r="R38" s="27">
        <f t="shared" si="19"/>
        <v>-0.59005169648679046</v>
      </c>
      <c r="S38" s="27">
        <f t="shared" si="20"/>
        <v>-105.96994830351321</v>
      </c>
    </row>
    <row r="39" spans="1:19" x14ac:dyDescent="0.25">
      <c r="A39" s="29">
        <v>-81</v>
      </c>
      <c r="B39" s="29">
        <v>0.9778</v>
      </c>
      <c r="C39" s="29">
        <v>0.98319999999999996</v>
      </c>
      <c r="D39" s="1"/>
      <c r="E39" s="1">
        <f t="shared" si="12"/>
        <v>1.0055226017590508</v>
      </c>
      <c r="F39" s="1">
        <f t="shared" si="13"/>
        <v>1</v>
      </c>
      <c r="G39" s="1">
        <f t="shared" si="21"/>
        <v>1.0055226017590508</v>
      </c>
      <c r="H39" s="1"/>
      <c r="I39" s="24">
        <f t="shared" si="14"/>
        <v>3.8967347366989672E-3</v>
      </c>
      <c r="J39" s="24">
        <f t="shared" si="4"/>
        <v>0.99220653052660202</v>
      </c>
      <c r="K39" s="1"/>
      <c r="L39" s="1">
        <f t="shared" si="15"/>
        <v>3.8102272255442502E-3</v>
      </c>
      <c r="M39" s="1">
        <f t="shared" si="16"/>
        <v>0.97398977277445575</v>
      </c>
      <c r="N39" s="1">
        <f t="shared" si="17"/>
        <v>-2.2922644207413329E-2</v>
      </c>
      <c r="O39" s="1">
        <f t="shared" si="18"/>
        <v>1.0061226442074132</v>
      </c>
      <c r="P39" s="24">
        <f t="shared" si="9"/>
        <v>-1.0987955508958399E-16</v>
      </c>
      <c r="Q39" s="1"/>
      <c r="R39" s="27">
        <f t="shared" si="19"/>
        <v>-0.30862840526908425</v>
      </c>
      <c r="S39" s="27">
        <f t="shared" si="20"/>
        <v>-78.893171594730916</v>
      </c>
    </row>
    <row r="40" spans="1:19" x14ac:dyDescent="0.25">
      <c r="A40" s="29">
        <v>-51</v>
      </c>
      <c r="B40" s="29">
        <v>0.98099999999999998</v>
      </c>
      <c r="C40" s="29">
        <v>0.98699999999999999</v>
      </c>
      <c r="D40" s="1"/>
      <c r="E40" s="1">
        <f t="shared" si="12"/>
        <v>1.0061162079510704</v>
      </c>
      <c r="F40" s="1">
        <f t="shared" si="13"/>
        <v>1</v>
      </c>
      <c r="G40" s="1">
        <f t="shared" si="21"/>
        <v>1.0061162079510704</v>
      </c>
      <c r="H40" s="1"/>
      <c r="I40" s="24">
        <f t="shared" si="14"/>
        <v>3.8125242187268408E-3</v>
      </c>
      <c r="J40" s="24">
        <f t="shared" si="4"/>
        <v>0.99237495156254629</v>
      </c>
      <c r="K40" s="1"/>
      <c r="L40" s="1">
        <f t="shared" si="15"/>
        <v>3.7400862585710306E-3</v>
      </c>
      <c r="M40" s="1">
        <f t="shared" si="16"/>
        <v>0.97725991374142895</v>
      </c>
      <c r="N40" s="1">
        <f t="shared" si="17"/>
        <v>-2.2500670310551737E-2</v>
      </c>
      <c r="O40" s="1">
        <f t="shared" si="18"/>
        <v>1.0095006703105518</v>
      </c>
      <c r="P40" s="24">
        <f t="shared" si="9"/>
        <v>1.0987955508958399E-16</v>
      </c>
      <c r="Q40" s="1"/>
      <c r="R40" s="27">
        <f t="shared" si="19"/>
        <v>-0.19074439918712255</v>
      </c>
      <c r="S40" s="27">
        <f t="shared" si="20"/>
        <v>-49.840255600812874</v>
      </c>
    </row>
    <row r="41" spans="1:19" x14ac:dyDescent="0.25">
      <c r="A41" s="29">
        <v>-21</v>
      </c>
      <c r="B41" s="29">
        <v>0.97130000000000005</v>
      </c>
      <c r="C41" s="29">
        <v>0.96799999999999997</v>
      </c>
      <c r="D41" s="1"/>
      <c r="E41" s="1">
        <f t="shared" si="12"/>
        <v>0.9966024915062287</v>
      </c>
      <c r="F41" s="1">
        <f t="shared" si="13"/>
        <v>1</v>
      </c>
      <c r="G41" s="1">
        <f t="shared" si="21"/>
        <v>0.9966024915062287</v>
      </c>
      <c r="H41" s="1"/>
      <c r="I41" s="24">
        <f t="shared" si="14"/>
        <v>5.1621647723983036E-3</v>
      </c>
      <c r="J41" s="24">
        <f t="shared" si="4"/>
        <v>0.98967567045520344</v>
      </c>
      <c r="K41" s="1"/>
      <c r="L41" s="1">
        <f t="shared" si="15"/>
        <v>5.0140106434304723E-3</v>
      </c>
      <c r="M41" s="1">
        <f t="shared" si="16"/>
        <v>0.96628598935656962</v>
      </c>
      <c r="N41" s="1">
        <f t="shared" si="17"/>
        <v>-3.0164705469796004E-2</v>
      </c>
      <c r="O41" s="1">
        <f t="shared" si="18"/>
        <v>0.99816470546979608</v>
      </c>
      <c r="P41" s="24">
        <f t="shared" si="9"/>
        <v>1.0987955508958399E-16</v>
      </c>
      <c r="Q41" s="1"/>
      <c r="R41" s="27">
        <f t="shared" si="19"/>
        <v>-0.10529422351203992</v>
      </c>
      <c r="S41" s="27">
        <f t="shared" si="20"/>
        <v>-20.292005776487962</v>
      </c>
    </row>
    <row r="42" spans="1:19" x14ac:dyDescent="0.25">
      <c r="A42" s="29">
        <v>9</v>
      </c>
      <c r="B42" s="29">
        <v>0.9506</v>
      </c>
      <c r="C42" s="29">
        <v>0.94</v>
      </c>
      <c r="D42" s="1"/>
      <c r="E42" s="1">
        <f t="shared" si="12"/>
        <v>0.98884914790658529</v>
      </c>
      <c r="F42" s="1">
        <f t="shared" si="13"/>
        <v>1</v>
      </c>
      <c r="G42" s="1">
        <f t="shared" si="21"/>
        <v>0.98884914790658529</v>
      </c>
      <c r="H42" s="1"/>
      <c r="I42" s="24">
        <f t="shared" si="14"/>
        <v>6.2620742566988916E-3</v>
      </c>
      <c r="J42" s="24">
        <f t="shared" si="4"/>
        <v>0.98747585148660222</v>
      </c>
      <c r="K42" s="1"/>
      <c r="L42" s="1">
        <f t="shared" si="15"/>
        <v>5.952727788417966E-3</v>
      </c>
      <c r="M42" s="1">
        <f t="shared" si="16"/>
        <v>0.94464727221158207</v>
      </c>
      <c r="N42" s="1">
        <f t="shared" si="17"/>
        <v>-3.581210596646154E-2</v>
      </c>
      <c r="O42" s="1">
        <f t="shared" si="18"/>
        <v>0.97581210596646151</v>
      </c>
      <c r="P42" s="24">
        <f t="shared" si="9"/>
        <v>0</v>
      </c>
      <c r="Q42" s="1"/>
      <c r="R42" s="27">
        <f t="shared" si="19"/>
        <v>5.3574550095761696E-2</v>
      </c>
      <c r="S42" s="27">
        <f t="shared" si="20"/>
        <v>8.5018254499042385</v>
      </c>
    </row>
    <row r="43" spans="1:19" x14ac:dyDescent="0.25">
      <c r="A43" s="29">
        <v>39</v>
      </c>
      <c r="B43" s="29">
        <v>0.91979999999999995</v>
      </c>
      <c r="C43" s="29">
        <v>0.91279999999999994</v>
      </c>
      <c r="D43" s="1"/>
      <c r="E43" s="1">
        <f t="shared" si="12"/>
        <v>0.99238964992389644</v>
      </c>
      <c r="F43" s="1">
        <f t="shared" si="13"/>
        <v>1</v>
      </c>
      <c r="G43" s="1">
        <f t="shared" si="21"/>
        <v>0.99238964992389644</v>
      </c>
      <c r="H43" s="1"/>
      <c r="I43" s="24">
        <f t="shared" si="14"/>
        <v>5.7598094340480547E-3</v>
      </c>
      <c r="J43" s="24">
        <f t="shared" si="4"/>
        <v>0.98848038113190384</v>
      </c>
      <c r="K43" s="1"/>
      <c r="L43" s="1">
        <f t="shared" si="15"/>
        <v>5.2978727174374006E-3</v>
      </c>
      <c r="M43" s="1">
        <f t="shared" si="16"/>
        <v>0.91450212728256253</v>
      </c>
      <c r="N43" s="1">
        <f t="shared" si="17"/>
        <v>-3.1872443339814982E-2</v>
      </c>
      <c r="O43" s="1">
        <f t="shared" si="18"/>
        <v>0.94467244333981482</v>
      </c>
      <c r="P43" s="24">
        <f t="shared" si="9"/>
        <v>-1.0987955508958399E-16</v>
      </c>
      <c r="Q43" s="1"/>
      <c r="R43" s="27">
        <f t="shared" si="19"/>
        <v>0.20661703598005862</v>
      </c>
      <c r="S43" s="27">
        <f t="shared" si="20"/>
        <v>35.66558296401994</v>
      </c>
    </row>
    <row r="44" spans="1:19" x14ac:dyDescent="0.25">
      <c r="A44" s="29">
        <v>69</v>
      </c>
      <c r="B44" s="29">
        <v>0.88019999999999998</v>
      </c>
      <c r="C44" s="29">
        <v>0.87939999999999996</v>
      </c>
      <c r="D44" s="1"/>
      <c r="E44" s="1">
        <f t="shared" si="12"/>
        <v>0.99909111565553277</v>
      </c>
      <c r="F44" s="1">
        <f t="shared" si="13"/>
        <v>1</v>
      </c>
      <c r="G44" s="1">
        <f t="shared" si="21"/>
        <v>0.99909111565553277</v>
      </c>
      <c r="H44" s="1"/>
      <c r="I44" s="24">
        <f t="shared" si="14"/>
        <v>4.8091220793329637E-3</v>
      </c>
      <c r="J44" s="24">
        <f t="shared" si="4"/>
        <v>0.99038175584133403</v>
      </c>
      <c r="K44" s="1"/>
      <c r="L44" s="1">
        <f t="shared" si="15"/>
        <v>4.2329892542288744E-3</v>
      </c>
      <c r="M44" s="1">
        <f t="shared" si="16"/>
        <v>0.8759670107457711</v>
      </c>
      <c r="N44" s="1">
        <f t="shared" si="17"/>
        <v>-2.5466015768818746E-2</v>
      </c>
      <c r="O44" s="1">
        <f t="shared" si="18"/>
        <v>0.90486601576881864</v>
      </c>
      <c r="P44" s="24">
        <f t="shared" si="9"/>
        <v>-1.0987955508958399E-16</v>
      </c>
      <c r="Q44" s="1"/>
      <c r="R44" s="27">
        <f t="shared" si="19"/>
        <v>0.29207625854179231</v>
      </c>
      <c r="S44" s="27">
        <f t="shared" si="20"/>
        <v>60.441723741458205</v>
      </c>
    </row>
    <row r="45" spans="1:19" x14ac:dyDescent="0.25">
      <c r="A45" s="29">
        <v>99</v>
      </c>
      <c r="B45" s="29">
        <v>0.83350000000000002</v>
      </c>
      <c r="C45" s="29">
        <v>0.83360000000000001</v>
      </c>
      <c r="D45" s="1"/>
      <c r="E45" s="1">
        <f t="shared" si="12"/>
        <v>1.000119976004799</v>
      </c>
      <c r="F45" s="1">
        <f t="shared" si="13"/>
        <v>1</v>
      </c>
      <c r="G45" s="1">
        <f t="shared" si="21"/>
        <v>1.000119976004799</v>
      </c>
      <c r="H45" s="1"/>
      <c r="I45" s="24">
        <f t="shared" si="14"/>
        <v>4.6631652748092035E-3</v>
      </c>
      <c r="J45" s="24">
        <f t="shared" si="4"/>
        <v>0.9906736694503816</v>
      </c>
      <c r="K45" s="1"/>
      <c r="L45" s="1">
        <f t="shared" si="15"/>
        <v>3.8867482565534714E-3</v>
      </c>
      <c r="M45" s="1">
        <f t="shared" si="16"/>
        <v>0.82961325174344647</v>
      </c>
      <c r="N45" s="1">
        <f t="shared" si="17"/>
        <v>-2.338300110068451E-2</v>
      </c>
      <c r="O45" s="1">
        <f t="shared" si="18"/>
        <v>0.85698300110068437</v>
      </c>
      <c r="P45" s="24">
        <f t="shared" si="9"/>
        <v>-1.0987955508958399E-16</v>
      </c>
      <c r="Q45" s="1"/>
      <c r="R45" s="27">
        <f t="shared" si="19"/>
        <v>0.38478807739879367</v>
      </c>
      <c r="S45" s="27">
        <f t="shared" si="20"/>
        <v>82.131711922601198</v>
      </c>
    </row>
    <row r="46" spans="1:19" x14ac:dyDescent="0.25">
      <c r="A46" s="29">
        <v>129</v>
      </c>
      <c r="B46" s="29">
        <v>0.78169999999999995</v>
      </c>
      <c r="C46" s="29">
        <v>0.77959999999999996</v>
      </c>
      <c r="D46" s="1"/>
      <c r="E46" s="1">
        <f t="shared" si="12"/>
        <v>0.99731354739669953</v>
      </c>
      <c r="F46" s="1">
        <f t="shared" si="13"/>
        <v>1</v>
      </c>
      <c r="G46" s="1">
        <f t="shared" si="21"/>
        <v>0.99731354739669953</v>
      </c>
      <c r="H46" s="1"/>
      <c r="I46" s="24">
        <f t="shared" si="14"/>
        <v>5.0612925347958545E-3</v>
      </c>
      <c r="J46" s="24">
        <f t="shared" si="4"/>
        <v>0.98987741493040826</v>
      </c>
      <c r="K46" s="1"/>
      <c r="L46" s="1">
        <f t="shared" si="15"/>
        <v>3.9564123744499193E-3</v>
      </c>
      <c r="M46" s="1">
        <f t="shared" si="16"/>
        <v>0.77774358762555007</v>
      </c>
      <c r="N46" s="1">
        <f t="shared" si="17"/>
        <v>-2.3802106233800416E-2</v>
      </c>
      <c r="O46" s="1">
        <f t="shared" si="18"/>
        <v>0.80340210623380037</v>
      </c>
      <c r="P46" s="24">
        <f t="shared" si="9"/>
        <v>0</v>
      </c>
      <c r="Q46" s="1"/>
      <c r="R46" s="27">
        <f t="shared" si="19"/>
        <v>0.51037719630403955</v>
      </c>
      <c r="S46" s="27">
        <f t="shared" si="20"/>
        <v>100.32892280369596</v>
      </c>
    </row>
    <row r="47" spans="1:19" x14ac:dyDescent="0.25">
      <c r="A47" s="29">
        <v>159</v>
      </c>
      <c r="B47" s="29">
        <v>0.7278</v>
      </c>
      <c r="C47" s="29">
        <v>0.72760000000000002</v>
      </c>
      <c r="D47" s="1"/>
      <c r="E47" s="1">
        <f t="shared" si="12"/>
        <v>0.99972519923055791</v>
      </c>
      <c r="F47" s="1">
        <f t="shared" si="13"/>
        <v>1</v>
      </c>
      <c r="G47" s="1">
        <f t="shared" si="21"/>
        <v>0.99972519923055791</v>
      </c>
      <c r="H47" s="1"/>
      <c r="I47" s="24">
        <f t="shared" si="14"/>
        <v>4.7191693345530914E-3</v>
      </c>
      <c r="J47" s="24">
        <f t="shared" si="4"/>
        <v>0.99056166133089385</v>
      </c>
      <c r="K47" s="1"/>
      <c r="L47" s="1">
        <f t="shared" si="15"/>
        <v>3.4346114416877399E-3</v>
      </c>
      <c r="M47" s="1">
        <f t="shared" si="16"/>
        <v>0.72436538855831223</v>
      </c>
      <c r="N47" s="1">
        <f t="shared" si="17"/>
        <v>-2.0662908380030594E-2</v>
      </c>
      <c r="O47" s="1">
        <f t="shared" si="18"/>
        <v>0.74826290838003062</v>
      </c>
      <c r="P47" s="24">
        <f t="shared" si="9"/>
        <v>0</v>
      </c>
      <c r="Q47" s="1"/>
      <c r="R47" s="27">
        <f t="shared" si="19"/>
        <v>0.5461032192283507</v>
      </c>
      <c r="S47" s="27">
        <f t="shared" si="20"/>
        <v>115.17409678077165</v>
      </c>
    </row>
    <row r="48" spans="1:19" x14ac:dyDescent="0.25">
      <c r="A48" s="29">
        <v>189</v>
      </c>
      <c r="B48" s="29">
        <v>0.67430000000000001</v>
      </c>
      <c r="C48" s="29">
        <v>0.68149999999999999</v>
      </c>
      <c r="D48" s="1"/>
      <c r="E48" s="1">
        <f t="shared" si="12"/>
        <v>1.0106777398783924</v>
      </c>
      <c r="F48" s="1">
        <f t="shared" si="13"/>
        <v>1</v>
      </c>
      <c r="G48" s="1">
        <f t="shared" si="21"/>
        <v>1.0106777398783924</v>
      </c>
      <c r="H48" s="1"/>
      <c r="I48" s="24">
        <f t="shared" si="14"/>
        <v>3.1654134380267353E-3</v>
      </c>
      <c r="J48" s="24">
        <f t="shared" si="4"/>
        <v>0.99366917312394654</v>
      </c>
      <c r="K48" s="1"/>
      <c r="L48" s="1">
        <f t="shared" si="15"/>
        <v>2.1344382812614276E-3</v>
      </c>
      <c r="M48" s="1">
        <f t="shared" si="16"/>
        <v>0.67216556171873854</v>
      </c>
      <c r="N48" s="1">
        <f t="shared" si="17"/>
        <v>-1.284095840164751E-2</v>
      </c>
      <c r="O48" s="1">
        <f t="shared" si="18"/>
        <v>0.69434095840164745</v>
      </c>
      <c r="P48" s="24">
        <f t="shared" si="9"/>
        <v>-1.0987955508958399E-16</v>
      </c>
      <c r="Q48" s="1"/>
      <c r="R48" s="27">
        <f t="shared" si="19"/>
        <v>0.40340883515840981</v>
      </c>
      <c r="S48" s="27">
        <f t="shared" si="20"/>
        <v>127.03929116484159</v>
      </c>
    </row>
    <row r="49" spans="1:19" x14ac:dyDescent="0.25">
      <c r="A49" s="29">
        <v>219</v>
      </c>
      <c r="B49" s="29">
        <v>0.62080000000000002</v>
      </c>
      <c r="C49" s="29">
        <v>0.63480000000000003</v>
      </c>
      <c r="D49" s="1"/>
      <c r="E49" s="1">
        <f t="shared" si="12"/>
        <v>1.0225515463917525</v>
      </c>
      <c r="F49" s="1">
        <f t="shared" si="13"/>
        <v>1</v>
      </c>
      <c r="G49" s="1">
        <f t="shared" si="21"/>
        <v>1.0225515463917525</v>
      </c>
      <c r="H49" s="1"/>
      <c r="I49" s="24">
        <f t="shared" si="14"/>
        <v>1.4809643702212601E-3</v>
      </c>
      <c r="J49" s="24">
        <f t="shared" si="4"/>
        <v>0.99703807125955746</v>
      </c>
      <c r="K49" s="1"/>
      <c r="L49" s="1">
        <f t="shared" si="15"/>
        <v>9.1938268103335834E-4</v>
      </c>
      <c r="M49" s="1">
        <f t="shared" si="16"/>
        <v>0.6198806173189666</v>
      </c>
      <c r="N49" s="1">
        <f t="shared" si="17"/>
        <v>-5.5310827518364487E-3</v>
      </c>
      <c r="O49" s="1">
        <f t="shared" si="18"/>
        <v>0.64033108275183637</v>
      </c>
      <c r="P49" s="24">
        <f t="shared" si="9"/>
        <v>-1.0987955508958399E-16</v>
      </c>
      <c r="Q49" s="1"/>
      <c r="R49" s="27">
        <f t="shared" si="19"/>
        <v>0.20134480714630548</v>
      </c>
      <c r="S49" s="27">
        <f t="shared" si="20"/>
        <v>135.75385519285368</v>
      </c>
    </row>
    <row r="50" spans="1:19" x14ac:dyDescent="0.25">
      <c r="A50" s="29">
        <v>249</v>
      </c>
      <c r="B50" s="29">
        <v>0.56669999999999998</v>
      </c>
      <c r="C50" s="29">
        <v>0.5867</v>
      </c>
      <c r="D50" s="1"/>
      <c r="E50" s="1">
        <f t="shared" si="12"/>
        <v>1.0352920416446092</v>
      </c>
      <c r="F50" s="1">
        <f t="shared" si="13"/>
        <v>0</v>
      </c>
      <c r="G50" s="1">
        <f t="shared" si="21"/>
        <v>0</v>
      </c>
      <c r="H50" s="1"/>
      <c r="I50" s="24">
        <f t="shared" si="14"/>
        <v>0</v>
      </c>
      <c r="J50" s="24">
        <f t="shared" si="4"/>
        <v>1</v>
      </c>
      <c r="K50" s="1"/>
      <c r="L50" s="1">
        <f t="shared" si="15"/>
        <v>0</v>
      </c>
      <c r="M50" s="1">
        <f t="shared" si="16"/>
        <v>0.56669999999999998</v>
      </c>
      <c r="N50" s="1">
        <f t="shared" si="17"/>
        <v>0</v>
      </c>
      <c r="O50" s="1">
        <f t="shared" si="18"/>
        <v>0.5853959850606909</v>
      </c>
      <c r="P50" s="24">
        <f t="shared" si="9"/>
        <v>-1.2905927744547654E-3</v>
      </c>
      <c r="Q50" s="1"/>
      <c r="R50" s="27">
        <f t="shared" si="19"/>
        <v>0</v>
      </c>
      <c r="S50" s="27">
        <f t="shared" si="20"/>
        <v>141.10829999999999</v>
      </c>
    </row>
    <row r="51" spans="1:19" x14ac:dyDescent="0.25">
      <c r="A51" s="29">
        <v>279</v>
      </c>
      <c r="B51" s="29">
        <v>0.51380000000000003</v>
      </c>
      <c r="C51" s="29">
        <v>0.54290000000000005</v>
      </c>
      <c r="D51" s="1"/>
      <c r="E51" s="1">
        <f t="shared" si="12"/>
        <v>1.0566368236667965</v>
      </c>
      <c r="F51" s="1">
        <f t="shared" si="13"/>
        <v>0</v>
      </c>
      <c r="G51" s="1">
        <f t="shared" si="21"/>
        <v>0</v>
      </c>
      <c r="H51" s="1"/>
      <c r="I51" s="24">
        <f t="shared" si="14"/>
        <v>0</v>
      </c>
      <c r="J51" s="24">
        <f t="shared" si="4"/>
        <v>1</v>
      </c>
      <c r="K51" s="1"/>
      <c r="L51" s="1">
        <f t="shared" si="15"/>
        <v>0</v>
      </c>
      <c r="M51" s="1">
        <f t="shared" si="16"/>
        <v>0.51380000000000003</v>
      </c>
      <c r="N51" s="1">
        <f t="shared" si="17"/>
        <v>0</v>
      </c>
      <c r="O51" s="1">
        <f t="shared" si="18"/>
        <v>0.53075076252723319</v>
      </c>
      <c r="P51" s="24">
        <f t="shared" si="9"/>
        <v>-1.2024185939001248E-2</v>
      </c>
      <c r="Q51" s="1"/>
      <c r="R51" s="27">
        <f t="shared" si="19"/>
        <v>0</v>
      </c>
      <c r="S51" s="27">
        <f t="shared" si="20"/>
        <v>143.3502</v>
      </c>
    </row>
    <row r="52" spans="1:19" x14ac:dyDescent="0.25">
      <c r="A52" s="29">
        <v>309</v>
      </c>
      <c r="B52" s="29">
        <v>0.46479999999999999</v>
      </c>
      <c r="C52" s="29">
        <v>0.49840000000000001</v>
      </c>
      <c r="D52" s="1"/>
      <c r="E52" s="1">
        <f t="shared" si="12"/>
        <v>1.072289156626506</v>
      </c>
      <c r="F52" s="1">
        <f t="shared" si="13"/>
        <v>0</v>
      </c>
      <c r="G52" s="1">
        <f t="shared" si="21"/>
        <v>0</v>
      </c>
      <c r="H52" s="1"/>
      <c r="I52" s="24">
        <f t="shared" si="14"/>
        <v>0</v>
      </c>
      <c r="J52" s="24">
        <f t="shared" si="4"/>
        <v>1</v>
      </c>
      <c r="K52" s="1"/>
      <c r="L52" s="1">
        <f t="shared" si="15"/>
        <v>0</v>
      </c>
      <c r="M52" s="1">
        <f t="shared" si="16"/>
        <v>0.46479999999999999</v>
      </c>
      <c r="N52" s="1">
        <f t="shared" si="17"/>
        <v>0</v>
      </c>
      <c r="O52" s="1">
        <f t="shared" si="18"/>
        <v>0.48013420479302832</v>
      </c>
      <c r="P52" s="24">
        <f t="shared" si="9"/>
        <v>-1.8077786230177841E-2</v>
      </c>
      <c r="Q52" s="1"/>
      <c r="R52" s="27">
        <f t="shared" si="19"/>
        <v>0</v>
      </c>
      <c r="S52" s="27">
        <f t="shared" si="20"/>
        <v>143.6232</v>
      </c>
    </row>
    <row r="53" spans="1:19" x14ac:dyDescent="0.25">
      <c r="A53" s="29">
        <v>339</v>
      </c>
      <c r="B53" s="29">
        <v>0.4214</v>
      </c>
      <c r="C53" s="29">
        <v>0.45290000000000002</v>
      </c>
      <c r="D53" s="1"/>
      <c r="E53" s="1">
        <f t="shared" si="12"/>
        <v>1.0747508305647842</v>
      </c>
      <c r="F53" s="1">
        <f t="shared" si="13"/>
        <v>0</v>
      </c>
      <c r="G53" s="1">
        <f t="shared" si="21"/>
        <v>0</v>
      </c>
      <c r="H53" s="1"/>
      <c r="I53" s="24">
        <f t="shared" si="14"/>
        <v>0</v>
      </c>
      <c r="J53" s="24">
        <f t="shared" si="4"/>
        <v>1</v>
      </c>
      <c r="K53" s="1"/>
      <c r="L53" s="1">
        <f t="shared" si="15"/>
        <v>0</v>
      </c>
      <c r="M53" s="1">
        <f t="shared" si="16"/>
        <v>0.4214</v>
      </c>
      <c r="N53" s="1">
        <f t="shared" si="17"/>
        <v>0</v>
      </c>
      <c r="O53" s="1">
        <f t="shared" si="18"/>
        <v>0.43530239651416125</v>
      </c>
      <c r="P53" s="24">
        <f t="shared" si="9"/>
        <v>-1.7416472175216524E-2</v>
      </c>
      <c r="Q53" s="1"/>
      <c r="R53" s="27">
        <f t="shared" si="19"/>
        <v>0</v>
      </c>
      <c r="S53" s="27">
        <f t="shared" si="20"/>
        <v>142.8546</v>
      </c>
    </row>
    <row r="54" spans="1:19" x14ac:dyDescent="0.25">
      <c r="A54" s="29">
        <v>369</v>
      </c>
      <c r="B54" s="29">
        <v>0.38290000000000002</v>
      </c>
      <c r="C54" s="29">
        <v>0.41199999999999998</v>
      </c>
      <c r="D54" s="1"/>
      <c r="E54" s="1">
        <f t="shared" si="12"/>
        <v>1.07599895534082</v>
      </c>
      <c r="F54" s="1">
        <f t="shared" si="13"/>
        <v>0</v>
      </c>
      <c r="G54" s="1">
        <f t="shared" si="21"/>
        <v>0</v>
      </c>
      <c r="H54" s="1"/>
      <c r="I54" s="24">
        <f t="shared" si="14"/>
        <v>0</v>
      </c>
      <c r="J54" s="24">
        <f t="shared" si="4"/>
        <v>1</v>
      </c>
      <c r="K54" s="1"/>
      <c r="L54" s="1">
        <f t="shared" si="15"/>
        <v>0</v>
      </c>
      <c r="M54" s="1">
        <f t="shared" si="16"/>
        <v>0.38290000000000002</v>
      </c>
      <c r="N54" s="1">
        <f t="shared" si="17"/>
        <v>0</v>
      </c>
      <c r="O54" s="1">
        <f t="shared" si="18"/>
        <v>0.39553224400871462</v>
      </c>
      <c r="P54" s="24">
        <f t="shared" si="9"/>
        <v>-1.6298254148144654E-2</v>
      </c>
      <c r="Q54" s="1"/>
      <c r="R54" s="27">
        <f t="shared" si="19"/>
        <v>0</v>
      </c>
      <c r="S54" s="27">
        <f t="shared" si="20"/>
        <v>141.2901</v>
      </c>
    </row>
    <row r="55" spans="1:19" x14ac:dyDescent="0.25">
      <c r="A55" s="29">
        <v>399</v>
      </c>
      <c r="B55" s="29">
        <v>0.34860000000000002</v>
      </c>
      <c r="C55" s="29">
        <v>0.37619999999999998</v>
      </c>
      <c r="D55" s="1"/>
      <c r="E55" s="1">
        <f t="shared" si="12"/>
        <v>1.0791738382099827</v>
      </c>
      <c r="F55" s="1">
        <f t="shared" si="13"/>
        <v>0</v>
      </c>
      <c r="G55" s="1">
        <f t="shared" si="21"/>
        <v>0</v>
      </c>
      <c r="H55" s="1"/>
      <c r="I55" s="24">
        <f t="shared" si="14"/>
        <v>0</v>
      </c>
      <c r="J55" s="24">
        <f t="shared" si="4"/>
        <v>1</v>
      </c>
      <c r="K55" s="1"/>
      <c r="L55" s="1">
        <f t="shared" si="15"/>
        <v>0</v>
      </c>
      <c r="M55" s="1">
        <f t="shared" si="16"/>
        <v>0.34860000000000002</v>
      </c>
      <c r="N55" s="1">
        <f t="shared" si="17"/>
        <v>0</v>
      </c>
      <c r="O55" s="1">
        <f t="shared" si="18"/>
        <v>0.36010065359477128</v>
      </c>
      <c r="P55" s="24">
        <f t="shared" si="9"/>
        <v>-1.5933636584747328E-2</v>
      </c>
      <c r="Q55" s="1"/>
      <c r="R55" s="27">
        <f t="shared" si="19"/>
        <v>0</v>
      </c>
      <c r="S55" s="27">
        <f t="shared" si="20"/>
        <v>139.09140000000002</v>
      </c>
    </row>
    <row r="56" spans="1:19" x14ac:dyDescent="0.25">
      <c r="A56" s="29">
        <v>429</v>
      </c>
      <c r="B56" s="29">
        <v>0.31790000000000002</v>
      </c>
      <c r="C56" s="29">
        <v>0.34589999999999999</v>
      </c>
      <c r="D56" s="1"/>
      <c r="E56" s="1">
        <f t="shared" si="12"/>
        <v>1.0880780119534443</v>
      </c>
      <c r="F56" s="1">
        <f t="shared" si="13"/>
        <v>0</v>
      </c>
      <c r="G56" s="1">
        <f t="shared" si="21"/>
        <v>0</v>
      </c>
      <c r="H56" s="1"/>
      <c r="I56" s="24">
        <f t="shared" si="14"/>
        <v>0</v>
      </c>
      <c r="J56" s="24">
        <f t="shared" si="4"/>
        <v>1</v>
      </c>
      <c r="K56" s="1"/>
      <c r="L56" s="1">
        <f t="shared" si="15"/>
        <v>0</v>
      </c>
      <c r="M56" s="1">
        <f t="shared" si="16"/>
        <v>0.31790000000000002</v>
      </c>
      <c r="N56" s="1">
        <f t="shared" si="17"/>
        <v>0</v>
      </c>
      <c r="O56" s="1">
        <f t="shared" si="18"/>
        <v>0.32838783068783073</v>
      </c>
      <c r="P56" s="24">
        <f t="shared" si="9"/>
        <v>-1.7331917371505599E-2</v>
      </c>
      <c r="Q56" s="1"/>
      <c r="R56" s="27">
        <f t="shared" si="19"/>
        <v>0</v>
      </c>
      <c r="S56" s="27">
        <f t="shared" si="20"/>
        <v>136.37909999999999</v>
      </c>
    </row>
    <row r="57" spans="1:19" x14ac:dyDescent="0.25">
      <c r="A57" s="29">
        <v>459</v>
      </c>
      <c r="B57" s="29">
        <v>0.29020000000000001</v>
      </c>
      <c r="C57" s="29">
        <v>0.31990000000000002</v>
      </c>
      <c r="D57" s="1"/>
      <c r="E57" s="1">
        <f t="shared" si="12"/>
        <v>1.1023432115782219</v>
      </c>
      <c r="F57" s="1">
        <f t="shared" si="13"/>
        <v>0</v>
      </c>
      <c r="G57" s="1">
        <f t="shared" si="21"/>
        <v>0</v>
      </c>
      <c r="H57" s="1"/>
      <c r="I57" s="24">
        <f t="shared" si="14"/>
        <v>0</v>
      </c>
      <c r="J57" s="24">
        <f t="shared" si="4"/>
        <v>1</v>
      </c>
      <c r="K57" s="1"/>
      <c r="L57" s="1">
        <f t="shared" si="15"/>
        <v>0</v>
      </c>
      <c r="M57" s="1">
        <f t="shared" si="16"/>
        <v>0.29020000000000001</v>
      </c>
      <c r="N57" s="1">
        <f t="shared" si="17"/>
        <v>0</v>
      </c>
      <c r="O57" s="1">
        <f t="shared" si="18"/>
        <v>0.29977398070339251</v>
      </c>
      <c r="P57" s="24">
        <f t="shared" si="9"/>
        <v>-1.9918863120157872E-2</v>
      </c>
      <c r="Q57" s="1"/>
      <c r="R57" s="27">
        <f t="shared" si="19"/>
        <v>0</v>
      </c>
      <c r="S57" s="27">
        <f t="shared" si="20"/>
        <v>133.20180000000002</v>
      </c>
    </row>
    <row r="58" spans="1:19" x14ac:dyDescent="0.25">
      <c r="A58" s="29">
        <v>489</v>
      </c>
      <c r="B58" s="29">
        <v>0.26469999999999999</v>
      </c>
      <c r="C58" s="29">
        <v>0.29310000000000003</v>
      </c>
      <c r="D58" s="1"/>
      <c r="E58" s="1">
        <f t="shared" si="12"/>
        <v>1.1072912731394033</v>
      </c>
      <c r="F58" s="1">
        <f t="shared" si="13"/>
        <v>0</v>
      </c>
      <c r="G58" s="1">
        <f t="shared" si="21"/>
        <v>0</v>
      </c>
      <c r="H58" s="1"/>
      <c r="I58" s="24">
        <f t="shared" si="14"/>
        <v>0</v>
      </c>
      <c r="J58" s="24">
        <f t="shared" si="4"/>
        <v>1</v>
      </c>
      <c r="K58" s="1"/>
      <c r="L58" s="1">
        <f t="shared" si="15"/>
        <v>0</v>
      </c>
      <c r="M58" s="1">
        <f t="shared" si="16"/>
        <v>0.26469999999999999</v>
      </c>
      <c r="N58" s="1">
        <f t="shared" si="17"/>
        <v>0</v>
      </c>
      <c r="O58" s="1">
        <f t="shared" si="18"/>
        <v>0.27343271086212262</v>
      </c>
      <c r="P58" s="24">
        <f t="shared" si="9"/>
        <v>-1.9464854649522377E-2</v>
      </c>
      <c r="Q58" s="1"/>
      <c r="R58" s="27">
        <f t="shared" si="19"/>
        <v>0</v>
      </c>
      <c r="S58" s="27">
        <f t="shared" si="20"/>
        <v>129.4383</v>
      </c>
    </row>
    <row r="59" spans="1:19" x14ac:dyDescent="0.25">
      <c r="A59" s="29">
        <v>519</v>
      </c>
      <c r="B59" s="29">
        <v>0.24199999999999999</v>
      </c>
      <c r="C59" s="29">
        <v>0.26950000000000002</v>
      </c>
      <c r="D59" s="1"/>
      <c r="E59" s="1">
        <f t="shared" si="12"/>
        <v>1.1136363636363638</v>
      </c>
      <c r="F59" s="1">
        <f t="shared" si="13"/>
        <v>0</v>
      </c>
      <c r="G59" s="1">
        <f t="shared" si="21"/>
        <v>0</v>
      </c>
      <c r="H59" s="1"/>
      <c r="I59" s="24">
        <f t="shared" si="14"/>
        <v>0</v>
      </c>
      <c r="J59" s="24">
        <f t="shared" si="4"/>
        <v>1</v>
      </c>
      <c r="K59" s="1"/>
      <c r="L59" s="1">
        <f t="shared" si="15"/>
        <v>0</v>
      </c>
      <c r="M59" s="1">
        <f t="shared" si="16"/>
        <v>0.24199999999999999</v>
      </c>
      <c r="N59" s="1">
        <f t="shared" si="17"/>
        <v>0</v>
      </c>
      <c r="O59" s="1">
        <f t="shared" si="18"/>
        <v>0.24998381574852163</v>
      </c>
      <c r="P59" s="24">
        <f t="shared" si="9"/>
        <v>-1.9315305078660319E-2</v>
      </c>
      <c r="Q59" s="1"/>
      <c r="R59" s="27">
        <f t="shared" si="19"/>
        <v>0</v>
      </c>
      <c r="S59" s="27">
        <f t="shared" si="20"/>
        <v>125.598</v>
      </c>
    </row>
    <row r="60" spans="1:19" x14ac:dyDescent="0.25">
      <c r="A60" s="29">
        <v>549</v>
      </c>
      <c r="B60" s="29">
        <v>0.22220000000000001</v>
      </c>
      <c r="C60" s="29">
        <v>0.25130000000000002</v>
      </c>
      <c r="D60" s="1"/>
      <c r="E60" s="1">
        <f t="shared" ref="E60:E91" si="22">C60/B60</f>
        <v>1.1309630963096311</v>
      </c>
      <c r="F60" s="1">
        <f t="shared" ref="F60:F91" si="23">IF(AND(B60/$B$13&gt;$O$12,OR(C60/$C$13&gt;$M$12,C60/$C$14&gt;$M$12)),1,0)</f>
        <v>0</v>
      </c>
      <c r="G60" s="1">
        <f t="shared" si="21"/>
        <v>0</v>
      </c>
      <c r="H60" s="1"/>
      <c r="I60" s="24">
        <f t="shared" ref="I60:I91" si="24">MIN(1,MAX(0,(E60-$J$15)/($L$14-$J$15)))</f>
        <v>0</v>
      </c>
      <c r="J60" s="24">
        <f t="shared" si="4"/>
        <v>1</v>
      </c>
      <c r="K60" s="1"/>
      <c r="L60" s="1">
        <f t="shared" ref="L60:L91" si="25">B60*I60</f>
        <v>0</v>
      </c>
      <c r="M60" s="1">
        <f t="shared" ref="M60:M91" si="26">B60*(1-I60)</f>
        <v>0.22220000000000001</v>
      </c>
      <c r="N60" s="1">
        <f t="shared" ref="N60:N91" si="27">L60*$L$14</f>
        <v>0</v>
      </c>
      <c r="O60" s="1">
        <f t="shared" ref="O60:O91" si="28">M60*$J$15</f>
        <v>0.22953059446000623</v>
      </c>
      <c r="P60" s="24">
        <f t="shared" si="9"/>
        <v>-2.1545334065710405E-2</v>
      </c>
      <c r="Q60" s="1"/>
      <c r="R60" s="27">
        <f t="shared" ref="R60:R91" si="29">A60*L60</f>
        <v>0</v>
      </c>
      <c r="S60" s="27">
        <f t="shared" ref="S60:S91" si="30">A60*M60</f>
        <v>121.98780000000001</v>
      </c>
    </row>
    <row r="61" spans="1:19" x14ac:dyDescent="0.25">
      <c r="A61" s="29">
        <v>579</v>
      </c>
      <c r="B61" s="29">
        <v>0.2049</v>
      </c>
      <c r="C61" s="29">
        <v>0.2324</v>
      </c>
      <c r="D61" s="1"/>
      <c r="E61" s="1">
        <f t="shared" si="22"/>
        <v>1.1342118106393362</v>
      </c>
      <c r="F61" s="1">
        <f t="shared" si="23"/>
        <v>0</v>
      </c>
      <c r="G61" s="1">
        <f t="shared" si="21"/>
        <v>0</v>
      </c>
      <c r="H61" s="1"/>
      <c r="I61" s="24">
        <f t="shared" si="24"/>
        <v>0</v>
      </c>
      <c r="J61" s="24">
        <f t="shared" si="4"/>
        <v>1</v>
      </c>
      <c r="K61" s="1"/>
      <c r="L61" s="1">
        <f t="shared" si="25"/>
        <v>0</v>
      </c>
      <c r="M61" s="1">
        <f t="shared" si="26"/>
        <v>0.2049</v>
      </c>
      <c r="N61" s="1">
        <f t="shared" si="27"/>
        <v>0</v>
      </c>
      <c r="O61" s="1">
        <f t="shared" si="28"/>
        <v>0.21165985060690942</v>
      </c>
      <c r="P61" s="24">
        <f t="shared" si="9"/>
        <v>-2.0526672004246412E-2</v>
      </c>
      <c r="Q61" s="1"/>
      <c r="R61" s="27">
        <f t="shared" si="29"/>
        <v>0</v>
      </c>
      <c r="S61" s="27">
        <f t="shared" si="30"/>
        <v>118.6371</v>
      </c>
    </row>
    <row r="62" spans="1:19" x14ac:dyDescent="0.25">
      <c r="A62" s="29">
        <v>609</v>
      </c>
      <c r="B62" s="29">
        <v>0.18940000000000001</v>
      </c>
      <c r="C62" s="29">
        <v>0.21160000000000001</v>
      </c>
      <c r="D62" s="1"/>
      <c r="E62" s="1">
        <f t="shared" si="22"/>
        <v>1.1172122492080254</v>
      </c>
      <c r="F62" s="1">
        <f t="shared" si="23"/>
        <v>0</v>
      </c>
      <c r="G62" s="1">
        <f t="shared" si="21"/>
        <v>0</v>
      </c>
      <c r="H62" s="1"/>
      <c r="I62" s="24">
        <f t="shared" si="24"/>
        <v>0</v>
      </c>
      <c r="J62" s="24">
        <f t="shared" si="4"/>
        <v>1</v>
      </c>
      <c r="K62" s="1"/>
      <c r="L62" s="1">
        <f t="shared" si="25"/>
        <v>0</v>
      </c>
      <c r="M62" s="1">
        <f t="shared" si="26"/>
        <v>0.18940000000000001</v>
      </c>
      <c r="N62" s="1">
        <f t="shared" si="27"/>
        <v>0</v>
      </c>
      <c r="O62" s="1">
        <f t="shared" si="28"/>
        <v>0.19564849050731406</v>
      </c>
      <c r="P62" s="24">
        <f t="shared" si="9"/>
        <v>-1.5787321350639302E-2</v>
      </c>
      <c r="Q62" s="1"/>
      <c r="R62" s="27">
        <f t="shared" si="29"/>
        <v>0</v>
      </c>
      <c r="S62" s="27">
        <f t="shared" si="30"/>
        <v>115.34460000000001</v>
      </c>
    </row>
    <row r="63" spans="1:19" x14ac:dyDescent="0.25">
      <c r="A63" s="29">
        <v>639</v>
      </c>
      <c r="B63" s="29">
        <v>0.1762</v>
      </c>
      <c r="C63" s="29">
        <v>0.1938</v>
      </c>
      <c r="D63" s="1"/>
      <c r="E63" s="1">
        <f t="shared" si="22"/>
        <v>1.0998864926220204</v>
      </c>
      <c r="F63" s="1">
        <f t="shared" si="23"/>
        <v>0</v>
      </c>
      <c r="G63" s="1">
        <f t="shared" si="21"/>
        <v>0</v>
      </c>
      <c r="H63" s="1"/>
      <c r="I63" s="24">
        <f t="shared" si="24"/>
        <v>0</v>
      </c>
      <c r="J63" s="24">
        <f t="shared" si="4"/>
        <v>1</v>
      </c>
      <c r="K63" s="1"/>
      <c r="L63" s="1">
        <f t="shared" si="25"/>
        <v>0</v>
      </c>
      <c r="M63" s="1">
        <f t="shared" si="26"/>
        <v>0.1762</v>
      </c>
      <c r="N63" s="1">
        <f t="shared" si="27"/>
        <v>0</v>
      </c>
      <c r="O63" s="1">
        <f t="shared" si="28"/>
        <v>0.18201300964830378</v>
      </c>
      <c r="P63" s="24">
        <f t="shared" si="9"/>
        <v>-1.1665667410625719E-2</v>
      </c>
      <c r="Q63" s="1"/>
      <c r="R63" s="27">
        <f t="shared" si="29"/>
        <v>0</v>
      </c>
      <c r="S63" s="27">
        <f t="shared" si="30"/>
        <v>112.59179999999999</v>
      </c>
    </row>
    <row r="64" spans="1:19" x14ac:dyDescent="0.25">
      <c r="A64" s="29">
        <v>669</v>
      </c>
      <c r="B64" s="29">
        <v>0.16550000000000001</v>
      </c>
      <c r="C64" s="29">
        <v>0.17949999999999999</v>
      </c>
      <c r="D64" s="1"/>
      <c r="E64" s="1">
        <f t="shared" si="22"/>
        <v>1.0845921450151057</v>
      </c>
      <c r="F64" s="1">
        <f t="shared" si="23"/>
        <v>0</v>
      </c>
      <c r="G64" s="1">
        <f t="shared" si="21"/>
        <v>0</v>
      </c>
      <c r="H64" s="1"/>
      <c r="I64" s="24">
        <f t="shared" si="24"/>
        <v>0</v>
      </c>
      <c r="J64" s="24">
        <f t="shared" si="4"/>
        <v>1</v>
      </c>
      <c r="K64" s="1"/>
      <c r="L64" s="1">
        <f t="shared" si="25"/>
        <v>0</v>
      </c>
      <c r="M64" s="1">
        <f t="shared" si="26"/>
        <v>0.16550000000000001</v>
      </c>
      <c r="N64" s="1">
        <f t="shared" si="27"/>
        <v>0</v>
      </c>
      <c r="O64" s="1">
        <f t="shared" si="28"/>
        <v>0.17096000622471211</v>
      </c>
      <c r="P64" s="24">
        <f t="shared" si="9"/>
        <v>-8.4520920182975905E-3</v>
      </c>
      <c r="Q64" s="1"/>
      <c r="R64" s="27">
        <f t="shared" si="29"/>
        <v>0</v>
      </c>
      <c r="S64" s="27">
        <f t="shared" si="30"/>
        <v>110.71950000000001</v>
      </c>
    </row>
    <row r="65" spans="1:19" x14ac:dyDescent="0.25">
      <c r="A65" s="29">
        <v>699</v>
      </c>
      <c r="B65" s="29">
        <v>0.1565</v>
      </c>
      <c r="C65" s="29">
        <v>0.16650000000000001</v>
      </c>
      <c r="D65" s="1"/>
      <c r="E65" s="1">
        <f t="shared" si="22"/>
        <v>1.0638977635782749</v>
      </c>
      <c r="F65" s="1">
        <f t="shared" si="23"/>
        <v>0</v>
      </c>
      <c r="G65" s="1">
        <f t="shared" si="21"/>
        <v>0</v>
      </c>
      <c r="H65" s="1"/>
      <c r="I65" s="24">
        <f t="shared" si="24"/>
        <v>0</v>
      </c>
      <c r="J65" s="24">
        <f t="shared" si="4"/>
        <v>1</v>
      </c>
      <c r="K65" s="1"/>
      <c r="L65" s="1">
        <f t="shared" si="25"/>
        <v>0</v>
      </c>
      <c r="M65" s="1">
        <f t="shared" si="26"/>
        <v>0.1565</v>
      </c>
      <c r="N65" s="1">
        <f t="shared" si="27"/>
        <v>0</v>
      </c>
      <c r="O65" s="1">
        <f t="shared" si="28"/>
        <v>0.16166308745720512</v>
      </c>
      <c r="P65" s="24">
        <f t="shared" si="9"/>
        <v>-4.7871264279442712E-3</v>
      </c>
      <c r="Q65" s="1"/>
      <c r="R65" s="27">
        <f t="shared" si="29"/>
        <v>0</v>
      </c>
      <c r="S65" s="27">
        <f t="shared" si="30"/>
        <v>109.3935</v>
      </c>
    </row>
    <row r="66" spans="1:19" x14ac:dyDescent="0.25">
      <c r="A66" s="29">
        <v>729</v>
      </c>
      <c r="B66" s="29">
        <v>0.14910000000000001</v>
      </c>
      <c r="C66" s="29">
        <v>0.15179999999999999</v>
      </c>
      <c r="D66" s="1"/>
      <c r="E66" s="1">
        <f t="shared" si="22"/>
        <v>1.0181086519114686</v>
      </c>
      <c r="F66" s="1">
        <f t="shared" si="23"/>
        <v>0</v>
      </c>
      <c r="G66" s="1">
        <f t="shared" si="21"/>
        <v>0</v>
      </c>
      <c r="H66" s="1"/>
      <c r="I66" s="24">
        <f t="shared" si="24"/>
        <v>2.1112449341879778E-3</v>
      </c>
      <c r="J66" s="24">
        <f t="shared" si="4"/>
        <v>0.99577751013162408</v>
      </c>
      <c r="K66" s="1"/>
      <c r="L66" s="1">
        <f t="shared" si="25"/>
        <v>3.1478661968742752E-4</v>
      </c>
      <c r="M66" s="1">
        <f t="shared" si="26"/>
        <v>0.14878521338031259</v>
      </c>
      <c r="N66" s="1">
        <f t="shared" si="27"/>
        <v>-1.893782511440257E-3</v>
      </c>
      <c r="O66" s="1">
        <f t="shared" si="28"/>
        <v>0.15369378251144025</v>
      </c>
      <c r="P66" s="24">
        <f t="shared" si="9"/>
        <v>0</v>
      </c>
      <c r="Q66" s="1"/>
      <c r="R66" s="27">
        <f t="shared" si="29"/>
        <v>0.22947944575213466</v>
      </c>
      <c r="S66" s="27">
        <f t="shared" si="30"/>
        <v>108.46442055424788</v>
      </c>
    </row>
    <row r="67" spans="1:19" x14ac:dyDescent="0.25">
      <c r="A67" s="29">
        <v>759</v>
      </c>
      <c r="B67" s="29">
        <v>0.1434</v>
      </c>
      <c r="C67" s="29">
        <v>0.13170000000000001</v>
      </c>
      <c r="D67" s="1"/>
      <c r="E67" s="1">
        <f t="shared" si="22"/>
        <v>0.91841004184100428</v>
      </c>
      <c r="F67" s="1">
        <f t="shared" si="23"/>
        <v>0</v>
      </c>
      <c r="G67" s="1">
        <f t="shared" si="21"/>
        <v>0</v>
      </c>
      <c r="H67" s="1"/>
      <c r="I67" s="24">
        <f t="shared" si="24"/>
        <v>1.6254749008112065E-2</v>
      </c>
      <c r="J67" s="24">
        <f t="shared" si="4"/>
        <v>0.96749050198377584</v>
      </c>
      <c r="K67" s="1"/>
      <c r="L67" s="1">
        <f t="shared" si="25"/>
        <v>2.3309310077632701E-3</v>
      </c>
      <c r="M67" s="1">
        <f t="shared" si="26"/>
        <v>0.14106906899223673</v>
      </c>
      <c r="N67" s="1">
        <f t="shared" si="27"/>
        <v>-1.4023075003185085E-2</v>
      </c>
      <c r="O67" s="1">
        <f t="shared" si="28"/>
        <v>0.1457230750031851</v>
      </c>
      <c r="P67" s="24">
        <f t="shared" si="9"/>
        <v>0</v>
      </c>
      <c r="Q67" s="1"/>
      <c r="R67" s="27">
        <f t="shared" si="29"/>
        <v>1.7691766348923221</v>
      </c>
      <c r="S67" s="27">
        <f t="shared" si="30"/>
        <v>107.07142336510768</v>
      </c>
    </row>
    <row r="68" spans="1:19" x14ac:dyDescent="0.25">
      <c r="A68" s="29">
        <v>789</v>
      </c>
      <c r="B68" s="29">
        <v>0.13880000000000001</v>
      </c>
      <c r="C68" s="29">
        <v>0.1071</v>
      </c>
      <c r="D68" s="1"/>
      <c r="E68" s="1">
        <f t="shared" si="22"/>
        <v>0.77161383285302587</v>
      </c>
      <c r="F68" s="1">
        <f t="shared" si="23"/>
        <v>0</v>
      </c>
      <c r="G68" s="1">
        <f t="shared" si="21"/>
        <v>0</v>
      </c>
      <c r="H68" s="1"/>
      <c r="I68" s="24">
        <f t="shared" si="24"/>
        <v>3.7079640933793602E-2</v>
      </c>
      <c r="J68" s="24">
        <f t="shared" si="4"/>
        <v>0.92584071813241275</v>
      </c>
      <c r="K68" s="1"/>
      <c r="L68" s="1">
        <f t="shared" si="25"/>
        <v>5.1466541616105518E-3</v>
      </c>
      <c r="M68" s="1">
        <f t="shared" si="26"/>
        <v>0.13365334583838945</v>
      </c>
      <c r="N68" s="1">
        <f t="shared" si="27"/>
        <v>-3.096269991833633E-2</v>
      </c>
      <c r="O68" s="1">
        <f t="shared" si="28"/>
        <v>0.13806269991833631</v>
      </c>
      <c r="P68" s="24">
        <f t="shared" si="9"/>
        <v>-2.7469888772395996E-17</v>
      </c>
      <c r="Q68" s="1"/>
      <c r="R68" s="27">
        <f t="shared" si="29"/>
        <v>4.0607101335107254</v>
      </c>
      <c r="S68" s="27">
        <f t="shared" si="30"/>
        <v>105.45248986648927</v>
      </c>
    </row>
    <row r="69" spans="1:19" x14ac:dyDescent="0.25">
      <c r="A69" s="29">
        <v>819</v>
      </c>
      <c r="B69" s="29">
        <v>0.13469999999999999</v>
      </c>
      <c r="C69" s="29">
        <v>8.1900000000000001E-2</v>
      </c>
      <c r="D69" s="1"/>
      <c r="E69" s="1">
        <f t="shared" si="22"/>
        <v>0.60801781737193772</v>
      </c>
      <c r="F69" s="1">
        <f t="shared" si="23"/>
        <v>0</v>
      </c>
      <c r="G69" s="1">
        <f t="shared" si="21"/>
        <v>0</v>
      </c>
      <c r="H69" s="1"/>
      <c r="I69" s="24">
        <f t="shared" si="24"/>
        <v>6.0287797093635458E-2</v>
      </c>
      <c r="J69" s="24">
        <f t="shared" si="4"/>
        <v>0.87942440581272907</v>
      </c>
      <c r="K69" s="1"/>
      <c r="L69" s="1">
        <f t="shared" si="25"/>
        <v>8.1207662685126945E-3</v>
      </c>
      <c r="M69" s="1">
        <f t="shared" si="26"/>
        <v>0.1265792337314873</v>
      </c>
      <c r="N69" s="1">
        <f t="shared" si="27"/>
        <v>-4.8855205961657738E-2</v>
      </c>
      <c r="O69" s="1">
        <f t="shared" si="28"/>
        <v>0.13075520596165777</v>
      </c>
      <c r="P69" s="24">
        <f t="shared" si="9"/>
        <v>2.7469888772395996E-17</v>
      </c>
      <c r="Q69" s="1"/>
      <c r="R69" s="27">
        <f t="shared" si="29"/>
        <v>6.6509075739118968</v>
      </c>
      <c r="S69" s="27">
        <f t="shared" si="30"/>
        <v>103.6683924260881</v>
      </c>
    </row>
    <row r="70" spans="1:19" x14ac:dyDescent="0.25">
      <c r="A70" s="29">
        <v>849</v>
      </c>
      <c r="B70" s="29">
        <v>0.13139999999999999</v>
      </c>
      <c r="C70" s="29">
        <v>6.2300000000000001E-2</v>
      </c>
      <c r="D70" s="1"/>
      <c r="E70" s="1">
        <f t="shared" si="22"/>
        <v>0.47412480974124815</v>
      </c>
      <c r="F70" s="1">
        <f t="shared" si="23"/>
        <v>0</v>
      </c>
      <c r="G70" s="1">
        <f t="shared" si="21"/>
        <v>0</v>
      </c>
      <c r="H70" s="1"/>
      <c r="I70" s="24">
        <f t="shared" si="24"/>
        <v>7.9282207322185078E-2</v>
      </c>
      <c r="J70" s="24">
        <f t="shared" si="4"/>
        <v>0.8414355853556299</v>
      </c>
      <c r="K70" s="1"/>
      <c r="L70" s="1">
        <f t="shared" si="25"/>
        <v>1.0417682042135118E-2</v>
      </c>
      <c r="M70" s="1">
        <f t="shared" si="26"/>
        <v>0.12098231795786488</v>
      </c>
      <c r="N70" s="1">
        <f t="shared" si="27"/>
        <v>-6.2673642484330383E-2</v>
      </c>
      <c r="O70" s="1">
        <f t="shared" si="28"/>
        <v>0.12497364248433039</v>
      </c>
      <c r="P70" s="24">
        <f t="shared" si="9"/>
        <v>6.8674721930989991E-18</v>
      </c>
      <c r="Q70" s="1"/>
      <c r="R70" s="27">
        <f t="shared" si="29"/>
        <v>8.844612053772714</v>
      </c>
      <c r="S70" s="27">
        <f t="shared" si="30"/>
        <v>102.71398794622728</v>
      </c>
    </row>
    <row r="71" spans="1:19" x14ac:dyDescent="0.25">
      <c r="A71" s="29">
        <v>879</v>
      </c>
      <c r="B71" s="29">
        <v>0.12920000000000001</v>
      </c>
      <c r="C71" s="29">
        <v>5.0299999999999997E-2</v>
      </c>
      <c r="D71" s="1"/>
      <c r="E71" s="1">
        <f t="shared" si="22"/>
        <v>0.38931888544891635</v>
      </c>
      <c r="F71" s="1">
        <f t="shared" si="23"/>
        <v>0</v>
      </c>
      <c r="G71" s="1">
        <f t="shared" si="21"/>
        <v>0</v>
      </c>
      <c r="H71" s="1"/>
      <c r="I71" s="24">
        <f t="shared" si="24"/>
        <v>9.1312996265719495E-2</v>
      </c>
      <c r="J71" s="24">
        <f t="shared" si="4"/>
        <v>0.81737400746856104</v>
      </c>
      <c r="K71" s="1"/>
      <c r="L71" s="1">
        <f t="shared" si="25"/>
        <v>1.1797639117530959E-2</v>
      </c>
      <c r="M71" s="1">
        <f t="shared" si="26"/>
        <v>0.11740236088246904</v>
      </c>
      <c r="N71" s="1">
        <f t="shared" si="27"/>
        <v>-7.0975579137539616E-2</v>
      </c>
      <c r="O71" s="1">
        <f t="shared" si="28"/>
        <v>0.1212755791375396</v>
      </c>
      <c r="P71" s="24">
        <f t="shared" si="9"/>
        <v>-1.3734944386197998E-17</v>
      </c>
      <c r="Q71" s="1"/>
      <c r="R71" s="27">
        <f t="shared" si="29"/>
        <v>10.370124784309713</v>
      </c>
      <c r="S71" s="27">
        <f t="shared" si="30"/>
        <v>103.19667521569029</v>
      </c>
    </row>
    <row r="72" spans="1:19" x14ac:dyDescent="0.25">
      <c r="A72" s="29">
        <v>909</v>
      </c>
      <c r="B72" s="29">
        <v>0.12809999999999999</v>
      </c>
      <c r="C72" s="29">
        <v>4.1000000000000002E-2</v>
      </c>
      <c r="D72" s="1"/>
      <c r="E72" s="1">
        <f t="shared" si="22"/>
        <v>0.32006245120999222</v>
      </c>
      <c r="F72" s="1">
        <f t="shared" si="23"/>
        <v>0</v>
      </c>
      <c r="G72" s="1">
        <f t="shared" si="21"/>
        <v>0</v>
      </c>
      <c r="H72" s="1"/>
      <c r="I72" s="24">
        <f t="shared" si="24"/>
        <v>0.10113789411646561</v>
      </c>
      <c r="J72" s="24">
        <f t="shared" si="4"/>
        <v>0.79772421176706876</v>
      </c>
      <c r="K72" s="1"/>
      <c r="L72" s="1">
        <f t="shared" si="25"/>
        <v>1.2955764236319244E-2</v>
      </c>
      <c r="M72" s="1">
        <f t="shared" si="26"/>
        <v>0.11514423576368076</v>
      </c>
      <c r="N72" s="1">
        <f t="shared" si="27"/>
        <v>-7.7942956271290512E-2</v>
      </c>
      <c r="O72" s="1">
        <f t="shared" si="28"/>
        <v>0.11894295627129052</v>
      </c>
      <c r="P72" s="24">
        <f t="shared" si="9"/>
        <v>6.8674721930989991E-18</v>
      </c>
      <c r="Q72" s="1"/>
      <c r="R72" s="27">
        <f t="shared" si="29"/>
        <v>11.776789690814192</v>
      </c>
      <c r="S72" s="27">
        <f t="shared" si="30"/>
        <v>104.66611030918581</v>
      </c>
    </row>
    <row r="73" spans="1:19" x14ac:dyDescent="0.25">
      <c r="A73" s="29">
        <v>939</v>
      </c>
      <c r="B73" s="29">
        <v>0.12740000000000001</v>
      </c>
      <c r="C73" s="29">
        <v>3.2300000000000002E-2</v>
      </c>
      <c r="D73" s="1"/>
      <c r="E73" s="1">
        <f t="shared" si="22"/>
        <v>0.25353218210361067</v>
      </c>
      <c r="F73" s="1">
        <f t="shared" si="23"/>
        <v>0</v>
      </c>
      <c r="G73" s="1">
        <f t="shared" si="21"/>
        <v>0</v>
      </c>
      <c r="H73" s="1"/>
      <c r="I73" s="24">
        <f t="shared" si="24"/>
        <v>0.11057605109257911</v>
      </c>
      <c r="J73" s="24">
        <f t="shared" si="4"/>
        <v>0.77884789781484176</v>
      </c>
      <c r="K73" s="1"/>
      <c r="L73" s="1">
        <f t="shared" si="25"/>
        <v>1.408738890919458E-2</v>
      </c>
      <c r="M73" s="1">
        <f t="shared" si="26"/>
        <v>0.11331261109080544</v>
      </c>
      <c r="N73" s="1">
        <f t="shared" si="27"/>
        <v>-8.4750904516147904E-2</v>
      </c>
      <c r="O73" s="1">
        <f t="shared" si="28"/>
        <v>0.11705090451614791</v>
      </c>
      <c r="P73" s="24">
        <f t="shared" si="9"/>
        <v>6.8674721930989991E-18</v>
      </c>
      <c r="Q73" s="1"/>
      <c r="R73" s="27">
        <f t="shared" si="29"/>
        <v>13.22805818573371</v>
      </c>
      <c r="S73" s="27">
        <f t="shared" si="30"/>
        <v>106.4005418142663</v>
      </c>
    </row>
    <row r="74" spans="1:19" x14ac:dyDescent="0.25">
      <c r="A74" s="29">
        <v>969</v>
      </c>
      <c r="B74" s="29">
        <v>0.12709999999999999</v>
      </c>
      <c r="C74" s="29">
        <v>2.4299999999999999E-2</v>
      </c>
      <c r="D74" s="1"/>
      <c r="E74" s="1">
        <f t="shared" si="22"/>
        <v>0.1911880409126672</v>
      </c>
      <c r="F74" s="1">
        <f t="shared" si="23"/>
        <v>0</v>
      </c>
      <c r="G74" s="1">
        <f t="shared" si="21"/>
        <v>0</v>
      </c>
      <c r="H74" s="1"/>
      <c r="I74" s="24">
        <f t="shared" si="24"/>
        <v>0.11942035307729285</v>
      </c>
      <c r="J74" s="24">
        <f t="shared" si="4"/>
        <v>0.76115929384541436</v>
      </c>
      <c r="K74" s="1"/>
      <c r="L74" s="1">
        <f t="shared" si="25"/>
        <v>1.5178326876123919E-2</v>
      </c>
      <c r="M74" s="1">
        <f t="shared" si="26"/>
        <v>0.11192167312387608</v>
      </c>
      <c r="N74" s="1">
        <f t="shared" si="27"/>
        <v>-9.131407815068307E-2</v>
      </c>
      <c r="O74" s="1">
        <f t="shared" si="28"/>
        <v>0.11561407815068307</v>
      </c>
      <c r="P74" s="24">
        <f t="shared" si="9"/>
        <v>3.4337360965494995E-18</v>
      </c>
      <c r="Q74" s="1"/>
      <c r="R74" s="27">
        <f t="shared" si="29"/>
        <v>14.707798742964078</v>
      </c>
      <c r="S74" s="27">
        <f t="shared" si="30"/>
        <v>108.45210125703592</v>
      </c>
    </row>
    <row r="75" spans="1:19" x14ac:dyDescent="0.25">
      <c r="A75" s="29">
        <v>999</v>
      </c>
      <c r="B75" s="29">
        <v>0.1268</v>
      </c>
      <c r="C75" s="29">
        <v>1.72E-2</v>
      </c>
      <c r="D75" s="1"/>
      <c r="E75" s="1">
        <f t="shared" si="22"/>
        <v>0.1356466876971609</v>
      </c>
      <c r="F75" s="1">
        <f t="shared" si="23"/>
        <v>0</v>
      </c>
      <c r="G75" s="1">
        <f t="shared" si="21"/>
        <v>0</v>
      </c>
      <c r="H75" s="1"/>
      <c r="I75" s="24">
        <f t="shared" si="24"/>
        <v>0.12729959387031459</v>
      </c>
      <c r="J75" s="24">
        <f t="shared" si="4"/>
        <v>0.74540081225937083</v>
      </c>
      <c r="K75" s="1"/>
      <c r="L75" s="1">
        <f t="shared" si="25"/>
        <v>1.6141588502755887E-2</v>
      </c>
      <c r="M75" s="1">
        <f t="shared" si="26"/>
        <v>0.11065841149724412</v>
      </c>
      <c r="N75" s="1">
        <f t="shared" si="27"/>
        <v>-9.710914029236016E-2</v>
      </c>
      <c r="O75" s="1">
        <f t="shared" si="28"/>
        <v>0.11430914029236018</v>
      </c>
      <c r="P75" s="24">
        <f t="shared" si="9"/>
        <v>2.0602416579296997E-17</v>
      </c>
      <c r="Q75" s="1"/>
      <c r="R75" s="27">
        <f t="shared" si="29"/>
        <v>16.125446914253132</v>
      </c>
      <c r="S75" s="27">
        <f t="shared" si="30"/>
        <v>110.54775308574688</v>
      </c>
    </row>
    <row r="76" spans="1:19" x14ac:dyDescent="0.25">
      <c r="A76" s="29">
        <v>1029</v>
      </c>
      <c r="B76" s="29">
        <v>0.12659999999999999</v>
      </c>
      <c r="C76" s="29">
        <v>1.1599999999999999E-2</v>
      </c>
      <c r="D76" s="1"/>
      <c r="E76" s="1">
        <f t="shared" si="22"/>
        <v>9.1627172195892573E-2</v>
      </c>
      <c r="F76" s="1">
        <f t="shared" si="23"/>
        <v>0</v>
      </c>
      <c r="G76" s="1">
        <f t="shared" si="21"/>
        <v>0</v>
      </c>
      <c r="H76" s="1"/>
      <c r="I76" s="24">
        <f t="shared" si="24"/>
        <v>0.13354431680460949</v>
      </c>
      <c r="J76" s="24">
        <f t="shared" si="4"/>
        <v>0.73291136639078103</v>
      </c>
      <c r="K76" s="1"/>
      <c r="L76" s="1">
        <f t="shared" si="25"/>
        <v>1.6906710507463559E-2</v>
      </c>
      <c r="M76" s="1">
        <f t="shared" si="26"/>
        <v>0.10969328949253643</v>
      </c>
      <c r="N76" s="1">
        <f t="shared" si="27"/>
        <v>-0.10171217797252675</v>
      </c>
      <c r="O76" s="1">
        <f t="shared" si="28"/>
        <v>0.11331217797252674</v>
      </c>
      <c r="P76" s="24">
        <f t="shared" si="9"/>
        <v>-1.3734944386197998E-17</v>
      </c>
      <c r="Q76" s="1"/>
      <c r="R76" s="27">
        <f t="shared" si="29"/>
        <v>17.397005112180004</v>
      </c>
      <c r="S76" s="27">
        <f t="shared" si="30"/>
        <v>112.87439488781999</v>
      </c>
    </row>
    <row r="77" spans="1:19" x14ac:dyDescent="0.25">
      <c r="A77" s="29">
        <v>1059</v>
      </c>
      <c r="B77" s="29">
        <v>0.1263</v>
      </c>
      <c r="C77" s="29">
        <v>6.6E-3</v>
      </c>
      <c r="D77" s="1"/>
      <c r="E77" s="1">
        <f t="shared" si="22"/>
        <v>5.2256532066508314E-2</v>
      </c>
      <c r="F77" s="1">
        <f t="shared" si="23"/>
        <v>0</v>
      </c>
      <c r="G77" s="1">
        <f t="shared" si="21"/>
        <v>0</v>
      </c>
      <c r="H77" s="1"/>
      <c r="I77" s="24">
        <f t="shared" si="24"/>
        <v>0.1391295381900369</v>
      </c>
      <c r="J77" s="24">
        <f t="shared" si="4"/>
        <v>0.72174092361992614</v>
      </c>
      <c r="K77" s="1"/>
      <c r="L77" s="1">
        <f t="shared" si="25"/>
        <v>1.7572060673401661E-2</v>
      </c>
      <c r="M77" s="1">
        <f t="shared" si="26"/>
        <v>0.10872793932659833</v>
      </c>
      <c r="N77" s="1">
        <f t="shared" si="27"/>
        <v>-0.10571497996420168</v>
      </c>
      <c r="O77" s="1">
        <f t="shared" si="28"/>
        <v>0.11231497996420163</v>
      </c>
      <c r="P77" s="24">
        <f t="shared" si="9"/>
        <v>-4.6355437303418246E-17</v>
      </c>
      <c r="Q77" s="1"/>
      <c r="R77" s="27">
        <f t="shared" si="29"/>
        <v>18.60881225313236</v>
      </c>
      <c r="S77" s="27">
        <f t="shared" si="30"/>
        <v>115.14288774686763</v>
      </c>
    </row>
    <row r="78" spans="1:19" x14ac:dyDescent="0.25">
      <c r="A78" s="29">
        <v>1089</v>
      </c>
      <c r="B78" s="29">
        <v>0.12609999999999999</v>
      </c>
      <c r="C78" s="29">
        <v>8.9999999999999998E-4</v>
      </c>
      <c r="D78" s="1"/>
      <c r="E78" s="1">
        <f t="shared" si="22"/>
        <v>7.1371927042030141E-3</v>
      </c>
      <c r="F78" s="1">
        <f t="shared" si="23"/>
        <v>0</v>
      </c>
      <c r="G78" s="1">
        <f t="shared" si="21"/>
        <v>0</v>
      </c>
      <c r="H78" s="1"/>
      <c r="I78" s="24">
        <f t="shared" si="24"/>
        <v>0.14553028499716392</v>
      </c>
      <c r="J78" s="24">
        <f t="shared" si="4"/>
        <v>0.70893943000567217</v>
      </c>
      <c r="K78" s="1"/>
      <c r="L78" s="1">
        <f t="shared" si="25"/>
        <v>1.8351368938142369E-2</v>
      </c>
      <c r="M78" s="1">
        <f t="shared" si="26"/>
        <v>0.10774863106185763</v>
      </c>
      <c r="N78" s="1">
        <f t="shared" si="27"/>
        <v>-0.11040336336579691</v>
      </c>
      <c r="O78" s="1">
        <f t="shared" si="28"/>
        <v>0.11130336336579691</v>
      </c>
      <c r="P78" s="24">
        <f t="shared" si="9"/>
        <v>-1.9314765543090936E-18</v>
      </c>
      <c r="Q78" s="1"/>
      <c r="R78" s="27">
        <f t="shared" si="29"/>
        <v>19.98464077363704</v>
      </c>
      <c r="S78" s="27">
        <f t="shared" si="30"/>
        <v>117.33825922636295</v>
      </c>
    </row>
    <row r="79" spans="1:19" x14ac:dyDescent="0.25">
      <c r="A79" s="29">
        <v>1119</v>
      </c>
      <c r="B79" s="29">
        <v>0.1258</v>
      </c>
      <c r="C79" s="29">
        <v>-4.7999999999999996E-3</v>
      </c>
      <c r="D79" s="1"/>
      <c r="E79" s="1">
        <f t="shared" si="22"/>
        <v>-3.8155802861685212E-2</v>
      </c>
      <c r="F79" s="1">
        <f t="shared" si="23"/>
        <v>0</v>
      </c>
      <c r="G79" s="1">
        <f t="shared" si="21"/>
        <v>0</v>
      </c>
      <c r="H79" s="1"/>
      <c r="I79" s="24">
        <f t="shared" si="24"/>
        <v>0.15195566712489475</v>
      </c>
      <c r="J79" s="24">
        <f t="shared" si="4"/>
        <v>0.69608866575021056</v>
      </c>
      <c r="K79" s="1"/>
      <c r="L79" s="1">
        <f t="shared" si="25"/>
        <v>1.9116022924311759E-2</v>
      </c>
      <c r="M79" s="1">
        <f t="shared" si="26"/>
        <v>0.10668397707568825</v>
      </c>
      <c r="N79" s="1">
        <f t="shared" si="27"/>
        <v>-0.11500358540747255</v>
      </c>
      <c r="O79" s="1">
        <f t="shared" si="28"/>
        <v>0.11020358540747255</v>
      </c>
      <c r="P79" s="24">
        <f t="shared" si="9"/>
        <v>8.5843402413737488E-19</v>
      </c>
      <c r="Q79" s="1"/>
      <c r="R79" s="27">
        <f t="shared" si="29"/>
        <v>21.390829652304859</v>
      </c>
      <c r="S79" s="27">
        <f t="shared" si="30"/>
        <v>119.37937034769514</v>
      </c>
    </row>
    <row r="80" spans="1:19" x14ac:dyDescent="0.25">
      <c r="A80" s="29">
        <v>1149</v>
      </c>
      <c r="B80" s="29">
        <v>0.12540000000000001</v>
      </c>
      <c r="C80" s="29">
        <v>-7.4999999999999997E-3</v>
      </c>
      <c r="D80" s="1"/>
      <c r="E80" s="1">
        <f t="shared" si="22"/>
        <v>-5.980861244019138E-2</v>
      </c>
      <c r="F80" s="1">
        <f t="shared" si="23"/>
        <v>0</v>
      </c>
      <c r="G80" s="1">
        <f t="shared" si="21"/>
        <v>0</v>
      </c>
      <c r="H80" s="1"/>
      <c r="I80" s="24">
        <f t="shared" si="24"/>
        <v>0.15502739099616092</v>
      </c>
      <c r="J80" s="24">
        <f t="shared" si="4"/>
        <v>0.68994521800767816</v>
      </c>
      <c r="K80" s="1"/>
      <c r="L80" s="1">
        <f t="shared" si="25"/>
        <v>1.944043483091858E-2</v>
      </c>
      <c r="M80" s="1">
        <f t="shared" si="26"/>
        <v>0.10595956516908143</v>
      </c>
      <c r="N80" s="1">
        <f t="shared" si="27"/>
        <v>-0.11695527444636827</v>
      </c>
      <c r="O80" s="1">
        <f t="shared" si="28"/>
        <v>0.10945527444636828</v>
      </c>
      <c r="P80" s="24">
        <f t="shared" si="9"/>
        <v>6.8674721930989991E-18</v>
      </c>
      <c r="Q80" s="1"/>
      <c r="R80" s="27">
        <f t="shared" si="29"/>
        <v>22.337059620725448</v>
      </c>
      <c r="S80" s="27">
        <f t="shared" si="30"/>
        <v>121.74754037927457</v>
      </c>
    </row>
    <row r="81" spans="1:19" x14ac:dyDescent="0.25">
      <c r="A81" s="29">
        <v>1179</v>
      </c>
      <c r="B81" s="29">
        <v>0.1246</v>
      </c>
      <c r="C81" s="29">
        <v>-6.8999999999999999E-3</v>
      </c>
      <c r="D81" s="1"/>
      <c r="E81" s="1">
        <f t="shared" si="22"/>
        <v>-5.5377207062600318E-2</v>
      </c>
      <c r="F81" s="1">
        <f t="shared" si="23"/>
        <v>0</v>
      </c>
      <c r="G81" s="1">
        <f t="shared" si="21"/>
        <v>0</v>
      </c>
      <c r="H81" s="1"/>
      <c r="I81" s="24">
        <f t="shared" si="24"/>
        <v>0.1543987403061777</v>
      </c>
      <c r="J81" s="24">
        <f t="shared" si="4"/>
        <v>0.69120251938764454</v>
      </c>
      <c r="K81" s="1"/>
      <c r="L81" s="1">
        <f t="shared" si="25"/>
        <v>1.9238083042149742E-2</v>
      </c>
      <c r="M81" s="1">
        <f t="shared" si="26"/>
        <v>0.10536191695785026</v>
      </c>
      <c r="N81" s="1">
        <f t="shared" si="27"/>
        <v>-0.11573790923843918</v>
      </c>
      <c r="O81" s="1">
        <f t="shared" si="28"/>
        <v>0.10883790923843915</v>
      </c>
      <c r="P81" s="24">
        <f t="shared" si="9"/>
        <v>-3.0903624868945497E-17</v>
      </c>
      <c r="Q81" s="1"/>
      <c r="R81" s="27">
        <f t="shared" si="29"/>
        <v>22.681699906694547</v>
      </c>
      <c r="S81" s="27">
        <f t="shared" si="30"/>
        <v>124.22170009330546</v>
      </c>
    </row>
    <row r="82" spans="1:19" x14ac:dyDescent="0.25">
      <c r="A82" s="29">
        <v>1209</v>
      </c>
      <c r="B82" s="29">
        <v>0.12280000000000001</v>
      </c>
      <c r="C82" s="29">
        <v>-5.0000000000000001E-3</v>
      </c>
      <c r="D82" s="1"/>
      <c r="E82" s="1">
        <f t="shared" si="22"/>
        <v>-4.071661237785016E-2</v>
      </c>
      <c r="F82" s="1">
        <f t="shared" si="23"/>
        <v>0</v>
      </c>
      <c r="G82" s="1">
        <f t="shared" si="21"/>
        <v>0</v>
      </c>
      <c r="H82" s="1"/>
      <c r="I82" s="24">
        <f t="shared" si="24"/>
        <v>0.15231895022180877</v>
      </c>
      <c r="J82" s="24">
        <f t="shared" si="4"/>
        <v>0.69536209955638251</v>
      </c>
      <c r="K82" s="1"/>
      <c r="L82" s="1">
        <f t="shared" si="25"/>
        <v>1.870476708723812E-2</v>
      </c>
      <c r="M82" s="1">
        <f t="shared" si="26"/>
        <v>0.10409523291276189</v>
      </c>
      <c r="N82" s="1">
        <f t="shared" si="27"/>
        <v>-0.11252943605274097</v>
      </c>
      <c r="O82" s="1">
        <f t="shared" si="28"/>
        <v>0.10752943605274097</v>
      </c>
      <c r="P82" s="24">
        <f t="shared" si="9"/>
        <v>-4.292170120686874E-18</v>
      </c>
      <c r="Q82" s="1"/>
      <c r="R82" s="27">
        <f t="shared" si="29"/>
        <v>22.614063408470887</v>
      </c>
      <c r="S82" s="27">
        <f t="shared" si="30"/>
        <v>125.85113659152913</v>
      </c>
    </row>
    <row r="83" spans="1:19" x14ac:dyDescent="0.25">
      <c r="A83" s="29">
        <v>1239</v>
      </c>
      <c r="B83" s="29">
        <v>0.121</v>
      </c>
      <c r="C83" s="29">
        <v>-4.0000000000000001E-3</v>
      </c>
      <c r="D83" s="1"/>
      <c r="E83" s="1">
        <f t="shared" si="22"/>
        <v>-3.3057851239669422E-2</v>
      </c>
      <c r="F83" s="1">
        <f t="shared" si="23"/>
        <v>0</v>
      </c>
      <c r="G83" s="1">
        <f t="shared" si="21"/>
        <v>0</v>
      </c>
      <c r="H83" s="1"/>
      <c r="I83" s="24">
        <f t="shared" si="24"/>
        <v>0.15123245845143693</v>
      </c>
      <c r="J83" s="24">
        <f t="shared" si="4"/>
        <v>0.69753508309712609</v>
      </c>
      <c r="K83" s="1"/>
      <c r="L83" s="1">
        <f t="shared" si="25"/>
        <v>1.8299127472623869E-2</v>
      </c>
      <c r="M83" s="1">
        <f t="shared" si="26"/>
        <v>0.10270087252737613</v>
      </c>
      <c r="N83" s="1">
        <f t="shared" si="27"/>
        <v>-0.11008907435990084</v>
      </c>
      <c r="O83" s="1">
        <f t="shared" si="28"/>
        <v>0.10608907435990084</v>
      </c>
      <c r="P83" s="24">
        <f t="shared" si="9"/>
        <v>-3.4337360965494995E-18</v>
      </c>
      <c r="Q83" s="1"/>
      <c r="R83" s="27">
        <f t="shared" si="29"/>
        <v>22.672618938580975</v>
      </c>
      <c r="S83" s="27">
        <f t="shared" si="30"/>
        <v>127.24638106141902</v>
      </c>
    </row>
    <row r="84" spans="1:19" x14ac:dyDescent="0.25">
      <c r="A84" s="29">
        <v>1269</v>
      </c>
      <c r="B84" s="29">
        <v>0.1188</v>
      </c>
      <c r="C84" s="29">
        <v>-4.4999999999999997E-3</v>
      </c>
      <c r="D84" s="1"/>
      <c r="E84" s="1">
        <f t="shared" si="22"/>
        <v>-3.7878787878787873E-2</v>
      </c>
      <c r="F84" s="1">
        <f t="shared" si="23"/>
        <v>0</v>
      </c>
      <c r="G84" s="1">
        <f t="shared" si="21"/>
        <v>0</v>
      </c>
      <c r="H84" s="1"/>
      <c r="I84" s="24">
        <f t="shared" si="24"/>
        <v>0.15191636905909045</v>
      </c>
      <c r="J84" s="24">
        <f t="shared" si="4"/>
        <v>0.6961672618818191</v>
      </c>
      <c r="K84" s="1"/>
      <c r="L84" s="1">
        <f t="shared" si="25"/>
        <v>1.8047664644219946E-2</v>
      </c>
      <c r="M84" s="1">
        <f t="shared" si="26"/>
        <v>0.10075233535578006</v>
      </c>
      <c r="N84" s="1">
        <f t="shared" si="27"/>
        <v>-0.10857625304881234</v>
      </c>
      <c r="O84" s="1">
        <f t="shared" si="28"/>
        <v>0.10407625304881234</v>
      </c>
      <c r="P84" s="24">
        <f t="shared" si="9"/>
        <v>-4.292170120686874E-18</v>
      </c>
      <c r="Q84" s="1"/>
      <c r="R84" s="27">
        <f t="shared" si="29"/>
        <v>22.902486433515111</v>
      </c>
      <c r="S84" s="27">
        <f t="shared" si="30"/>
        <v>127.85471356648489</v>
      </c>
    </row>
    <row r="85" spans="1:19" x14ac:dyDescent="0.25">
      <c r="A85" s="29">
        <v>1299</v>
      </c>
      <c r="B85" s="29">
        <v>0.11600000000000001</v>
      </c>
      <c r="C85" s="29">
        <v>-4.5999999999999999E-3</v>
      </c>
      <c r="D85" s="1"/>
      <c r="E85" s="1">
        <f t="shared" si="22"/>
        <v>-3.9655172413793099E-2</v>
      </c>
      <c r="F85" s="1">
        <f t="shared" si="23"/>
        <v>0</v>
      </c>
      <c r="G85" s="1">
        <f t="shared" si="21"/>
        <v>0</v>
      </c>
      <c r="H85" s="1"/>
      <c r="I85" s="24">
        <f t="shared" si="24"/>
        <v>0.15216837158841301</v>
      </c>
      <c r="J85" s="24">
        <f t="shared" ref="J85:J148" si="31">1-2*I85</f>
        <v>0.69566325682317398</v>
      </c>
      <c r="K85" s="1"/>
      <c r="L85" s="1">
        <f t="shared" si="25"/>
        <v>1.7651531104255911E-2</v>
      </c>
      <c r="M85" s="1">
        <f t="shared" si="26"/>
        <v>9.8348468895744098E-2</v>
      </c>
      <c r="N85" s="1">
        <f t="shared" si="27"/>
        <v>-0.10619308069249134</v>
      </c>
      <c r="O85" s="1">
        <f t="shared" si="28"/>
        <v>0.10159308069249134</v>
      </c>
      <c r="P85" s="24">
        <f t="shared" ref="P85:P148" si="32">(N85+O85-C85)/MAX($C$13,-$C$14)</f>
        <v>6.8674721930989991E-18</v>
      </c>
      <c r="Q85" s="1"/>
      <c r="R85" s="27">
        <f t="shared" si="29"/>
        <v>22.929338904428427</v>
      </c>
      <c r="S85" s="27">
        <f t="shared" si="30"/>
        <v>127.75466109557158</v>
      </c>
    </row>
    <row r="86" spans="1:19" x14ac:dyDescent="0.25">
      <c r="A86" s="29">
        <v>1329</v>
      </c>
      <c r="B86" s="29">
        <v>0.1124</v>
      </c>
      <c r="C86" s="29">
        <v>-6.9999999999999999E-4</v>
      </c>
      <c r="D86" s="1"/>
      <c r="E86" s="1">
        <f t="shared" si="22"/>
        <v>-6.2277580071174376E-3</v>
      </c>
      <c r="F86" s="1">
        <f t="shared" si="23"/>
        <v>0</v>
      </c>
      <c r="G86" s="1">
        <f t="shared" si="21"/>
        <v>0</v>
      </c>
      <c r="H86" s="1"/>
      <c r="I86" s="24">
        <f t="shared" si="24"/>
        <v>0.14742627165835967</v>
      </c>
      <c r="J86" s="24">
        <f t="shared" si="31"/>
        <v>0.70514745668328072</v>
      </c>
      <c r="K86" s="1"/>
      <c r="L86" s="1">
        <f t="shared" si="25"/>
        <v>1.6570712934399628E-2</v>
      </c>
      <c r="M86" s="1">
        <f t="shared" si="26"/>
        <v>9.5829287065600371E-2</v>
      </c>
      <c r="N86" s="1">
        <f t="shared" si="27"/>
        <v>-9.9690788599666263E-2</v>
      </c>
      <c r="O86" s="1">
        <f t="shared" si="28"/>
        <v>9.8990788599666243E-2</v>
      </c>
      <c r="P86" s="24">
        <f t="shared" si="32"/>
        <v>-1.9851286808176795E-17</v>
      </c>
      <c r="Q86" s="1"/>
      <c r="R86" s="27">
        <f t="shared" si="29"/>
        <v>22.022477489817106</v>
      </c>
      <c r="S86" s="27">
        <f t="shared" si="30"/>
        <v>127.35712251018289</v>
      </c>
    </row>
    <row r="87" spans="1:19" x14ac:dyDescent="0.25">
      <c r="A87" s="29">
        <v>1359</v>
      </c>
      <c r="B87" s="29">
        <v>0.108</v>
      </c>
      <c r="C87" s="29">
        <v>5.7999999999999996E-3</v>
      </c>
      <c r="D87" s="1"/>
      <c r="E87" s="1">
        <f t="shared" si="22"/>
        <v>5.3703703703703698E-2</v>
      </c>
      <c r="F87" s="1">
        <f t="shared" si="23"/>
        <v>0</v>
      </c>
      <c r="G87" s="1">
        <f t="shared" si="21"/>
        <v>0</v>
      </c>
      <c r="H87" s="1"/>
      <c r="I87" s="24">
        <f t="shared" si="24"/>
        <v>0.13892423865845993</v>
      </c>
      <c r="J87" s="24">
        <f t="shared" si="31"/>
        <v>0.72215152268308014</v>
      </c>
      <c r="K87" s="1"/>
      <c r="L87" s="1">
        <f t="shared" si="25"/>
        <v>1.5003817775113672E-2</v>
      </c>
      <c r="M87" s="1">
        <f t="shared" si="26"/>
        <v>9.2996182224886328E-2</v>
      </c>
      <c r="N87" s="1">
        <f t="shared" si="27"/>
        <v>-9.0264216870338546E-2</v>
      </c>
      <c r="O87" s="1">
        <f t="shared" si="28"/>
        <v>9.6064216870338545E-2</v>
      </c>
      <c r="P87" s="24">
        <f t="shared" si="32"/>
        <v>0</v>
      </c>
      <c r="Q87" s="1"/>
      <c r="R87" s="27">
        <f t="shared" si="29"/>
        <v>20.390188356379479</v>
      </c>
      <c r="S87" s="27">
        <f t="shared" si="30"/>
        <v>126.38181164362052</v>
      </c>
    </row>
    <row r="88" spans="1:19" x14ac:dyDescent="0.25">
      <c r="A88" s="29">
        <v>1389</v>
      </c>
      <c r="B88" s="29">
        <v>0.1033</v>
      </c>
      <c r="C88" s="29">
        <v>1.04E-2</v>
      </c>
      <c r="D88" s="1"/>
      <c r="E88" s="1">
        <f t="shared" si="22"/>
        <v>0.10067763794772507</v>
      </c>
      <c r="F88" s="1">
        <f t="shared" si="23"/>
        <v>0</v>
      </c>
      <c r="G88" s="1">
        <f t="shared" si="21"/>
        <v>0</v>
      </c>
      <c r="H88" s="1"/>
      <c r="I88" s="24">
        <f t="shared" si="24"/>
        <v>0.13226039419885316</v>
      </c>
      <c r="J88" s="24">
        <f t="shared" si="31"/>
        <v>0.73547921160229368</v>
      </c>
      <c r="K88" s="1"/>
      <c r="L88" s="1">
        <f t="shared" si="25"/>
        <v>1.3662498720741531E-2</v>
      </c>
      <c r="M88" s="1">
        <f t="shared" si="26"/>
        <v>8.9637501279258472E-2</v>
      </c>
      <c r="N88" s="1">
        <f t="shared" si="27"/>
        <v>-8.2194729768396785E-2</v>
      </c>
      <c r="O88" s="1">
        <f t="shared" si="28"/>
        <v>9.2594729768396791E-2</v>
      </c>
      <c r="P88" s="24">
        <f t="shared" si="32"/>
        <v>6.8674721930989991E-18</v>
      </c>
      <c r="Q88" s="1"/>
      <c r="R88" s="27">
        <f t="shared" si="29"/>
        <v>18.977210723109987</v>
      </c>
      <c r="S88" s="27">
        <f t="shared" si="30"/>
        <v>124.50648927689002</v>
      </c>
    </row>
    <row r="89" spans="1:19" x14ac:dyDescent="0.25">
      <c r="A89" s="29">
        <v>1419</v>
      </c>
      <c r="B89" s="29">
        <v>9.8900000000000002E-2</v>
      </c>
      <c r="C89" s="29">
        <v>1.2999999999999999E-2</v>
      </c>
      <c r="D89" s="1"/>
      <c r="E89" s="1">
        <f t="shared" si="22"/>
        <v>0.13144590495449948</v>
      </c>
      <c r="F89" s="1">
        <f t="shared" si="23"/>
        <v>0</v>
      </c>
      <c r="G89" s="1">
        <f t="shared" si="21"/>
        <v>0</v>
      </c>
      <c r="H89" s="1"/>
      <c r="I89" s="24">
        <f t="shared" si="24"/>
        <v>0.12789552783361166</v>
      </c>
      <c r="J89" s="24">
        <f t="shared" si="31"/>
        <v>0.74420894433277662</v>
      </c>
      <c r="K89" s="1"/>
      <c r="L89" s="1">
        <f t="shared" si="25"/>
        <v>1.2648867702744194E-2</v>
      </c>
      <c r="M89" s="1">
        <f t="shared" si="26"/>
        <v>8.6251132297255811E-2</v>
      </c>
      <c r="N89" s="1">
        <f t="shared" si="27"/>
        <v>-7.6096641174787455E-2</v>
      </c>
      <c r="O89" s="1">
        <f t="shared" si="28"/>
        <v>8.9096641174787439E-2</v>
      </c>
      <c r="P89" s="24">
        <f t="shared" si="32"/>
        <v>-1.5451812434472749E-17</v>
      </c>
      <c r="Q89" s="1"/>
      <c r="R89" s="27">
        <f t="shared" si="29"/>
        <v>17.948743270194012</v>
      </c>
      <c r="S89" s="27">
        <f t="shared" si="30"/>
        <v>122.390356729806</v>
      </c>
    </row>
    <row r="90" spans="1:19" x14ac:dyDescent="0.25">
      <c r="A90" s="29">
        <v>1449</v>
      </c>
      <c r="B90" s="29">
        <v>9.4500000000000001E-2</v>
      </c>
      <c r="C90" s="29">
        <v>1.4800000000000001E-2</v>
      </c>
      <c r="D90" s="1"/>
      <c r="E90" s="1">
        <f t="shared" si="22"/>
        <v>0.15661375661375662</v>
      </c>
      <c r="F90" s="1">
        <f t="shared" si="23"/>
        <v>0</v>
      </c>
      <c r="G90" s="1">
        <f t="shared" si="21"/>
        <v>0</v>
      </c>
      <c r="H90" s="1"/>
      <c r="I90" s="24">
        <f t="shared" si="24"/>
        <v>0.12432515095249931</v>
      </c>
      <c r="J90" s="24">
        <f t="shared" si="31"/>
        <v>0.75134969809500141</v>
      </c>
      <c r="K90" s="1"/>
      <c r="L90" s="1">
        <f t="shared" si="25"/>
        <v>1.1748726765011186E-2</v>
      </c>
      <c r="M90" s="1">
        <f t="shared" si="26"/>
        <v>8.275127323498882E-2</v>
      </c>
      <c r="N90" s="1">
        <f t="shared" si="27"/>
        <v>-7.0681318352607506E-2</v>
      </c>
      <c r="O90" s="1">
        <f t="shared" si="28"/>
        <v>8.5481318352607499E-2</v>
      </c>
      <c r="P90" s="24">
        <f t="shared" si="32"/>
        <v>-6.8674721930989991E-18</v>
      </c>
      <c r="Q90" s="1"/>
      <c r="R90" s="27">
        <f t="shared" si="29"/>
        <v>17.023905082501209</v>
      </c>
      <c r="S90" s="27">
        <f t="shared" si="30"/>
        <v>119.90659491749879</v>
      </c>
    </row>
    <row r="91" spans="1:19" x14ac:dyDescent="0.25">
      <c r="A91" s="29">
        <v>1479</v>
      </c>
      <c r="B91" s="29">
        <v>9.0300000000000005E-2</v>
      </c>
      <c r="C91" s="29">
        <v>1.47E-2</v>
      </c>
      <c r="D91" s="1"/>
      <c r="E91" s="1">
        <f t="shared" si="22"/>
        <v>0.16279069767441859</v>
      </c>
      <c r="F91" s="1">
        <f t="shared" si="23"/>
        <v>0</v>
      </c>
      <c r="G91" s="1">
        <f t="shared" si="21"/>
        <v>0</v>
      </c>
      <c r="H91" s="1"/>
      <c r="I91" s="24">
        <f t="shared" si="24"/>
        <v>0.1234488740315461</v>
      </c>
      <c r="J91" s="24">
        <f t="shared" si="31"/>
        <v>0.75310225193690783</v>
      </c>
      <c r="K91" s="1"/>
      <c r="L91" s="1">
        <f t="shared" si="25"/>
        <v>1.1147433325048613E-2</v>
      </c>
      <c r="M91" s="1">
        <f t="shared" si="26"/>
        <v>7.9152566674951394E-2</v>
      </c>
      <c r="N91" s="1">
        <f t="shared" si="27"/>
        <v>-6.7063886957411667E-2</v>
      </c>
      <c r="O91" s="1">
        <f t="shared" si="28"/>
        <v>8.1763886957411672E-2</v>
      </c>
      <c r="P91" s="24">
        <f t="shared" si="32"/>
        <v>5.1506041448242493E-18</v>
      </c>
      <c r="Q91" s="1"/>
      <c r="R91" s="27">
        <f t="shared" si="29"/>
        <v>16.4870538877469</v>
      </c>
      <c r="S91" s="27">
        <f t="shared" si="30"/>
        <v>117.06664611225311</v>
      </c>
    </row>
    <row r="92" spans="1:19" x14ac:dyDescent="0.25">
      <c r="A92" s="29">
        <v>1509</v>
      </c>
      <c r="B92" s="29">
        <v>8.5800000000000001E-2</v>
      </c>
      <c r="C92" s="29">
        <v>1.37E-2</v>
      </c>
      <c r="D92" s="1"/>
      <c r="E92" s="1">
        <f t="shared" ref="E92:E123" si="33">C92/B92</f>
        <v>0.15967365967365968</v>
      </c>
      <c r="F92" s="1">
        <f t="shared" ref="F92:F123" si="34">IF(AND(B92/$B$13&gt;$O$12,OR(C92/$C$13&gt;$M$12,C92/$C$14&gt;$M$12)),1,0)</f>
        <v>0</v>
      </c>
      <c r="G92" s="1">
        <f t="shared" si="21"/>
        <v>0</v>
      </c>
      <c r="H92" s="1"/>
      <c r="I92" s="24">
        <f t="shared" ref="I92:I123" si="35">MIN(1,MAX(0,(E92-$J$15)/($L$14-$J$15)))</f>
        <v>0.12389106514766247</v>
      </c>
      <c r="J92" s="24">
        <f t="shared" si="31"/>
        <v>0.75221786970467508</v>
      </c>
      <c r="K92" s="1"/>
      <c r="L92" s="1">
        <f t="shared" ref="L92:L123" si="36">B92*I92</f>
        <v>1.0629853389669441E-2</v>
      </c>
      <c r="M92" s="1">
        <f t="shared" ref="M92:M123" si="37">B92*(1-I92)</f>
        <v>7.5170146610330557E-2</v>
      </c>
      <c r="N92" s="1">
        <f t="shared" ref="N92:N123" si="38">L92*$L$14</f>
        <v>-6.3950082975315028E-2</v>
      </c>
      <c r="O92" s="1">
        <f t="shared" ref="O92:O123" si="39">M92*$J$15</f>
        <v>7.7650082975315005E-2</v>
      </c>
      <c r="P92" s="24">
        <f t="shared" si="32"/>
        <v>-2.4036152675846495E-17</v>
      </c>
      <c r="Q92" s="1"/>
      <c r="R92" s="27">
        <f t="shared" ref="R92:R123" si="40">A92*L92</f>
        <v>16.040448765011185</v>
      </c>
      <c r="S92" s="27">
        <f t="shared" ref="S92:S123" si="41">A92*M92</f>
        <v>113.43175123498881</v>
      </c>
    </row>
    <row r="93" spans="1:19" x14ac:dyDescent="0.25">
      <c r="A93" s="29">
        <v>1539</v>
      </c>
      <c r="B93" s="29">
        <v>8.1100000000000005E-2</v>
      </c>
      <c r="C93" s="29">
        <v>1.26E-2</v>
      </c>
      <c r="D93" s="1"/>
      <c r="E93" s="1">
        <f t="shared" si="33"/>
        <v>0.15536374845869297</v>
      </c>
      <c r="F93" s="1">
        <f t="shared" si="34"/>
        <v>0</v>
      </c>
      <c r="G93" s="1">
        <f t="shared" ref="G93:G156" si="42">E93*F93</f>
        <v>0</v>
      </c>
      <c r="H93" s="1"/>
      <c r="I93" s="24">
        <f t="shared" si="35"/>
        <v>0.12450248035981086</v>
      </c>
      <c r="J93" s="24">
        <f t="shared" si="31"/>
        <v>0.75099503928037825</v>
      </c>
      <c r="K93" s="1"/>
      <c r="L93" s="1">
        <f t="shared" si="36"/>
        <v>1.0097151157180661E-2</v>
      </c>
      <c r="M93" s="1">
        <f t="shared" si="37"/>
        <v>7.1002848842819349E-2</v>
      </c>
      <c r="N93" s="1">
        <f t="shared" si="38"/>
        <v>-6.0745301994807786E-2</v>
      </c>
      <c r="O93" s="1">
        <f t="shared" si="39"/>
        <v>7.3345301994807793E-2</v>
      </c>
      <c r="P93" s="24">
        <f t="shared" si="32"/>
        <v>6.8674721930989991E-18</v>
      </c>
      <c r="Q93" s="1"/>
      <c r="R93" s="27">
        <f t="shared" si="40"/>
        <v>15.539515630901038</v>
      </c>
      <c r="S93" s="27">
        <f t="shared" si="41"/>
        <v>109.27338436909898</v>
      </c>
    </row>
    <row r="94" spans="1:19" x14ac:dyDescent="0.25">
      <c r="A94" s="29">
        <v>1569</v>
      </c>
      <c r="B94" s="29">
        <v>7.5999999999999998E-2</v>
      </c>
      <c r="C94" s="29">
        <v>1.03E-2</v>
      </c>
      <c r="D94" s="1"/>
      <c r="E94" s="1">
        <f t="shared" si="33"/>
        <v>0.13552631578947369</v>
      </c>
      <c r="F94" s="1">
        <f t="shared" si="34"/>
        <v>0</v>
      </c>
      <c r="G94" s="1">
        <f t="shared" si="42"/>
        <v>0</v>
      </c>
      <c r="H94" s="1"/>
      <c r="I94" s="24">
        <f t="shared" si="35"/>
        <v>0.12731667014214582</v>
      </c>
      <c r="J94" s="24">
        <f t="shared" si="31"/>
        <v>0.74536665971570837</v>
      </c>
      <c r="K94" s="1"/>
      <c r="L94" s="1">
        <f t="shared" si="36"/>
        <v>9.676066930803081E-3</v>
      </c>
      <c r="M94" s="1">
        <f t="shared" si="37"/>
        <v>6.6323933069196914E-2</v>
      </c>
      <c r="N94" s="1">
        <f t="shared" si="38"/>
        <v>-5.8212024231766128E-2</v>
      </c>
      <c r="O94" s="1">
        <f t="shared" si="39"/>
        <v>6.8512024231766125E-2</v>
      </c>
      <c r="P94" s="24">
        <f t="shared" si="32"/>
        <v>-3.4337360965494995E-18</v>
      </c>
      <c r="Q94" s="1"/>
      <c r="R94" s="27">
        <f t="shared" si="40"/>
        <v>15.181749014430034</v>
      </c>
      <c r="S94" s="27">
        <f t="shared" si="41"/>
        <v>104.06225098556996</v>
      </c>
    </row>
    <row r="95" spans="1:19" x14ac:dyDescent="0.25">
      <c r="A95" s="29">
        <v>1599</v>
      </c>
      <c r="B95" s="29">
        <v>7.1599999999999997E-2</v>
      </c>
      <c r="C95" s="29">
        <v>7.4000000000000003E-3</v>
      </c>
      <c r="D95" s="1"/>
      <c r="E95" s="1">
        <f t="shared" si="33"/>
        <v>0.10335195530726257</v>
      </c>
      <c r="F95" s="1">
        <f t="shared" si="34"/>
        <v>0</v>
      </c>
      <c r="G95" s="1">
        <f t="shared" si="42"/>
        <v>0</v>
      </c>
      <c r="H95" s="1"/>
      <c r="I95" s="24">
        <f t="shared" si="35"/>
        <v>0.13188100858412041</v>
      </c>
      <c r="J95" s="24">
        <f t="shared" si="31"/>
        <v>0.73623798283175912</v>
      </c>
      <c r="K95" s="1"/>
      <c r="L95" s="1">
        <f t="shared" si="36"/>
        <v>9.4426802146230209E-3</v>
      </c>
      <c r="M95" s="1">
        <f t="shared" si="37"/>
        <v>6.2157319785376974E-2</v>
      </c>
      <c r="N95" s="1">
        <f t="shared" si="38"/>
        <v>-5.6807950316733961E-2</v>
      </c>
      <c r="O95" s="1">
        <f t="shared" si="39"/>
        <v>6.4207950316733944E-2</v>
      </c>
      <c r="P95" s="24">
        <f t="shared" si="32"/>
        <v>-1.7168680482747496E-17</v>
      </c>
      <c r="Q95" s="1"/>
      <c r="R95" s="27">
        <f t="shared" si="40"/>
        <v>15.09884566318221</v>
      </c>
      <c r="S95" s="27">
        <f t="shared" si="41"/>
        <v>99.389554336817781</v>
      </c>
    </row>
    <row r="96" spans="1:19" x14ac:dyDescent="0.25">
      <c r="A96" s="29">
        <v>1629</v>
      </c>
      <c r="B96" s="29">
        <v>6.8199999999999997E-2</v>
      </c>
      <c r="C96" s="29">
        <v>6.1000000000000004E-3</v>
      </c>
      <c r="D96" s="1"/>
      <c r="E96" s="1">
        <f t="shared" si="33"/>
        <v>8.9442815249266866E-2</v>
      </c>
      <c r="F96" s="1">
        <f t="shared" si="34"/>
        <v>0</v>
      </c>
      <c r="G96" s="1">
        <f t="shared" si="42"/>
        <v>0</v>
      </c>
      <c r="H96" s="1"/>
      <c r="I96" s="24">
        <f t="shared" si="35"/>
        <v>0.1338541953611076</v>
      </c>
      <c r="J96" s="24">
        <f t="shared" si="31"/>
        <v>0.73229160927778481</v>
      </c>
      <c r="K96" s="1"/>
      <c r="L96" s="1">
        <f t="shared" si="36"/>
        <v>9.1288561236275382E-3</v>
      </c>
      <c r="M96" s="1">
        <f t="shared" si="37"/>
        <v>5.9071143876372453E-2</v>
      </c>
      <c r="N96" s="1">
        <f t="shared" si="38"/>
        <v>-5.4919958458039278E-2</v>
      </c>
      <c r="O96" s="1">
        <f t="shared" si="39"/>
        <v>6.1019958458039272E-2</v>
      </c>
      <c r="P96" s="24">
        <f t="shared" si="32"/>
        <v>-6.0090381689616238E-18</v>
      </c>
      <c r="Q96" s="1"/>
      <c r="R96" s="27">
        <f t="shared" si="40"/>
        <v>14.87090662538926</v>
      </c>
      <c r="S96" s="27">
        <f t="shared" si="41"/>
        <v>96.226893374610725</v>
      </c>
    </row>
    <row r="97" spans="1:19" x14ac:dyDescent="0.25">
      <c r="A97" s="29">
        <v>1659</v>
      </c>
      <c r="B97" s="29">
        <v>6.4199999999999993E-2</v>
      </c>
      <c r="C97" s="29">
        <v>7.0000000000000001E-3</v>
      </c>
      <c r="D97" s="1"/>
      <c r="E97" s="1">
        <f t="shared" si="33"/>
        <v>0.1090342679127726</v>
      </c>
      <c r="F97" s="1">
        <f t="shared" si="34"/>
        <v>0</v>
      </c>
      <c r="G97" s="1">
        <f t="shared" si="42"/>
        <v>0</v>
      </c>
      <c r="H97" s="1"/>
      <c r="I97" s="24">
        <f t="shared" si="35"/>
        <v>0.13107490094201246</v>
      </c>
      <c r="J97" s="24">
        <f t="shared" si="31"/>
        <v>0.73785019811597508</v>
      </c>
      <c r="K97" s="1"/>
      <c r="L97" s="1">
        <f t="shared" si="36"/>
        <v>8.4150086404771989E-3</v>
      </c>
      <c r="M97" s="1">
        <f t="shared" si="37"/>
        <v>5.5784991359522793E-2</v>
      </c>
      <c r="N97" s="1">
        <f t="shared" si="38"/>
        <v>-5.062539256839594E-2</v>
      </c>
      <c r="O97" s="1">
        <f t="shared" si="39"/>
        <v>5.7625392568395939E-2</v>
      </c>
      <c r="P97" s="24">
        <f t="shared" si="32"/>
        <v>-8.5843402413737488E-19</v>
      </c>
      <c r="Q97" s="1"/>
      <c r="R97" s="27">
        <f t="shared" si="40"/>
        <v>13.960499334551672</v>
      </c>
      <c r="S97" s="27">
        <f t="shared" si="41"/>
        <v>92.547300665448319</v>
      </c>
    </row>
    <row r="98" spans="1:19" x14ac:dyDescent="0.25">
      <c r="A98" s="29">
        <v>1689</v>
      </c>
      <c r="B98" s="29">
        <v>6.0199999999999997E-2</v>
      </c>
      <c r="C98" s="29">
        <v>1.01E-2</v>
      </c>
      <c r="D98" s="1"/>
      <c r="E98" s="1">
        <f t="shared" si="33"/>
        <v>0.16777408637873756</v>
      </c>
      <c r="F98" s="1">
        <f t="shared" si="34"/>
        <v>0</v>
      </c>
      <c r="G98" s="1">
        <f t="shared" si="42"/>
        <v>0</v>
      </c>
      <c r="H98" s="1"/>
      <c r="I98" s="24">
        <f t="shared" si="35"/>
        <v>0.12274191755149419</v>
      </c>
      <c r="J98" s="24">
        <f t="shared" si="31"/>
        <v>0.75451616489701157</v>
      </c>
      <c r="K98" s="1"/>
      <c r="L98" s="1">
        <f t="shared" si="36"/>
        <v>7.3890634365999502E-3</v>
      </c>
      <c r="M98" s="1">
        <f t="shared" si="37"/>
        <v>5.2810936563400045E-2</v>
      </c>
      <c r="N98" s="1">
        <f t="shared" si="38"/>
        <v>-4.4453220807321746E-2</v>
      </c>
      <c r="O98" s="1">
        <f t="shared" si="39"/>
        <v>5.4553220807321744E-2</v>
      </c>
      <c r="P98" s="24">
        <f t="shared" si="32"/>
        <v>-1.7168680482747498E-18</v>
      </c>
      <c r="Q98" s="1"/>
      <c r="R98" s="27">
        <f t="shared" si="40"/>
        <v>12.480128144417316</v>
      </c>
      <c r="S98" s="27">
        <f t="shared" si="41"/>
        <v>89.197671855582669</v>
      </c>
    </row>
    <row r="99" spans="1:19" x14ac:dyDescent="0.25">
      <c r="A99" s="29">
        <v>1719</v>
      </c>
      <c r="B99" s="29">
        <v>5.7000000000000002E-2</v>
      </c>
      <c r="C99" s="29">
        <v>1.38E-2</v>
      </c>
      <c r="D99" s="1"/>
      <c r="E99" s="1">
        <f t="shared" si="33"/>
        <v>0.24210526315789471</v>
      </c>
      <c r="F99" s="1">
        <f t="shared" si="34"/>
        <v>0</v>
      </c>
      <c r="G99" s="1">
        <f t="shared" si="42"/>
        <v>0</v>
      </c>
      <c r="H99" s="1"/>
      <c r="I99" s="24">
        <f t="shared" si="35"/>
        <v>0.11219710352798326</v>
      </c>
      <c r="J99" s="24">
        <f t="shared" si="31"/>
        <v>0.77560579294403342</v>
      </c>
      <c r="K99" s="1"/>
      <c r="L99" s="1">
        <f t="shared" si="36"/>
        <v>6.3952349010950463E-3</v>
      </c>
      <c r="M99" s="1">
        <f t="shared" si="37"/>
        <v>5.0604765098904957E-2</v>
      </c>
      <c r="N99" s="1">
        <f t="shared" si="38"/>
        <v>-3.8474265597032549E-2</v>
      </c>
      <c r="O99" s="1">
        <f t="shared" si="39"/>
        <v>5.2274265597032542E-2</v>
      </c>
      <c r="P99" s="24">
        <f t="shared" si="32"/>
        <v>-6.8674721930989991E-18</v>
      </c>
      <c r="Q99" s="1"/>
      <c r="R99" s="27">
        <f t="shared" si="40"/>
        <v>10.993408794982384</v>
      </c>
      <c r="S99" s="27">
        <f t="shared" si="41"/>
        <v>86.989591205017618</v>
      </c>
    </row>
    <row r="100" spans="1:19" x14ac:dyDescent="0.25">
      <c r="A100" s="29">
        <v>1749</v>
      </c>
      <c r="B100" s="29">
        <v>5.3999999999999999E-2</v>
      </c>
      <c r="C100" s="29">
        <v>1.4200000000000001E-2</v>
      </c>
      <c r="D100" s="1"/>
      <c r="E100" s="1">
        <f t="shared" si="33"/>
        <v>0.26296296296296295</v>
      </c>
      <c r="F100" s="1">
        <f t="shared" si="34"/>
        <v>0</v>
      </c>
      <c r="G100" s="1">
        <f t="shared" si="42"/>
        <v>0</v>
      </c>
      <c r="H100" s="1"/>
      <c r="I100" s="24">
        <f t="shared" si="35"/>
        <v>0.1092381759967251</v>
      </c>
      <c r="J100" s="24">
        <f t="shared" si="31"/>
        <v>0.78152364800654983</v>
      </c>
      <c r="K100" s="1"/>
      <c r="L100" s="1">
        <f t="shared" si="36"/>
        <v>5.8988615038231551E-3</v>
      </c>
      <c r="M100" s="1">
        <f t="shared" si="37"/>
        <v>4.8101138496176844E-2</v>
      </c>
      <c r="N100" s="1">
        <f t="shared" si="38"/>
        <v>-3.5488041913728896E-2</v>
      </c>
      <c r="O100" s="1">
        <f t="shared" si="39"/>
        <v>4.96880419137289E-2</v>
      </c>
      <c r="P100" s="24">
        <f t="shared" si="32"/>
        <v>3.4337360965494995E-18</v>
      </c>
      <c r="Q100" s="1"/>
      <c r="R100" s="27">
        <f t="shared" si="40"/>
        <v>10.317108770186698</v>
      </c>
      <c r="S100" s="27">
        <f t="shared" si="41"/>
        <v>84.128891229813306</v>
      </c>
    </row>
    <row r="101" spans="1:19" x14ac:dyDescent="0.25">
      <c r="A101" s="29">
        <v>1779</v>
      </c>
      <c r="B101" s="29">
        <v>5.11E-2</v>
      </c>
      <c r="C101" s="29">
        <v>8.6999999999999994E-3</v>
      </c>
      <c r="D101" s="1"/>
      <c r="E101" s="1">
        <f t="shared" si="33"/>
        <v>0.17025440313111545</v>
      </c>
      <c r="F101" s="1">
        <f t="shared" si="34"/>
        <v>0</v>
      </c>
      <c r="G101" s="1">
        <f t="shared" si="42"/>
        <v>0</v>
      </c>
      <c r="H101" s="1"/>
      <c r="I101" s="24">
        <f t="shared" si="35"/>
        <v>0.12239005336735877</v>
      </c>
      <c r="J101" s="24">
        <f t="shared" si="31"/>
        <v>0.75521989326528249</v>
      </c>
      <c r="K101" s="1"/>
      <c r="L101" s="1">
        <f t="shared" si="36"/>
        <v>6.2541317270720332E-3</v>
      </c>
      <c r="M101" s="1">
        <f t="shared" si="37"/>
        <v>4.4845868272927969E-2</v>
      </c>
      <c r="N101" s="1">
        <f t="shared" si="38"/>
        <v>-3.7625377154636763E-2</v>
      </c>
      <c r="O101" s="1">
        <f t="shared" si="39"/>
        <v>4.632537715463677E-2</v>
      </c>
      <c r="P101" s="24">
        <f t="shared" si="32"/>
        <v>6.8674721930989991E-18</v>
      </c>
      <c r="Q101" s="1"/>
      <c r="R101" s="27">
        <f t="shared" si="40"/>
        <v>11.126100342461147</v>
      </c>
      <c r="S101" s="27">
        <f t="shared" si="41"/>
        <v>79.78079965753885</v>
      </c>
    </row>
    <row r="102" spans="1:19" x14ac:dyDescent="0.25">
      <c r="A102" s="29">
        <v>1809</v>
      </c>
      <c r="B102" s="29">
        <v>4.8899999999999999E-2</v>
      </c>
      <c r="C102" s="29">
        <v>-5.9999999999999995E-4</v>
      </c>
      <c r="D102" s="1"/>
      <c r="E102" s="1">
        <f t="shared" si="33"/>
        <v>-1.2269938650306747E-2</v>
      </c>
      <c r="F102" s="1">
        <f t="shared" si="34"/>
        <v>0</v>
      </c>
      <c r="G102" s="1">
        <f t="shared" si="42"/>
        <v>0</v>
      </c>
      <c r="H102" s="1"/>
      <c r="I102" s="24">
        <f t="shared" si="35"/>
        <v>0.14828343111606859</v>
      </c>
      <c r="J102" s="24">
        <f t="shared" si="31"/>
        <v>0.70343313776786287</v>
      </c>
      <c r="K102" s="1"/>
      <c r="L102" s="1">
        <f t="shared" si="36"/>
        <v>7.2510597815757544E-3</v>
      </c>
      <c r="M102" s="1">
        <f t="shared" si="37"/>
        <v>4.1648940218424246E-2</v>
      </c>
      <c r="N102" s="1">
        <f t="shared" si="38"/>
        <v>-4.3622979329271734E-2</v>
      </c>
      <c r="O102" s="1">
        <f t="shared" si="39"/>
        <v>4.3022979329271731E-2</v>
      </c>
      <c r="P102" s="24">
        <f t="shared" si="32"/>
        <v>-3.3264318435323276E-18</v>
      </c>
      <c r="Q102" s="1"/>
      <c r="R102" s="27">
        <f t="shared" si="40"/>
        <v>13.117167144870539</v>
      </c>
      <c r="S102" s="27">
        <f t="shared" si="41"/>
        <v>75.342932855129462</v>
      </c>
    </row>
    <row r="103" spans="1:19" x14ac:dyDescent="0.25">
      <c r="A103" s="29">
        <v>1839</v>
      </c>
      <c r="B103" s="29">
        <v>4.6800000000000001E-2</v>
      </c>
      <c r="C103" s="29">
        <v>-8.0000000000000002E-3</v>
      </c>
      <c r="D103" s="1"/>
      <c r="E103" s="1">
        <f t="shared" si="33"/>
        <v>-0.17094017094017094</v>
      </c>
      <c r="F103" s="1">
        <f t="shared" si="34"/>
        <v>0</v>
      </c>
      <c r="G103" s="1">
        <f t="shared" si="42"/>
        <v>0</v>
      </c>
      <c r="H103" s="1"/>
      <c r="I103" s="24">
        <f t="shared" si="35"/>
        <v>0.17079280286373957</v>
      </c>
      <c r="J103" s="24">
        <f t="shared" si="31"/>
        <v>0.65841439427252091</v>
      </c>
      <c r="K103" s="1"/>
      <c r="L103" s="1">
        <f t="shared" si="36"/>
        <v>7.9931031740230127E-3</v>
      </c>
      <c r="M103" s="1">
        <f t="shared" si="37"/>
        <v>3.8806896825976989E-2</v>
      </c>
      <c r="N103" s="1">
        <f t="shared" si="38"/>
        <v>-4.8087174156681498E-2</v>
      </c>
      <c r="O103" s="1">
        <f t="shared" si="39"/>
        <v>4.008717415668149E-2</v>
      </c>
      <c r="P103" s="24">
        <f t="shared" si="32"/>
        <v>-6.8674721930989991E-18</v>
      </c>
      <c r="Q103" s="1"/>
      <c r="R103" s="27">
        <f t="shared" si="40"/>
        <v>14.699316737028321</v>
      </c>
      <c r="S103" s="27">
        <f t="shared" si="41"/>
        <v>71.365883262971678</v>
      </c>
    </row>
    <row r="104" spans="1:19" x14ac:dyDescent="0.25">
      <c r="A104" s="29">
        <v>1869</v>
      </c>
      <c r="B104" s="29">
        <v>4.4999999999999998E-2</v>
      </c>
      <c r="C104" s="29">
        <v>-1.06E-2</v>
      </c>
      <c r="D104" s="1"/>
      <c r="E104" s="1">
        <f t="shared" si="33"/>
        <v>-0.23555555555555557</v>
      </c>
      <c r="F104" s="1">
        <f t="shared" si="34"/>
        <v>0</v>
      </c>
      <c r="G104" s="1">
        <f t="shared" si="42"/>
        <v>0</v>
      </c>
      <c r="H104" s="1"/>
      <c r="I104" s="24">
        <f t="shared" si="35"/>
        <v>0.17995930934662788</v>
      </c>
      <c r="J104" s="24">
        <f t="shared" si="31"/>
        <v>0.6400813813067443</v>
      </c>
      <c r="K104" s="1"/>
      <c r="L104" s="1">
        <f t="shared" si="36"/>
        <v>8.098168920598255E-3</v>
      </c>
      <c r="M104" s="1">
        <f t="shared" si="37"/>
        <v>3.6901831079401745E-2</v>
      </c>
      <c r="N104" s="1">
        <f t="shared" si="38"/>
        <v>-4.8719258435273707E-2</v>
      </c>
      <c r="O104" s="1">
        <f t="shared" si="39"/>
        <v>3.8119258435273702E-2</v>
      </c>
      <c r="P104" s="24">
        <f t="shared" si="32"/>
        <v>-5.1506041448242493E-18</v>
      </c>
      <c r="Q104" s="1"/>
      <c r="R104" s="27">
        <f t="shared" si="40"/>
        <v>15.135477712598139</v>
      </c>
      <c r="S104" s="27">
        <f t="shared" si="41"/>
        <v>68.969522287401858</v>
      </c>
    </row>
    <row r="105" spans="1:19" x14ac:dyDescent="0.25">
      <c r="A105" s="29">
        <v>1899</v>
      </c>
      <c r="B105" s="29">
        <v>4.3400000000000001E-2</v>
      </c>
      <c r="C105" s="29">
        <v>-1.04E-2</v>
      </c>
      <c r="D105" s="1"/>
      <c r="E105" s="1">
        <f t="shared" si="33"/>
        <v>-0.23963133640552994</v>
      </c>
      <c r="F105" s="1">
        <f t="shared" si="34"/>
        <v>0</v>
      </c>
      <c r="G105" s="1">
        <f t="shared" si="42"/>
        <v>0</v>
      </c>
      <c r="H105" s="1"/>
      <c r="I105" s="24">
        <f t="shared" si="35"/>
        <v>0.18053751021638217</v>
      </c>
      <c r="J105" s="24">
        <f t="shared" si="31"/>
        <v>0.6389249795672356</v>
      </c>
      <c r="K105" s="1"/>
      <c r="L105" s="1">
        <f t="shared" si="36"/>
        <v>7.8353279433909864E-3</v>
      </c>
      <c r="M105" s="1">
        <f t="shared" si="37"/>
        <v>3.5564672056609015E-2</v>
      </c>
      <c r="N105" s="1">
        <f t="shared" si="38"/>
        <v>-4.7137985233702259E-2</v>
      </c>
      <c r="O105" s="1">
        <f t="shared" si="39"/>
        <v>3.6737985233702246E-2</v>
      </c>
      <c r="P105" s="24">
        <f t="shared" si="32"/>
        <v>-1.3734944386197998E-17</v>
      </c>
      <c r="Q105" s="1"/>
      <c r="R105" s="27">
        <f t="shared" si="40"/>
        <v>14.879287764499484</v>
      </c>
      <c r="S105" s="27">
        <f t="shared" si="41"/>
        <v>67.537312235500522</v>
      </c>
    </row>
    <row r="106" spans="1:19" x14ac:dyDescent="0.25">
      <c r="A106" s="29">
        <v>1929</v>
      </c>
      <c r="B106" s="29">
        <v>4.2299999999999997E-2</v>
      </c>
      <c r="C106" s="29">
        <v>-9.4999999999999998E-3</v>
      </c>
      <c r="D106" s="1"/>
      <c r="E106" s="1">
        <f t="shared" si="33"/>
        <v>-0.22458628841607567</v>
      </c>
      <c r="F106" s="1">
        <f t="shared" si="34"/>
        <v>0</v>
      </c>
      <c r="G106" s="1">
        <f t="shared" si="42"/>
        <v>0</v>
      </c>
      <c r="H106" s="1"/>
      <c r="I106" s="24">
        <f t="shared" si="35"/>
        <v>0.17840318058650229</v>
      </c>
      <c r="J106" s="24">
        <f t="shared" si="31"/>
        <v>0.64319363882699543</v>
      </c>
      <c r="K106" s="1"/>
      <c r="L106" s="1">
        <f t="shared" si="36"/>
        <v>7.5464545388090462E-3</v>
      </c>
      <c r="M106" s="1">
        <f t="shared" si="37"/>
        <v>3.475354546119095E-2</v>
      </c>
      <c r="N106" s="1">
        <f t="shared" si="38"/>
        <v>-4.5400098781728217E-2</v>
      </c>
      <c r="O106" s="1">
        <f t="shared" si="39"/>
        <v>3.5900098781728222E-2</v>
      </c>
      <c r="P106" s="24">
        <f t="shared" si="32"/>
        <v>5.1506041448242493E-18</v>
      </c>
      <c r="Q106" s="1"/>
      <c r="R106" s="27">
        <f t="shared" si="40"/>
        <v>14.557110805362649</v>
      </c>
      <c r="S106" s="27">
        <f t="shared" si="41"/>
        <v>67.039589194637344</v>
      </c>
    </row>
    <row r="107" spans="1:19" x14ac:dyDescent="0.25">
      <c r="A107" s="29">
        <v>1959</v>
      </c>
      <c r="B107" s="29">
        <v>4.1200000000000001E-2</v>
      </c>
      <c r="C107" s="29">
        <v>-7.9000000000000008E-3</v>
      </c>
      <c r="D107" s="1"/>
      <c r="E107" s="1">
        <f t="shared" si="33"/>
        <v>-0.19174757281553401</v>
      </c>
      <c r="F107" s="1">
        <f t="shared" si="34"/>
        <v>0</v>
      </c>
      <c r="G107" s="1">
        <f t="shared" si="42"/>
        <v>0</v>
      </c>
      <c r="H107" s="1"/>
      <c r="I107" s="24">
        <f t="shared" si="35"/>
        <v>0.17374459499989853</v>
      </c>
      <c r="J107" s="24">
        <f t="shared" si="31"/>
        <v>0.65251081000020295</v>
      </c>
      <c r="K107" s="1"/>
      <c r="L107" s="1">
        <f t="shared" si="36"/>
        <v>7.1582773139958191E-3</v>
      </c>
      <c r="M107" s="1">
        <f t="shared" si="37"/>
        <v>3.404172268600418E-2</v>
      </c>
      <c r="N107" s="1">
        <f t="shared" si="38"/>
        <v>-4.3064792279753468E-2</v>
      </c>
      <c r="O107" s="1">
        <f t="shared" si="39"/>
        <v>3.5164792279753464E-2</v>
      </c>
      <c r="P107" s="24">
        <f t="shared" si="32"/>
        <v>-3.4337360965494995E-18</v>
      </c>
      <c r="Q107" s="1"/>
      <c r="R107" s="27">
        <f t="shared" si="40"/>
        <v>14.023065258117811</v>
      </c>
      <c r="S107" s="27">
        <f t="shared" si="41"/>
        <v>66.687734741882196</v>
      </c>
    </row>
    <row r="108" spans="1:19" x14ac:dyDescent="0.25">
      <c r="A108" s="29">
        <v>1989</v>
      </c>
      <c r="B108" s="29">
        <v>4.0300000000000002E-2</v>
      </c>
      <c r="C108" s="29">
        <v>-4.4000000000000003E-3</v>
      </c>
      <c r="D108" s="1"/>
      <c r="E108" s="1">
        <f t="shared" si="33"/>
        <v>-0.10918114143920596</v>
      </c>
      <c r="F108" s="1">
        <f t="shared" si="34"/>
        <v>0</v>
      </c>
      <c r="G108" s="1">
        <f t="shared" si="42"/>
        <v>0</v>
      </c>
      <c r="H108" s="1"/>
      <c r="I108" s="24">
        <f t="shared" si="35"/>
        <v>0.16203150634484992</v>
      </c>
      <c r="J108" s="24">
        <f t="shared" si="31"/>
        <v>0.67593698731030016</v>
      </c>
      <c r="K108" s="1"/>
      <c r="L108" s="1">
        <f t="shared" si="36"/>
        <v>6.5298697056974525E-3</v>
      </c>
      <c r="M108" s="1">
        <f t="shared" si="37"/>
        <v>3.377013029430255E-2</v>
      </c>
      <c r="N108" s="1">
        <f t="shared" si="38"/>
        <v>-3.9284239790473137E-2</v>
      </c>
      <c r="O108" s="1">
        <f t="shared" si="39"/>
        <v>3.4884239790473129E-2</v>
      </c>
      <c r="P108" s="24">
        <f t="shared" si="32"/>
        <v>-7.7259062172363743E-18</v>
      </c>
      <c r="Q108" s="1"/>
      <c r="R108" s="27">
        <f t="shared" si="40"/>
        <v>12.987910844632234</v>
      </c>
      <c r="S108" s="27">
        <f t="shared" si="41"/>
        <v>67.168789155367776</v>
      </c>
    </row>
    <row r="109" spans="1:19" x14ac:dyDescent="0.25">
      <c r="A109" s="29">
        <v>2019</v>
      </c>
      <c r="B109" s="29">
        <v>3.95E-2</v>
      </c>
      <c r="C109" s="29">
        <v>2.9999999999999997E-4</v>
      </c>
      <c r="D109" s="1"/>
      <c r="E109" s="1">
        <f t="shared" si="33"/>
        <v>7.5949367088607583E-3</v>
      </c>
      <c r="F109" s="1">
        <f t="shared" si="34"/>
        <v>0</v>
      </c>
      <c r="G109" s="1">
        <f t="shared" si="42"/>
        <v>0</v>
      </c>
      <c r="H109" s="1"/>
      <c r="I109" s="24">
        <f t="shared" si="35"/>
        <v>0.1454653482423775</v>
      </c>
      <c r="J109" s="24">
        <f t="shared" si="31"/>
        <v>0.709069303515245</v>
      </c>
      <c r="K109" s="1"/>
      <c r="L109" s="1">
        <f t="shared" si="36"/>
        <v>5.7458812555739114E-3</v>
      </c>
      <c r="M109" s="1">
        <f t="shared" si="37"/>
        <v>3.375411874442609E-2</v>
      </c>
      <c r="N109" s="1">
        <f t="shared" si="38"/>
        <v>-3.4567700003968312E-2</v>
      </c>
      <c r="O109" s="1">
        <f t="shared" si="39"/>
        <v>3.4867700003968313E-2</v>
      </c>
      <c r="P109" s="24">
        <f t="shared" si="32"/>
        <v>1.6632159217661638E-18</v>
      </c>
      <c r="Q109" s="1"/>
      <c r="R109" s="27">
        <f t="shared" si="40"/>
        <v>11.600934255003727</v>
      </c>
      <c r="S109" s="27">
        <f t="shared" si="41"/>
        <v>68.149565744996281</v>
      </c>
    </row>
    <row r="110" spans="1:19" x14ac:dyDescent="0.25">
      <c r="A110" s="29">
        <v>2049</v>
      </c>
      <c r="B110" s="29">
        <v>3.8600000000000002E-2</v>
      </c>
      <c r="C110" s="29">
        <v>1.1000000000000001E-3</v>
      </c>
      <c r="D110" s="1"/>
      <c r="E110" s="1">
        <f t="shared" si="33"/>
        <v>2.8497409326424871E-2</v>
      </c>
      <c r="F110" s="1">
        <f t="shared" si="34"/>
        <v>0</v>
      </c>
      <c r="G110" s="1">
        <f t="shared" si="42"/>
        <v>0</v>
      </c>
      <c r="H110" s="1"/>
      <c r="I110" s="24">
        <f t="shared" si="35"/>
        <v>0.14250006912351459</v>
      </c>
      <c r="J110" s="24">
        <f t="shared" si="31"/>
        <v>0.71499986175297081</v>
      </c>
      <c r="K110" s="1"/>
      <c r="L110" s="1">
        <f t="shared" si="36"/>
        <v>5.5005026681676636E-3</v>
      </c>
      <c r="M110" s="1">
        <f t="shared" si="37"/>
        <v>3.3099497331832338E-2</v>
      </c>
      <c r="N110" s="1">
        <f t="shared" si="38"/>
        <v>-3.3091481993262228E-2</v>
      </c>
      <c r="O110" s="1">
        <f t="shared" si="39"/>
        <v>3.4191481993262225E-2</v>
      </c>
      <c r="P110" s="24">
        <f t="shared" si="32"/>
        <v>-3.2191275905151557E-18</v>
      </c>
      <c r="Q110" s="1"/>
      <c r="R110" s="27">
        <f t="shared" si="40"/>
        <v>11.270529967075543</v>
      </c>
      <c r="S110" s="27">
        <f t="shared" si="41"/>
        <v>67.820870032924461</v>
      </c>
    </row>
    <row r="111" spans="1:19" x14ac:dyDescent="0.25">
      <c r="A111" s="29">
        <v>2079</v>
      </c>
      <c r="B111" s="29">
        <v>3.7999999999999999E-2</v>
      </c>
      <c r="C111" s="29">
        <v>-6.1000000000000004E-3</v>
      </c>
      <c r="D111" s="1"/>
      <c r="E111" s="1">
        <f t="shared" si="33"/>
        <v>-0.16052631578947371</v>
      </c>
      <c r="F111" s="1">
        <f t="shared" si="34"/>
        <v>0</v>
      </c>
      <c r="G111" s="1">
        <f t="shared" si="42"/>
        <v>0</v>
      </c>
      <c r="H111" s="1"/>
      <c r="I111" s="24">
        <f t="shared" si="35"/>
        <v>0.16931546629259739</v>
      </c>
      <c r="J111" s="24">
        <f t="shared" si="31"/>
        <v>0.66136906741480517</v>
      </c>
      <c r="K111" s="1"/>
      <c r="L111" s="1">
        <f t="shared" si="36"/>
        <v>6.4339877191187007E-3</v>
      </c>
      <c r="M111" s="1">
        <f t="shared" si="37"/>
        <v>3.1566012280881295E-2</v>
      </c>
      <c r="N111" s="1">
        <f t="shared" si="38"/>
        <v>-3.8707405776609104E-2</v>
      </c>
      <c r="O111" s="1">
        <f t="shared" si="39"/>
        <v>3.2607405776609096E-2</v>
      </c>
      <c r="P111" s="24">
        <f t="shared" si="32"/>
        <v>-7.7259062172363743E-18</v>
      </c>
      <c r="Q111" s="1"/>
      <c r="R111" s="27">
        <f t="shared" si="40"/>
        <v>13.376260468047779</v>
      </c>
      <c r="S111" s="27">
        <f t="shared" si="41"/>
        <v>65.625739531952206</v>
      </c>
    </row>
    <row r="112" spans="1:19" x14ac:dyDescent="0.25">
      <c r="A112" s="29">
        <v>2109</v>
      </c>
      <c r="B112" s="29">
        <v>3.7499999999999999E-2</v>
      </c>
      <c r="C112" s="29">
        <v>-1.7100000000000001E-2</v>
      </c>
      <c r="D112" s="1"/>
      <c r="E112" s="1">
        <f t="shared" si="33"/>
        <v>-0.45600000000000002</v>
      </c>
      <c r="F112" s="1">
        <f t="shared" si="34"/>
        <v>0</v>
      </c>
      <c r="G112" s="1">
        <f t="shared" si="42"/>
        <v>0</v>
      </c>
      <c r="H112" s="1"/>
      <c r="I112" s="24">
        <f t="shared" si="35"/>
        <v>0.21123213146391029</v>
      </c>
      <c r="J112" s="24">
        <f t="shared" si="31"/>
        <v>0.57753573707217942</v>
      </c>
      <c r="K112" s="1"/>
      <c r="L112" s="1">
        <f t="shared" si="36"/>
        <v>7.9212049298966348E-3</v>
      </c>
      <c r="M112" s="1">
        <f t="shared" si="37"/>
        <v>2.9578795070103362E-2</v>
      </c>
      <c r="N112" s="1">
        <f t="shared" si="38"/>
        <v>-4.7654628334165283E-2</v>
      </c>
      <c r="O112" s="1">
        <f t="shared" si="39"/>
        <v>3.0554628334165286E-2</v>
      </c>
      <c r="P112" s="24">
        <f t="shared" si="32"/>
        <v>3.4337360965494995E-18</v>
      </c>
      <c r="Q112" s="1"/>
      <c r="R112" s="27">
        <f t="shared" si="40"/>
        <v>16.705821197152002</v>
      </c>
      <c r="S112" s="27">
        <f t="shared" si="41"/>
        <v>62.381678802847993</v>
      </c>
    </row>
    <row r="113" spans="1:19" x14ac:dyDescent="0.25">
      <c r="A113" s="29">
        <v>2139</v>
      </c>
      <c r="B113" s="29">
        <v>3.7199999999999997E-2</v>
      </c>
      <c r="C113" s="29">
        <v>-2.3099999999999999E-2</v>
      </c>
      <c r="D113" s="1"/>
      <c r="E113" s="1">
        <f t="shared" si="33"/>
        <v>-0.62096774193548387</v>
      </c>
      <c r="F113" s="1">
        <f t="shared" si="34"/>
        <v>0</v>
      </c>
      <c r="G113" s="1">
        <f t="shared" si="42"/>
        <v>0</v>
      </c>
      <c r="H113" s="1"/>
      <c r="I113" s="24">
        <f t="shared" si="35"/>
        <v>0.23463488430551477</v>
      </c>
      <c r="J113" s="24">
        <f t="shared" si="31"/>
        <v>0.53073023138897046</v>
      </c>
      <c r="K113" s="1"/>
      <c r="L113" s="1">
        <f t="shared" si="36"/>
        <v>8.7284176961651486E-3</v>
      </c>
      <c r="M113" s="1">
        <f t="shared" si="37"/>
        <v>2.8471582303834845E-2</v>
      </c>
      <c r="N113" s="1">
        <f t="shared" si="38"/>
        <v>-5.2510887540126949E-2</v>
      </c>
      <c r="O113" s="1">
        <f t="shared" si="39"/>
        <v>2.941088754012694E-2</v>
      </c>
      <c r="P113" s="24">
        <f t="shared" si="32"/>
        <v>-1.0301208289648499E-17</v>
      </c>
      <c r="Q113" s="1"/>
      <c r="R113" s="27">
        <f t="shared" si="40"/>
        <v>18.670085452097254</v>
      </c>
      <c r="S113" s="27">
        <f t="shared" si="41"/>
        <v>60.90071454790273</v>
      </c>
    </row>
    <row r="114" spans="1:19" x14ac:dyDescent="0.25">
      <c r="A114" s="29">
        <v>2169</v>
      </c>
      <c r="B114" s="29">
        <v>3.6999999999999998E-2</v>
      </c>
      <c r="C114" s="29">
        <v>-2.0899999999999998E-2</v>
      </c>
      <c r="D114" s="1"/>
      <c r="E114" s="1">
        <f t="shared" si="33"/>
        <v>-0.56486486486486487</v>
      </c>
      <c r="F114" s="1">
        <f t="shared" si="34"/>
        <v>0</v>
      </c>
      <c r="G114" s="1">
        <f t="shared" si="42"/>
        <v>0</v>
      </c>
      <c r="H114" s="1"/>
      <c r="I114" s="24">
        <f t="shared" si="35"/>
        <v>0.22667598427825916</v>
      </c>
      <c r="J114" s="24">
        <f t="shared" si="31"/>
        <v>0.54664803144348162</v>
      </c>
      <c r="K114" s="1"/>
      <c r="L114" s="1">
        <f t="shared" si="36"/>
        <v>8.3870114182955889E-3</v>
      </c>
      <c r="M114" s="1">
        <f t="shared" si="37"/>
        <v>2.8612988581704409E-2</v>
      </c>
      <c r="N114" s="1">
        <f t="shared" si="38"/>
        <v>-5.0456958948856816E-2</v>
      </c>
      <c r="O114" s="1">
        <f t="shared" si="39"/>
        <v>2.9556958948856814E-2</v>
      </c>
      <c r="P114" s="24">
        <f t="shared" si="32"/>
        <v>-3.4337360965494995E-18</v>
      </c>
      <c r="Q114" s="1"/>
      <c r="R114" s="27">
        <f t="shared" si="40"/>
        <v>18.191427766283134</v>
      </c>
      <c r="S114" s="27">
        <f t="shared" si="41"/>
        <v>62.061572233716866</v>
      </c>
    </row>
    <row r="115" spans="1:19" x14ac:dyDescent="0.25">
      <c r="A115" s="29">
        <v>2199</v>
      </c>
      <c r="B115" s="29">
        <v>3.6999999999999998E-2</v>
      </c>
      <c r="C115" s="29">
        <v>-1.7100000000000001E-2</v>
      </c>
      <c r="D115" s="1"/>
      <c r="E115" s="1">
        <f t="shared" si="33"/>
        <v>-0.46216216216216222</v>
      </c>
      <c r="F115" s="1">
        <f t="shared" si="34"/>
        <v>0</v>
      </c>
      <c r="G115" s="1">
        <f t="shared" si="42"/>
        <v>0</v>
      </c>
      <c r="H115" s="1"/>
      <c r="I115" s="24">
        <f t="shared" si="35"/>
        <v>0.2121063118118923</v>
      </c>
      <c r="J115" s="24">
        <f t="shared" si="31"/>
        <v>0.57578737637621535</v>
      </c>
      <c r="K115" s="1"/>
      <c r="L115" s="1">
        <f t="shared" si="36"/>
        <v>7.8479335370400145E-3</v>
      </c>
      <c r="M115" s="1">
        <f t="shared" si="37"/>
        <v>2.9152066462959984E-2</v>
      </c>
      <c r="N115" s="1">
        <f t="shared" si="38"/>
        <v>-4.721382153456713E-2</v>
      </c>
      <c r="O115" s="1">
        <f t="shared" si="39"/>
        <v>3.0113821534567129E-2</v>
      </c>
      <c r="P115" s="24">
        <f t="shared" si="32"/>
        <v>0</v>
      </c>
      <c r="Q115" s="1"/>
      <c r="R115" s="27">
        <f t="shared" si="40"/>
        <v>17.257605847950991</v>
      </c>
      <c r="S115" s="27">
        <f t="shared" si="41"/>
        <v>64.105394152049001</v>
      </c>
    </row>
    <row r="116" spans="1:19" x14ac:dyDescent="0.25">
      <c r="A116" s="29">
        <v>2229</v>
      </c>
      <c r="B116" s="29">
        <v>3.6900000000000002E-2</v>
      </c>
      <c r="C116" s="29">
        <v>-1.8200000000000001E-2</v>
      </c>
      <c r="D116" s="1"/>
      <c r="E116" s="1">
        <f t="shared" si="33"/>
        <v>-0.49322493224932251</v>
      </c>
      <c r="F116" s="1">
        <f t="shared" si="34"/>
        <v>0</v>
      </c>
      <c r="G116" s="1">
        <f t="shared" si="42"/>
        <v>0</v>
      </c>
      <c r="H116" s="1"/>
      <c r="I116" s="24">
        <f t="shared" si="35"/>
        <v>0.21651295714992269</v>
      </c>
      <c r="J116" s="24">
        <f t="shared" si="31"/>
        <v>0.56697408570015462</v>
      </c>
      <c r="K116" s="1"/>
      <c r="L116" s="1">
        <f t="shared" si="36"/>
        <v>7.9893281188321476E-3</v>
      </c>
      <c r="M116" s="1">
        <f t="shared" si="37"/>
        <v>2.8910671881167853E-2</v>
      </c>
      <c r="N116" s="1">
        <f t="shared" si="38"/>
        <v>-4.8064463110362943E-2</v>
      </c>
      <c r="O116" s="1">
        <f t="shared" si="39"/>
        <v>2.9864463110362935E-2</v>
      </c>
      <c r="P116" s="24">
        <f t="shared" si="32"/>
        <v>-6.8674721930989991E-18</v>
      </c>
      <c r="Q116" s="1"/>
      <c r="R116" s="27">
        <f t="shared" si="40"/>
        <v>17.808212376876856</v>
      </c>
      <c r="S116" s="27">
        <f t="shared" si="41"/>
        <v>64.441887623123151</v>
      </c>
    </row>
    <row r="117" spans="1:19" x14ac:dyDescent="0.25">
      <c r="A117" s="29">
        <v>2259</v>
      </c>
      <c r="B117" s="29">
        <v>3.6900000000000002E-2</v>
      </c>
      <c r="C117" s="29">
        <v>-2.4199999999999999E-2</v>
      </c>
      <c r="D117" s="1"/>
      <c r="E117" s="1">
        <f t="shared" si="33"/>
        <v>-0.65582655826558256</v>
      </c>
      <c r="F117" s="1">
        <f t="shared" si="34"/>
        <v>0</v>
      </c>
      <c r="G117" s="1">
        <f t="shared" si="42"/>
        <v>0</v>
      </c>
      <c r="H117" s="1"/>
      <c r="I117" s="24">
        <f t="shared" si="35"/>
        <v>0.23958004663454285</v>
      </c>
      <c r="J117" s="24">
        <f t="shared" si="31"/>
        <v>0.52083990673091429</v>
      </c>
      <c r="K117" s="1"/>
      <c r="L117" s="1">
        <f t="shared" si="36"/>
        <v>8.8405037208146315E-3</v>
      </c>
      <c r="M117" s="1">
        <f t="shared" si="37"/>
        <v>2.8059496279185372E-2</v>
      </c>
      <c r="N117" s="1">
        <f t="shared" si="38"/>
        <v>-5.3185206396083484E-2</v>
      </c>
      <c r="O117" s="1">
        <f t="shared" si="39"/>
        <v>2.8985206396083492E-2</v>
      </c>
      <c r="P117" s="24">
        <f t="shared" si="32"/>
        <v>6.8674721930989991E-18</v>
      </c>
      <c r="Q117" s="1"/>
      <c r="R117" s="27">
        <f t="shared" si="40"/>
        <v>19.970697905320254</v>
      </c>
      <c r="S117" s="27">
        <f t="shared" si="41"/>
        <v>63.38640209467976</v>
      </c>
    </row>
    <row r="118" spans="1:19" x14ac:dyDescent="0.25">
      <c r="A118" s="29">
        <v>2289</v>
      </c>
      <c r="B118" s="29">
        <v>3.6799999999999999E-2</v>
      </c>
      <c r="C118" s="29">
        <v>-3.2399999999999998E-2</v>
      </c>
      <c r="D118" s="1"/>
      <c r="E118" s="1">
        <f t="shared" si="33"/>
        <v>-0.88043478260869557</v>
      </c>
      <c r="F118" s="1">
        <f t="shared" si="34"/>
        <v>0</v>
      </c>
      <c r="G118" s="1">
        <f t="shared" si="42"/>
        <v>0</v>
      </c>
      <c r="H118" s="1"/>
      <c r="I118" s="24">
        <f t="shared" si="35"/>
        <v>0.2714435533954539</v>
      </c>
      <c r="J118" s="24">
        <f t="shared" si="31"/>
        <v>0.45711289320909221</v>
      </c>
      <c r="K118" s="1"/>
      <c r="L118" s="1">
        <f t="shared" si="36"/>
        <v>9.9891227649527032E-3</v>
      </c>
      <c r="M118" s="1">
        <f t="shared" si="37"/>
        <v>2.6810877235047294E-2</v>
      </c>
      <c r="N118" s="1">
        <f t="shared" si="38"/>
        <v>-6.0095394193315277E-2</v>
      </c>
      <c r="O118" s="1">
        <f t="shared" si="39"/>
        <v>2.7695394193315272E-2</v>
      </c>
      <c r="P118" s="24">
        <f t="shared" si="32"/>
        <v>-6.8674721930989991E-18</v>
      </c>
      <c r="Q118" s="1"/>
      <c r="R118" s="27">
        <f t="shared" si="40"/>
        <v>22.865102008976738</v>
      </c>
      <c r="S118" s="27">
        <f t="shared" si="41"/>
        <v>61.370097991023258</v>
      </c>
    </row>
    <row r="119" spans="1:19" x14ac:dyDescent="0.25">
      <c r="A119" s="29">
        <v>2319</v>
      </c>
      <c r="B119" s="29">
        <v>3.6799999999999999E-2</v>
      </c>
      <c r="C119" s="29">
        <v>-4.1599999999999998E-2</v>
      </c>
      <c r="D119" s="1"/>
      <c r="E119" s="1">
        <f t="shared" si="33"/>
        <v>-1.1304347826086956</v>
      </c>
      <c r="F119" s="1">
        <f t="shared" si="34"/>
        <v>0</v>
      </c>
      <c r="G119" s="1">
        <f t="shared" si="42"/>
        <v>0</v>
      </c>
      <c r="H119" s="1"/>
      <c r="I119" s="24">
        <f t="shared" si="35"/>
        <v>0.3069092034780575</v>
      </c>
      <c r="J119" s="24">
        <f t="shared" si="31"/>
        <v>0.386181593043885</v>
      </c>
      <c r="K119" s="1"/>
      <c r="L119" s="1">
        <f t="shared" si="36"/>
        <v>1.1294258687992515E-2</v>
      </c>
      <c r="M119" s="1">
        <f t="shared" si="37"/>
        <v>2.5505741312007484E-2</v>
      </c>
      <c r="N119" s="1">
        <f t="shared" si="38"/>
        <v>-6.7947200564753465E-2</v>
      </c>
      <c r="O119" s="1">
        <f t="shared" si="39"/>
        <v>2.6347200564753454E-2</v>
      </c>
      <c r="P119" s="24">
        <f t="shared" si="32"/>
        <v>-1.3734944386197998E-17</v>
      </c>
      <c r="Q119" s="1"/>
      <c r="R119" s="27">
        <f t="shared" si="40"/>
        <v>26.191385897454644</v>
      </c>
      <c r="S119" s="27">
        <f t="shared" si="41"/>
        <v>59.147814102545354</v>
      </c>
    </row>
    <row r="120" spans="1:19" x14ac:dyDescent="0.25">
      <c r="A120" s="29">
        <v>2349</v>
      </c>
      <c r="B120" s="29">
        <v>3.6700000000000003E-2</v>
      </c>
      <c r="C120" s="29">
        <v>-5.0500000000000003E-2</v>
      </c>
      <c r="D120" s="1"/>
      <c r="E120" s="1">
        <f t="shared" si="33"/>
        <v>-1.3760217983651226</v>
      </c>
      <c r="F120" s="1">
        <f t="shared" si="34"/>
        <v>0</v>
      </c>
      <c r="G120" s="1">
        <f t="shared" si="42"/>
        <v>0</v>
      </c>
      <c r="H120" s="1"/>
      <c r="I120" s="24">
        <f t="shared" si="35"/>
        <v>0.34174881614065061</v>
      </c>
      <c r="J120" s="24">
        <f t="shared" si="31"/>
        <v>0.31650236771869877</v>
      </c>
      <c r="K120" s="1"/>
      <c r="L120" s="1">
        <f t="shared" si="36"/>
        <v>1.2542181552361878E-2</v>
      </c>
      <c r="M120" s="1">
        <f t="shared" si="37"/>
        <v>2.4157818447638126E-2</v>
      </c>
      <c r="N120" s="1">
        <f t="shared" si="38"/>
        <v>-7.5454808411985985E-2</v>
      </c>
      <c r="O120" s="1">
        <f t="shared" si="39"/>
        <v>2.4954808411985975E-2</v>
      </c>
      <c r="P120" s="24">
        <f t="shared" si="32"/>
        <v>-6.8674721930989991E-18</v>
      </c>
      <c r="Q120" s="1"/>
      <c r="R120" s="27">
        <f t="shared" si="40"/>
        <v>29.461584466498053</v>
      </c>
      <c r="S120" s="27">
        <f t="shared" si="41"/>
        <v>56.746715533501956</v>
      </c>
    </row>
    <row r="121" spans="1:19" x14ac:dyDescent="0.25">
      <c r="A121" s="29">
        <v>2379</v>
      </c>
      <c r="B121" s="29">
        <v>3.6700000000000003E-2</v>
      </c>
      <c r="C121" s="29">
        <v>-5.8000000000000003E-2</v>
      </c>
      <c r="D121" s="1"/>
      <c r="E121" s="1">
        <f t="shared" si="33"/>
        <v>-1.5803814713896458</v>
      </c>
      <c r="F121" s="1">
        <f t="shared" si="34"/>
        <v>0</v>
      </c>
      <c r="G121" s="1">
        <f t="shared" si="42"/>
        <v>0</v>
      </c>
      <c r="H121" s="1"/>
      <c r="I121" s="24">
        <f t="shared" si="35"/>
        <v>0.3707398107585827</v>
      </c>
      <c r="J121" s="24">
        <f t="shared" si="31"/>
        <v>0.2585203784828346</v>
      </c>
      <c r="K121" s="1"/>
      <c r="L121" s="1">
        <f t="shared" si="36"/>
        <v>1.3606151054839987E-2</v>
      </c>
      <c r="M121" s="1">
        <f t="shared" si="37"/>
        <v>2.309384894516002E-2</v>
      </c>
      <c r="N121" s="1">
        <f t="shared" si="38"/>
        <v>-8.185573751913669E-2</v>
      </c>
      <c r="O121" s="1">
        <f t="shared" si="39"/>
        <v>2.3855737519136666E-2</v>
      </c>
      <c r="P121" s="24">
        <f t="shared" si="32"/>
        <v>-2.0602416579296997E-17</v>
      </c>
      <c r="Q121" s="1"/>
      <c r="R121" s="27">
        <f t="shared" si="40"/>
        <v>32.369033359464332</v>
      </c>
      <c r="S121" s="27">
        <f t="shared" si="41"/>
        <v>54.94026664053569</v>
      </c>
    </row>
    <row r="122" spans="1:19" x14ac:dyDescent="0.25">
      <c r="A122" s="29">
        <v>2409</v>
      </c>
      <c r="B122" s="29">
        <v>3.6799999999999999E-2</v>
      </c>
      <c r="C122" s="29">
        <v>-6.0900000000000003E-2</v>
      </c>
      <c r="D122" s="1"/>
      <c r="E122" s="1">
        <f t="shared" si="33"/>
        <v>-1.6548913043478262</v>
      </c>
      <c r="F122" s="1">
        <f t="shared" si="34"/>
        <v>0</v>
      </c>
      <c r="G122" s="1">
        <f t="shared" si="42"/>
        <v>0</v>
      </c>
      <c r="H122" s="1"/>
      <c r="I122" s="24">
        <f t="shared" si="35"/>
        <v>0.3813099694122149</v>
      </c>
      <c r="J122" s="24">
        <f t="shared" si="31"/>
        <v>0.2373800611755702</v>
      </c>
      <c r="K122" s="1"/>
      <c r="L122" s="1">
        <f t="shared" si="36"/>
        <v>1.4032206874369508E-2</v>
      </c>
      <c r="M122" s="1">
        <f t="shared" si="37"/>
        <v>2.2767793125630494E-2</v>
      </c>
      <c r="N122" s="1">
        <f t="shared" si="38"/>
        <v>-8.4418924800487891E-2</v>
      </c>
      <c r="O122" s="1">
        <f t="shared" si="39"/>
        <v>2.3518924800487895E-2</v>
      </c>
      <c r="P122" s="24">
        <f t="shared" si="32"/>
        <v>6.8674721930989991E-18</v>
      </c>
      <c r="Q122" s="1"/>
      <c r="R122" s="27">
        <f t="shared" si="40"/>
        <v>33.803586360356142</v>
      </c>
      <c r="S122" s="27">
        <f t="shared" si="41"/>
        <v>54.84761363964386</v>
      </c>
    </row>
    <row r="123" spans="1:19" x14ac:dyDescent="0.25">
      <c r="A123" s="29">
        <v>2439</v>
      </c>
      <c r="B123" s="29">
        <v>3.6999999999999998E-2</v>
      </c>
      <c r="C123" s="29">
        <v>-5.7799999999999997E-2</v>
      </c>
      <c r="D123" s="1"/>
      <c r="E123" s="1">
        <f t="shared" si="33"/>
        <v>-1.5621621621621622</v>
      </c>
      <c r="F123" s="1">
        <f t="shared" si="34"/>
        <v>0</v>
      </c>
      <c r="G123" s="1">
        <f t="shared" si="42"/>
        <v>0</v>
      </c>
      <c r="H123" s="1"/>
      <c r="I123" s="24">
        <f t="shared" si="35"/>
        <v>0.36815517217534793</v>
      </c>
      <c r="J123" s="24">
        <f t="shared" si="31"/>
        <v>0.26368965564930413</v>
      </c>
      <c r="K123" s="1"/>
      <c r="L123" s="1">
        <f t="shared" si="36"/>
        <v>1.3621741370487873E-2</v>
      </c>
      <c r="M123" s="1">
        <f t="shared" si="37"/>
        <v>2.3378258629512122E-2</v>
      </c>
      <c r="N123" s="1">
        <f t="shared" si="38"/>
        <v>-8.1949530156038217E-2</v>
      </c>
      <c r="O123" s="1">
        <f t="shared" si="39"/>
        <v>2.4149530156038199E-2</v>
      </c>
      <c r="P123" s="24">
        <f t="shared" si="32"/>
        <v>-2.0602416579296997E-17</v>
      </c>
      <c r="Q123" s="1"/>
      <c r="R123" s="27">
        <f t="shared" si="40"/>
        <v>33.223427202619924</v>
      </c>
      <c r="S123" s="27">
        <f t="shared" si="41"/>
        <v>57.019572797380064</v>
      </c>
    </row>
    <row r="124" spans="1:19" x14ac:dyDescent="0.25">
      <c r="A124" s="29">
        <v>2469</v>
      </c>
      <c r="B124" s="29">
        <v>3.73E-2</v>
      </c>
      <c r="C124" s="29">
        <v>-5.4399999999999997E-2</v>
      </c>
      <c r="D124" s="1"/>
      <c r="E124" s="1">
        <f t="shared" ref="E124:E155" si="43">C124/B124</f>
        <v>-1.4584450402144771</v>
      </c>
      <c r="F124" s="1">
        <f t="shared" ref="F124:F155" si="44">IF(AND(B124/$B$13&gt;$O$12,OR(C124/$C$13&gt;$M$12,C124/$C$14&gt;$M$12)),1,0)</f>
        <v>0</v>
      </c>
      <c r="G124" s="1">
        <f t="shared" si="42"/>
        <v>0</v>
      </c>
      <c r="H124" s="1"/>
      <c r="I124" s="24">
        <f t="shared" ref="I124:I155" si="45">MIN(1,MAX(0,(E124-$J$15)/($L$14-$J$15)))</f>
        <v>0.35344159155706262</v>
      </c>
      <c r="J124" s="24">
        <f t="shared" si="31"/>
        <v>0.29311681688587476</v>
      </c>
      <c r="K124" s="1"/>
      <c r="L124" s="1">
        <f t="shared" ref="L124:L155" si="46">B124*I124</f>
        <v>1.3183371365078436E-2</v>
      </c>
      <c r="M124" s="1">
        <f t="shared" ref="M124:M155" si="47">B124*(1-I124)</f>
        <v>2.4116628634921568E-2</v>
      </c>
      <c r="N124" s="1">
        <f t="shared" ref="N124:N155" si="48">L124*$L$14</f>
        <v>-7.931225970722211E-2</v>
      </c>
      <c r="O124" s="1">
        <f t="shared" ref="O124:O155" si="49">M124*$J$15</f>
        <v>2.4912259707222124E-2</v>
      </c>
      <c r="P124" s="24">
        <f t="shared" si="32"/>
        <v>6.8674721930989991E-18</v>
      </c>
      <c r="Q124" s="1"/>
      <c r="R124" s="27">
        <f t="shared" ref="R124:R155" si="50">A124*L124</f>
        <v>32.549743900378658</v>
      </c>
      <c r="S124" s="27">
        <f t="shared" ref="S124:S155" si="51">A124*M124</f>
        <v>59.543956099621354</v>
      </c>
    </row>
    <row r="125" spans="1:19" x14ac:dyDescent="0.25">
      <c r="A125" s="29">
        <v>2499</v>
      </c>
      <c r="B125" s="29">
        <v>3.7499999999999999E-2</v>
      </c>
      <c r="C125" s="29">
        <v>-5.6899999999999999E-2</v>
      </c>
      <c r="D125" s="1"/>
      <c r="E125" s="1">
        <f t="shared" si="43"/>
        <v>-1.5173333333333334</v>
      </c>
      <c r="F125" s="1">
        <f t="shared" si="44"/>
        <v>0</v>
      </c>
      <c r="G125" s="1">
        <f t="shared" si="42"/>
        <v>0</v>
      </c>
      <c r="H125" s="1"/>
      <c r="I125" s="24">
        <f t="shared" si="45"/>
        <v>0.36179563794792324</v>
      </c>
      <c r="J125" s="24">
        <f t="shared" si="31"/>
        <v>0.27640872410415351</v>
      </c>
      <c r="K125" s="1"/>
      <c r="L125" s="1">
        <f t="shared" si="46"/>
        <v>1.3567336423047121E-2</v>
      </c>
      <c r="M125" s="1">
        <f t="shared" si="47"/>
        <v>2.3932663576952878E-2</v>
      </c>
      <c r="N125" s="1">
        <f t="shared" si="48"/>
        <v>-8.1622225462778281E-2</v>
      </c>
      <c r="O125" s="1">
        <f t="shared" si="49"/>
        <v>2.4722225462778278E-2</v>
      </c>
      <c r="P125" s="24">
        <f t="shared" si="32"/>
        <v>-6.8674721930989991E-18</v>
      </c>
      <c r="Q125" s="1"/>
      <c r="R125" s="27">
        <f t="shared" si="50"/>
        <v>33.904773721194758</v>
      </c>
      <c r="S125" s="27">
        <f t="shared" si="51"/>
        <v>59.807726278805241</v>
      </c>
    </row>
    <row r="126" spans="1:19" x14ac:dyDescent="0.25">
      <c r="A126" s="29">
        <v>2529</v>
      </c>
      <c r="B126" s="29">
        <v>3.78E-2</v>
      </c>
      <c r="C126" s="29">
        <v>-6.5199999999999994E-2</v>
      </c>
      <c r="D126" s="1"/>
      <c r="E126" s="1">
        <f t="shared" si="43"/>
        <v>-1.7248677248677247</v>
      </c>
      <c r="F126" s="1">
        <f t="shared" si="44"/>
        <v>0</v>
      </c>
      <c r="G126" s="1">
        <f t="shared" si="42"/>
        <v>0</v>
      </c>
      <c r="H126" s="1"/>
      <c r="I126" s="24">
        <f t="shared" si="45"/>
        <v>0.39123700638898229</v>
      </c>
      <c r="J126" s="24">
        <f t="shared" si="31"/>
        <v>0.21752598722203542</v>
      </c>
      <c r="K126" s="1"/>
      <c r="L126" s="1">
        <f t="shared" si="46"/>
        <v>1.4788758841503531E-2</v>
      </c>
      <c r="M126" s="1">
        <f t="shared" si="47"/>
        <v>2.3011241158496471E-2</v>
      </c>
      <c r="N126" s="1">
        <f t="shared" si="48"/>
        <v>-8.8970404421117269E-2</v>
      </c>
      <c r="O126" s="1">
        <f t="shared" si="49"/>
        <v>2.3770404421117271E-2</v>
      </c>
      <c r="P126" s="24">
        <f t="shared" si="32"/>
        <v>0</v>
      </c>
      <c r="Q126" s="1"/>
      <c r="R126" s="27">
        <f t="shared" si="50"/>
        <v>37.400771110162431</v>
      </c>
      <c r="S126" s="27">
        <f t="shared" si="51"/>
        <v>58.195428889837572</v>
      </c>
    </row>
    <row r="127" spans="1:19" x14ac:dyDescent="0.25">
      <c r="A127" s="29">
        <v>2559</v>
      </c>
      <c r="B127" s="29">
        <v>3.7999999999999999E-2</v>
      </c>
      <c r="C127" s="29">
        <v>-7.8399999999999997E-2</v>
      </c>
      <c r="D127" s="1"/>
      <c r="E127" s="1">
        <f t="shared" si="43"/>
        <v>-2.0631578947368423</v>
      </c>
      <c r="F127" s="1">
        <f t="shared" si="44"/>
        <v>0</v>
      </c>
      <c r="G127" s="1">
        <f t="shared" si="42"/>
        <v>0</v>
      </c>
      <c r="H127" s="1"/>
      <c r="I127" s="24">
        <f t="shared" si="45"/>
        <v>0.43922772955283285</v>
      </c>
      <c r="J127" s="24">
        <f t="shared" si="31"/>
        <v>0.12154454089433431</v>
      </c>
      <c r="K127" s="1"/>
      <c r="L127" s="1">
        <f t="shared" si="46"/>
        <v>1.6690653723007647E-2</v>
      </c>
      <c r="M127" s="1">
        <f t="shared" si="47"/>
        <v>2.1309346276992353E-2</v>
      </c>
      <c r="N127" s="1">
        <f t="shared" si="48"/>
        <v>-0.10041236236954175</v>
      </c>
      <c r="O127" s="1">
        <f t="shared" si="49"/>
        <v>2.2012362369541742E-2</v>
      </c>
      <c r="P127" s="24">
        <f t="shared" si="32"/>
        <v>-1.3734944386197998E-17</v>
      </c>
      <c r="Q127" s="1"/>
      <c r="R127" s="27">
        <f t="shared" si="50"/>
        <v>42.711382877176568</v>
      </c>
      <c r="S127" s="27">
        <f t="shared" si="51"/>
        <v>54.530617122823429</v>
      </c>
    </row>
    <row r="128" spans="1:19" x14ac:dyDescent="0.25">
      <c r="A128" s="29">
        <v>2589</v>
      </c>
      <c r="B128" s="29">
        <v>3.8300000000000001E-2</v>
      </c>
      <c r="C128" s="29">
        <v>-9.4100000000000003E-2</v>
      </c>
      <c r="D128" s="1"/>
      <c r="E128" s="1">
        <f t="shared" si="43"/>
        <v>-2.4569190600522193</v>
      </c>
      <c r="F128" s="1">
        <f t="shared" si="44"/>
        <v>0</v>
      </c>
      <c r="G128" s="1">
        <f t="shared" si="42"/>
        <v>0</v>
      </c>
      <c r="H128" s="1"/>
      <c r="I128" s="24">
        <f t="shared" si="45"/>
        <v>0.49508771237360633</v>
      </c>
      <c r="J128" s="24">
        <f t="shared" si="31"/>
        <v>9.8245752527873487E-3</v>
      </c>
      <c r="K128" s="1"/>
      <c r="L128" s="1">
        <f t="shared" si="46"/>
        <v>1.8961859383909124E-2</v>
      </c>
      <c r="M128" s="1">
        <f t="shared" si="47"/>
        <v>1.9338140616090876E-2</v>
      </c>
      <c r="N128" s="1">
        <f t="shared" si="48"/>
        <v>-0.11407612471360278</v>
      </c>
      <c r="O128" s="1">
        <f t="shared" si="49"/>
        <v>1.9976124713602744E-2</v>
      </c>
      <c r="P128" s="24">
        <f t="shared" si="32"/>
        <v>-2.7469888772395996E-17</v>
      </c>
      <c r="Q128" s="1"/>
      <c r="R128" s="27">
        <f t="shared" si="50"/>
        <v>49.092253944940722</v>
      </c>
      <c r="S128" s="27">
        <f t="shared" si="51"/>
        <v>50.066446055059281</v>
      </c>
    </row>
    <row r="129" spans="1:19" x14ac:dyDescent="0.25">
      <c r="A129" s="29">
        <v>2619</v>
      </c>
      <c r="B129" s="29">
        <v>3.85E-2</v>
      </c>
      <c r="C129" s="29">
        <v>-0.1077</v>
      </c>
      <c r="D129" s="1"/>
      <c r="E129" s="1">
        <f t="shared" si="43"/>
        <v>-2.7974025974025976</v>
      </c>
      <c r="F129" s="1">
        <f t="shared" si="44"/>
        <v>0</v>
      </c>
      <c r="G129" s="1">
        <f t="shared" si="42"/>
        <v>0</v>
      </c>
      <c r="H129" s="1"/>
      <c r="I129" s="24">
        <f t="shared" si="45"/>
        <v>0.54338959235182871</v>
      </c>
      <c r="J129" s="24">
        <f t="shared" si="31"/>
        <v>-8.6779184703657419E-2</v>
      </c>
      <c r="K129" s="1"/>
      <c r="L129" s="1">
        <f t="shared" si="46"/>
        <v>2.0920499305545404E-2</v>
      </c>
      <c r="M129" s="1">
        <f t="shared" si="47"/>
        <v>1.7579500694454596E-2</v>
      </c>
      <c r="N129" s="1">
        <f t="shared" si="48"/>
        <v>-0.12585946554774194</v>
      </c>
      <c r="O129" s="1">
        <f t="shared" si="49"/>
        <v>1.8159465547741924E-2</v>
      </c>
      <c r="P129" s="24">
        <f t="shared" si="32"/>
        <v>-1.3734944386197998E-17</v>
      </c>
      <c r="Q129" s="1"/>
      <c r="R129" s="27">
        <f t="shared" si="50"/>
        <v>54.790787681223414</v>
      </c>
      <c r="S129" s="27">
        <f t="shared" si="51"/>
        <v>46.040712318776585</v>
      </c>
    </row>
    <row r="130" spans="1:19" x14ac:dyDescent="0.25">
      <c r="A130" s="29">
        <v>2649</v>
      </c>
      <c r="B130" s="29">
        <v>3.8800000000000001E-2</v>
      </c>
      <c r="C130" s="29">
        <v>-0.1197</v>
      </c>
      <c r="D130" s="1"/>
      <c r="E130" s="1">
        <f t="shared" si="43"/>
        <v>-3.0850515463917527</v>
      </c>
      <c r="F130" s="1">
        <f t="shared" si="44"/>
        <v>0</v>
      </c>
      <c r="G130" s="1">
        <f t="shared" si="42"/>
        <v>0</v>
      </c>
      <c r="H130" s="1"/>
      <c r="I130" s="24">
        <f t="shared" si="45"/>
        <v>0.58419622023774087</v>
      </c>
      <c r="J130" s="24">
        <f t="shared" si="31"/>
        <v>-0.16839244047548174</v>
      </c>
      <c r="K130" s="1"/>
      <c r="L130" s="1">
        <f t="shared" si="46"/>
        <v>2.2666813345224347E-2</v>
      </c>
      <c r="M130" s="1">
        <f t="shared" si="47"/>
        <v>1.6133186654775655E-2</v>
      </c>
      <c r="N130" s="1">
        <f t="shared" si="48"/>
        <v>-0.13636543619894195</v>
      </c>
      <c r="O130" s="1">
        <f t="shared" si="49"/>
        <v>1.6665436198941924E-2</v>
      </c>
      <c r="P130" s="24">
        <f t="shared" si="32"/>
        <v>-2.7469888772395996E-17</v>
      </c>
      <c r="Q130" s="1"/>
      <c r="R130" s="27">
        <f t="shared" si="50"/>
        <v>60.044388551499296</v>
      </c>
      <c r="S130" s="27">
        <f t="shared" si="51"/>
        <v>42.73681144850071</v>
      </c>
    </row>
    <row r="131" spans="1:19" x14ac:dyDescent="0.25">
      <c r="A131" s="29">
        <v>2679</v>
      </c>
      <c r="B131" s="29">
        <v>3.9199999999999999E-2</v>
      </c>
      <c r="C131" s="29">
        <v>-0.13370000000000001</v>
      </c>
      <c r="D131" s="1"/>
      <c r="E131" s="1">
        <f t="shared" si="43"/>
        <v>-3.410714285714286</v>
      </c>
      <c r="F131" s="1">
        <f t="shared" si="44"/>
        <v>0</v>
      </c>
      <c r="G131" s="1">
        <f t="shared" si="42"/>
        <v>0</v>
      </c>
      <c r="H131" s="1"/>
      <c r="I131" s="24">
        <f t="shared" si="45"/>
        <v>0.63039558326876133</v>
      </c>
      <c r="J131" s="24">
        <f t="shared" si="31"/>
        <v>-0.26079116653752266</v>
      </c>
      <c r="K131" s="1"/>
      <c r="L131" s="1">
        <f t="shared" si="46"/>
        <v>2.4711506864135445E-2</v>
      </c>
      <c r="M131" s="1">
        <f t="shared" si="47"/>
        <v>1.4488493135864556E-2</v>
      </c>
      <c r="N131" s="1">
        <f t="shared" si="48"/>
        <v>-0.14866648263863511</v>
      </c>
      <c r="O131" s="1">
        <f t="shared" si="49"/>
        <v>1.4966482638635065E-2</v>
      </c>
      <c r="P131" s="24">
        <f t="shared" si="32"/>
        <v>-2.7469888772395996E-17</v>
      </c>
      <c r="Q131" s="1"/>
      <c r="R131" s="27">
        <f t="shared" si="50"/>
        <v>66.202126889018857</v>
      </c>
      <c r="S131" s="27">
        <f t="shared" si="51"/>
        <v>38.814673110981147</v>
      </c>
    </row>
    <row r="132" spans="1:19" x14ac:dyDescent="0.25">
      <c r="A132" s="29">
        <v>2709</v>
      </c>
      <c r="B132" s="29">
        <v>4.02E-2</v>
      </c>
      <c r="C132" s="29">
        <v>-0.151</v>
      </c>
      <c r="D132" s="1"/>
      <c r="E132" s="1">
        <f t="shared" si="43"/>
        <v>-3.7562189054726369</v>
      </c>
      <c r="F132" s="1">
        <f t="shared" si="44"/>
        <v>0</v>
      </c>
      <c r="G132" s="1">
        <f t="shared" si="42"/>
        <v>0</v>
      </c>
      <c r="H132" s="1"/>
      <c r="I132" s="24">
        <f t="shared" si="45"/>
        <v>0.67940976705385192</v>
      </c>
      <c r="J132" s="24">
        <f t="shared" si="31"/>
        <v>-0.35881953410770384</v>
      </c>
      <c r="K132" s="1"/>
      <c r="L132" s="1">
        <f t="shared" si="46"/>
        <v>2.7312272635564846E-2</v>
      </c>
      <c r="M132" s="1">
        <f t="shared" si="47"/>
        <v>1.2887727364435152E-2</v>
      </c>
      <c r="N132" s="1">
        <f t="shared" si="48"/>
        <v>-0.1643129060449923</v>
      </c>
      <c r="O132" s="1">
        <f t="shared" si="49"/>
        <v>1.3312906044992303E-2</v>
      </c>
      <c r="P132" s="24">
        <f t="shared" si="32"/>
        <v>0</v>
      </c>
      <c r="Q132" s="1"/>
      <c r="R132" s="27">
        <f t="shared" si="50"/>
        <v>73.988946569745167</v>
      </c>
      <c r="S132" s="27">
        <f t="shared" si="51"/>
        <v>34.912853430254827</v>
      </c>
    </row>
    <row r="133" spans="1:19" x14ac:dyDescent="0.25">
      <c r="A133" s="29">
        <v>2739</v>
      </c>
      <c r="B133" s="29">
        <v>4.1799999999999997E-2</v>
      </c>
      <c r="C133" s="29">
        <v>-0.1699</v>
      </c>
      <c r="D133" s="1"/>
      <c r="E133" s="1">
        <f t="shared" si="43"/>
        <v>-4.0645933014354068</v>
      </c>
      <c r="F133" s="1">
        <f t="shared" si="44"/>
        <v>0</v>
      </c>
      <c r="G133" s="1">
        <f t="shared" si="42"/>
        <v>0</v>
      </c>
      <c r="H133" s="1"/>
      <c r="I133" s="24">
        <f t="shared" si="45"/>
        <v>0.72315656074045132</v>
      </c>
      <c r="J133" s="24">
        <f t="shared" si="31"/>
        <v>-0.44631312148090263</v>
      </c>
      <c r="K133" s="1"/>
      <c r="L133" s="1">
        <f t="shared" si="46"/>
        <v>3.0227944238950862E-2</v>
      </c>
      <c r="M133" s="1">
        <f t="shared" si="47"/>
        <v>1.1572055761049135E-2</v>
      </c>
      <c r="N133" s="1">
        <f t="shared" si="48"/>
        <v>-0.18185382915372617</v>
      </c>
      <c r="O133" s="1">
        <f t="shared" si="49"/>
        <v>1.1953829153726137E-2</v>
      </c>
      <c r="P133" s="24">
        <f t="shared" si="32"/>
        <v>-2.7469888772395996E-17</v>
      </c>
      <c r="Q133" s="1"/>
      <c r="R133" s="27">
        <f t="shared" si="50"/>
        <v>82.794339270486418</v>
      </c>
      <c r="S133" s="27">
        <f t="shared" si="51"/>
        <v>31.69586072951358</v>
      </c>
    </row>
    <row r="134" spans="1:19" x14ac:dyDescent="0.25">
      <c r="A134" s="29">
        <v>2769</v>
      </c>
      <c r="B134" s="29">
        <v>4.4299999999999999E-2</v>
      </c>
      <c r="C134" s="29">
        <v>-0.19239999999999999</v>
      </c>
      <c r="D134" s="1"/>
      <c r="E134" s="1">
        <f t="shared" si="43"/>
        <v>-4.3431151241534991</v>
      </c>
      <c r="F134" s="1">
        <f t="shared" si="44"/>
        <v>0</v>
      </c>
      <c r="G134" s="1">
        <f t="shared" si="42"/>
        <v>0</v>
      </c>
      <c r="H134" s="1"/>
      <c r="I134" s="24">
        <f t="shared" si="45"/>
        <v>0.76266839076000648</v>
      </c>
      <c r="J134" s="24">
        <f t="shared" si="31"/>
        <v>-0.52533678152001295</v>
      </c>
      <c r="K134" s="1"/>
      <c r="L134" s="1">
        <f t="shared" si="46"/>
        <v>3.3786209710668286E-2</v>
      </c>
      <c r="M134" s="1">
        <f t="shared" si="47"/>
        <v>1.0513790289331713E-2</v>
      </c>
      <c r="N134" s="1">
        <f t="shared" si="48"/>
        <v>-0.20326065047316902</v>
      </c>
      <c r="O134" s="1">
        <f t="shared" si="49"/>
        <v>1.0860650473168988E-2</v>
      </c>
      <c r="P134" s="24">
        <f t="shared" si="32"/>
        <v>-5.4939777544791993E-17</v>
      </c>
      <c r="Q134" s="1"/>
      <c r="R134" s="27">
        <f t="shared" si="50"/>
        <v>93.554014688840482</v>
      </c>
      <c r="S134" s="27">
        <f t="shared" si="51"/>
        <v>29.112685311159513</v>
      </c>
    </row>
    <row r="135" spans="1:19" x14ac:dyDescent="0.25">
      <c r="A135" s="29">
        <v>2799</v>
      </c>
      <c r="B135" s="29">
        <v>4.7300000000000002E-2</v>
      </c>
      <c r="C135" s="29">
        <v>-0.218</v>
      </c>
      <c r="D135" s="1"/>
      <c r="E135" s="1">
        <f t="shared" si="43"/>
        <v>-4.6088794926004226</v>
      </c>
      <c r="F135" s="1">
        <f t="shared" si="44"/>
        <v>0</v>
      </c>
      <c r="G135" s="1">
        <f t="shared" si="42"/>
        <v>0</v>
      </c>
      <c r="H135" s="1"/>
      <c r="I135" s="24">
        <f t="shared" si="45"/>
        <v>0.8003704151430574</v>
      </c>
      <c r="J135" s="24">
        <f t="shared" si="31"/>
        <v>-0.6007408302861148</v>
      </c>
      <c r="K135" s="1"/>
      <c r="L135" s="1">
        <f t="shared" si="46"/>
        <v>3.7857520636266614E-2</v>
      </c>
      <c r="M135" s="1">
        <f t="shared" si="47"/>
        <v>9.4424793637333856E-3</v>
      </c>
      <c r="N135" s="1">
        <f t="shared" si="48"/>
        <v>-0.22775399595649898</v>
      </c>
      <c r="O135" s="1">
        <f t="shared" si="49"/>
        <v>9.753995956498944E-3</v>
      </c>
      <c r="P135" s="24">
        <f t="shared" si="32"/>
        <v>-2.7469888772395996E-17</v>
      </c>
      <c r="Q135" s="1"/>
      <c r="R135" s="27">
        <f t="shared" si="50"/>
        <v>105.96320026091026</v>
      </c>
      <c r="S135" s="27">
        <f t="shared" si="51"/>
        <v>26.429499739089746</v>
      </c>
    </row>
    <row r="136" spans="1:19" x14ac:dyDescent="0.25">
      <c r="A136" s="29">
        <v>2829</v>
      </c>
      <c r="B136" s="29">
        <v>5.1400000000000001E-2</v>
      </c>
      <c r="C136" s="29">
        <v>-0.24379999999999999</v>
      </c>
      <c r="D136" s="1"/>
      <c r="E136" s="1">
        <f t="shared" si="43"/>
        <v>-4.7431906614785992</v>
      </c>
      <c r="F136" s="1">
        <f t="shared" si="44"/>
        <v>0</v>
      </c>
      <c r="G136" s="1">
        <f t="shared" si="42"/>
        <v>0</v>
      </c>
      <c r="H136" s="1"/>
      <c r="I136" s="24">
        <f t="shared" si="45"/>
        <v>0.81942414681353282</v>
      </c>
      <c r="J136" s="24">
        <f t="shared" si="31"/>
        <v>-0.63884829362706563</v>
      </c>
      <c r="K136" s="1"/>
      <c r="L136" s="1">
        <f t="shared" si="46"/>
        <v>4.2118401146215588E-2</v>
      </c>
      <c r="M136" s="1">
        <f t="shared" si="47"/>
        <v>9.2815988537844132E-3</v>
      </c>
      <c r="N136" s="1">
        <f t="shared" si="48"/>
        <v>-0.2533878078418022</v>
      </c>
      <c r="O136" s="1">
        <f t="shared" si="49"/>
        <v>9.5878078418021994E-3</v>
      </c>
      <c r="P136" s="24">
        <f t="shared" si="32"/>
        <v>-2.7469888772395996E-17</v>
      </c>
      <c r="Q136" s="1"/>
      <c r="R136" s="27">
        <f t="shared" si="50"/>
        <v>119.1529568426439</v>
      </c>
      <c r="S136" s="27">
        <f t="shared" si="51"/>
        <v>26.257643157356107</v>
      </c>
    </row>
    <row r="137" spans="1:19" x14ac:dyDescent="0.25">
      <c r="A137" s="29">
        <v>2859</v>
      </c>
      <c r="B137" s="29">
        <v>5.62E-2</v>
      </c>
      <c r="C137" s="29">
        <v>-0.2742</v>
      </c>
      <c r="D137" s="1"/>
      <c r="E137" s="1">
        <f t="shared" si="43"/>
        <v>-4.8790035587188614</v>
      </c>
      <c r="F137" s="1">
        <f t="shared" si="44"/>
        <v>0</v>
      </c>
      <c r="G137" s="1">
        <f t="shared" si="42"/>
        <v>0</v>
      </c>
      <c r="H137" s="1"/>
      <c r="I137" s="24">
        <f t="shared" si="45"/>
        <v>0.8386909175744437</v>
      </c>
      <c r="J137" s="24">
        <f t="shared" si="31"/>
        <v>-0.67738183514888739</v>
      </c>
      <c r="K137" s="1"/>
      <c r="L137" s="1">
        <f t="shared" si="46"/>
        <v>4.7134429567683739E-2</v>
      </c>
      <c r="M137" s="1">
        <f t="shared" si="47"/>
        <v>9.0655704323162646E-3</v>
      </c>
      <c r="N137" s="1">
        <f t="shared" si="48"/>
        <v>-0.28356465243226198</v>
      </c>
      <c r="O137" s="1">
        <f t="shared" si="49"/>
        <v>9.3646524322619617E-3</v>
      </c>
      <c r="P137" s="24">
        <f t="shared" si="32"/>
        <v>0</v>
      </c>
      <c r="Q137" s="1"/>
      <c r="R137" s="27">
        <f t="shared" si="50"/>
        <v>134.75733413400781</v>
      </c>
      <c r="S137" s="27">
        <f t="shared" si="51"/>
        <v>25.9184658659922</v>
      </c>
    </row>
    <row r="138" spans="1:19" x14ac:dyDescent="0.25">
      <c r="A138" s="29">
        <v>2889</v>
      </c>
      <c r="B138" s="29">
        <v>6.0900000000000003E-2</v>
      </c>
      <c r="C138" s="29">
        <v>-0.31190000000000001</v>
      </c>
      <c r="D138" s="1"/>
      <c r="E138" s="1">
        <f t="shared" si="43"/>
        <v>-5.1215106732348108</v>
      </c>
      <c r="F138" s="1">
        <f t="shared" si="44"/>
        <v>0</v>
      </c>
      <c r="G138" s="1">
        <f t="shared" si="42"/>
        <v>0</v>
      </c>
      <c r="H138" s="1"/>
      <c r="I138" s="24">
        <f t="shared" si="45"/>
        <v>0.87309360743830189</v>
      </c>
      <c r="J138" s="24">
        <f t="shared" si="31"/>
        <v>-0.74618721487660378</v>
      </c>
      <c r="K138" s="1"/>
      <c r="L138" s="1">
        <f t="shared" si="46"/>
        <v>5.3171400692992588E-2</v>
      </c>
      <c r="M138" s="1">
        <f t="shared" si="47"/>
        <v>7.7285993070074152E-3</v>
      </c>
      <c r="N138" s="1">
        <f t="shared" si="48"/>
        <v>-0.31988357332709544</v>
      </c>
      <c r="O138" s="1">
        <f t="shared" si="49"/>
        <v>7.9835733270954279E-3</v>
      </c>
      <c r="P138" s="24">
        <f t="shared" si="32"/>
        <v>0</v>
      </c>
      <c r="Q138" s="1"/>
      <c r="R138" s="27">
        <f t="shared" si="50"/>
        <v>153.6121766020556</v>
      </c>
      <c r="S138" s="27">
        <f t="shared" si="51"/>
        <v>22.327923397944424</v>
      </c>
    </row>
    <row r="139" spans="1:19" x14ac:dyDescent="0.25">
      <c r="A139" s="29">
        <v>2919</v>
      </c>
      <c r="B139" s="29">
        <v>6.6100000000000006E-2</v>
      </c>
      <c r="C139" s="29">
        <v>-0.35680000000000001</v>
      </c>
      <c r="D139" s="1"/>
      <c r="E139" s="1">
        <f t="shared" si="43"/>
        <v>-5.3978819969742808</v>
      </c>
      <c r="F139" s="1">
        <f t="shared" si="44"/>
        <v>0</v>
      </c>
      <c r="G139" s="1">
        <f t="shared" si="42"/>
        <v>0</v>
      </c>
      <c r="H139" s="1"/>
      <c r="I139" s="24">
        <f t="shared" si="45"/>
        <v>0.91230036208074194</v>
      </c>
      <c r="J139" s="24">
        <f t="shared" si="31"/>
        <v>-0.82460072416148389</v>
      </c>
      <c r="K139" s="1"/>
      <c r="L139" s="1">
        <f t="shared" si="46"/>
        <v>6.0303053933537049E-2</v>
      </c>
      <c r="M139" s="1">
        <f t="shared" si="47"/>
        <v>5.7969460664629583E-3</v>
      </c>
      <c r="N139" s="1">
        <f t="shared" si="48"/>
        <v>-0.3627881929643918</v>
      </c>
      <c r="O139" s="1">
        <f t="shared" si="49"/>
        <v>5.9881929643917087E-3</v>
      </c>
      <c r="P139" s="24">
        <f t="shared" si="32"/>
        <v>-1.0987955508958399E-16</v>
      </c>
      <c r="Q139" s="1"/>
      <c r="R139" s="27">
        <f t="shared" si="50"/>
        <v>176.02461443199465</v>
      </c>
      <c r="S139" s="27">
        <f t="shared" si="51"/>
        <v>16.921285568005374</v>
      </c>
    </row>
    <row r="140" spans="1:19" x14ac:dyDescent="0.25">
      <c r="A140" s="29">
        <v>2949</v>
      </c>
      <c r="B140" s="29">
        <v>7.2499999999999995E-2</v>
      </c>
      <c r="C140" s="29">
        <v>-0.41110000000000002</v>
      </c>
      <c r="D140" s="1"/>
      <c r="E140" s="1">
        <f t="shared" si="43"/>
        <v>-5.6703448275862076</v>
      </c>
      <c r="F140" s="1">
        <f t="shared" si="44"/>
        <v>0</v>
      </c>
      <c r="G140" s="1">
        <f t="shared" si="42"/>
        <v>0</v>
      </c>
      <c r="H140" s="1"/>
      <c r="I140" s="24">
        <f t="shared" si="45"/>
        <v>0.95095264772473498</v>
      </c>
      <c r="J140" s="24">
        <f t="shared" si="31"/>
        <v>-0.90190529544946996</v>
      </c>
      <c r="K140" s="1"/>
      <c r="L140" s="1">
        <f t="shared" si="46"/>
        <v>6.8944066960043279E-2</v>
      </c>
      <c r="M140" s="1">
        <f t="shared" si="47"/>
        <v>3.555933039956714E-3</v>
      </c>
      <c r="N140" s="1">
        <f t="shared" si="48"/>
        <v>-0.41477324673501914</v>
      </c>
      <c r="O140" s="1">
        <f t="shared" si="49"/>
        <v>3.6732467350190892E-3</v>
      </c>
      <c r="P140" s="24">
        <f t="shared" si="32"/>
        <v>-5.4939777544791993E-17</v>
      </c>
      <c r="Q140" s="1"/>
      <c r="R140" s="27">
        <f t="shared" si="50"/>
        <v>203.31605346516764</v>
      </c>
      <c r="S140" s="27">
        <f t="shared" si="51"/>
        <v>10.48644653483235</v>
      </c>
    </row>
    <row r="141" spans="1:19" x14ac:dyDescent="0.25">
      <c r="A141" s="29">
        <v>2979</v>
      </c>
      <c r="B141" s="29">
        <v>8.0199999999999994E-2</v>
      </c>
      <c r="C141" s="29">
        <v>-0.47010000000000002</v>
      </c>
      <c r="D141" s="1"/>
      <c r="E141" s="1">
        <f t="shared" si="43"/>
        <v>-5.861596009975063</v>
      </c>
      <c r="F141" s="1">
        <f t="shared" si="44"/>
        <v>0</v>
      </c>
      <c r="G141" s="1">
        <f t="shared" si="42"/>
        <v>0</v>
      </c>
      <c r="H141" s="1"/>
      <c r="I141" s="24">
        <f t="shared" si="45"/>
        <v>0.97808403777468433</v>
      </c>
      <c r="J141" s="24">
        <f t="shared" si="31"/>
        <v>-0.95616807554936867</v>
      </c>
      <c r="K141" s="1"/>
      <c r="L141" s="1">
        <f t="shared" si="46"/>
        <v>7.8442339829529681E-2</v>
      </c>
      <c r="M141" s="1">
        <f t="shared" si="47"/>
        <v>1.7576601704703163E-3</v>
      </c>
      <c r="N141" s="1">
        <f t="shared" si="48"/>
        <v>-0.47191564709174955</v>
      </c>
      <c r="O141" s="1">
        <f t="shared" si="49"/>
        <v>1.8156470917494491E-3</v>
      </c>
      <c r="P141" s="24">
        <f t="shared" si="32"/>
        <v>-5.4939777544791993E-17</v>
      </c>
      <c r="Q141" s="1"/>
      <c r="R141" s="27">
        <f t="shared" si="50"/>
        <v>233.67973035216892</v>
      </c>
      <c r="S141" s="27">
        <f t="shared" si="51"/>
        <v>5.236069647831072</v>
      </c>
    </row>
    <row r="142" spans="1:19" x14ac:dyDescent="0.25">
      <c r="A142" s="29">
        <v>3009</v>
      </c>
      <c r="B142" s="29">
        <v>8.8499999999999995E-2</v>
      </c>
      <c r="C142" s="29">
        <v>-0.52749999999999997</v>
      </c>
      <c r="D142" s="1"/>
      <c r="E142" s="1">
        <f t="shared" si="43"/>
        <v>-5.9604519774011298</v>
      </c>
      <c r="F142" s="1">
        <f t="shared" si="44"/>
        <v>0</v>
      </c>
      <c r="G142" s="1">
        <f t="shared" si="42"/>
        <v>0</v>
      </c>
      <c r="H142" s="1"/>
      <c r="I142" s="24">
        <f t="shared" si="45"/>
        <v>0.99210800237192487</v>
      </c>
      <c r="J142" s="24">
        <f t="shared" si="31"/>
        <v>-0.98421600474384974</v>
      </c>
      <c r="K142" s="1"/>
      <c r="L142" s="1">
        <f t="shared" si="46"/>
        <v>8.7801558209915351E-2</v>
      </c>
      <c r="M142" s="1">
        <f t="shared" si="47"/>
        <v>6.9844179008464913E-4</v>
      </c>
      <c r="N142" s="1">
        <f t="shared" si="48"/>
        <v>-0.5282214840651388</v>
      </c>
      <c r="O142" s="1">
        <f t="shared" si="49"/>
        <v>7.2148406513879572E-4</v>
      </c>
      <c r="P142" s="24">
        <f t="shared" si="32"/>
        <v>0</v>
      </c>
      <c r="Q142" s="1"/>
      <c r="R142" s="27">
        <f t="shared" si="50"/>
        <v>264.1948886536353</v>
      </c>
      <c r="S142" s="27">
        <f t="shared" si="51"/>
        <v>2.101611346364709</v>
      </c>
    </row>
    <row r="143" spans="1:19" x14ac:dyDescent="0.25">
      <c r="A143" s="29">
        <v>3039</v>
      </c>
      <c r="B143" s="29">
        <v>9.6600000000000005E-2</v>
      </c>
      <c r="C143" s="29">
        <v>-0.58289999999999997</v>
      </c>
      <c r="D143" s="1"/>
      <c r="E143" s="1">
        <f t="shared" si="43"/>
        <v>-6.0341614906832293</v>
      </c>
      <c r="F143" s="1">
        <f t="shared" si="44"/>
        <v>0</v>
      </c>
      <c r="G143" s="1">
        <f t="shared" si="42"/>
        <v>0</v>
      </c>
      <c r="H143" s="1"/>
      <c r="I143" s="24">
        <f t="shared" si="45"/>
        <v>1</v>
      </c>
      <c r="J143" s="24">
        <f t="shared" si="31"/>
        <v>-1</v>
      </c>
      <c r="K143" s="1"/>
      <c r="L143" s="1">
        <f t="shared" si="46"/>
        <v>9.6600000000000005E-2</v>
      </c>
      <c r="M143" s="1">
        <f t="shared" si="47"/>
        <v>0</v>
      </c>
      <c r="N143" s="1">
        <f t="shared" si="48"/>
        <v>-0.58115364238410605</v>
      </c>
      <c r="O143" s="1">
        <f t="shared" si="49"/>
        <v>0</v>
      </c>
      <c r="P143" s="24">
        <f t="shared" si="32"/>
        <v>1.7283824385331782E-3</v>
      </c>
      <c r="Q143" s="1"/>
      <c r="R143" s="27">
        <f t="shared" si="50"/>
        <v>293.56740000000002</v>
      </c>
      <c r="S143" s="27">
        <f t="shared" si="51"/>
        <v>0</v>
      </c>
    </row>
    <row r="144" spans="1:19" x14ac:dyDescent="0.25">
      <c r="A144" s="29">
        <v>3069</v>
      </c>
      <c r="B144" s="29">
        <v>0.1057</v>
      </c>
      <c r="C144" s="29">
        <v>-0.63590000000000002</v>
      </c>
      <c r="D144" s="1"/>
      <c r="E144" s="1">
        <f t="shared" si="43"/>
        <v>-6.016083254493851</v>
      </c>
      <c r="F144" s="1">
        <f t="shared" si="44"/>
        <v>1</v>
      </c>
      <c r="G144" s="1">
        <f t="shared" si="42"/>
        <v>-6.016083254493851</v>
      </c>
      <c r="H144" s="1"/>
      <c r="I144" s="24">
        <f t="shared" si="45"/>
        <v>1</v>
      </c>
      <c r="J144" s="24">
        <f t="shared" si="31"/>
        <v>-1</v>
      </c>
      <c r="K144" s="1"/>
      <c r="L144" s="1">
        <f t="shared" si="46"/>
        <v>0.1057</v>
      </c>
      <c r="M144" s="1">
        <f t="shared" si="47"/>
        <v>0</v>
      </c>
      <c r="N144" s="1">
        <f t="shared" si="48"/>
        <v>-0.63590000000000002</v>
      </c>
      <c r="O144" s="1">
        <f t="shared" si="49"/>
        <v>0</v>
      </c>
      <c r="P144" s="24">
        <f t="shared" si="32"/>
        <v>0</v>
      </c>
      <c r="Q144" s="1"/>
      <c r="R144" s="27">
        <f t="shared" si="50"/>
        <v>324.39330000000001</v>
      </c>
      <c r="S144" s="27">
        <f t="shared" si="51"/>
        <v>0</v>
      </c>
    </row>
    <row r="145" spans="1:19" x14ac:dyDescent="0.25">
      <c r="A145" s="29">
        <v>3099</v>
      </c>
      <c r="B145" s="29">
        <v>0.1163</v>
      </c>
      <c r="C145" s="29">
        <v>-0.68420000000000003</v>
      </c>
      <c r="D145" s="1"/>
      <c r="E145" s="1">
        <f t="shared" si="43"/>
        <v>-5.8830610490111779</v>
      </c>
      <c r="F145" s="1">
        <f t="shared" si="44"/>
        <v>1</v>
      </c>
      <c r="G145" s="1">
        <f t="shared" si="42"/>
        <v>-5.8830610490111779</v>
      </c>
      <c r="H145" s="1"/>
      <c r="I145" s="24">
        <f t="shared" si="45"/>
        <v>0.98112912402854136</v>
      </c>
      <c r="J145" s="24">
        <f t="shared" si="31"/>
        <v>-0.96225824805708271</v>
      </c>
      <c r="K145" s="1"/>
      <c r="L145" s="1">
        <f t="shared" si="46"/>
        <v>0.11410531712451936</v>
      </c>
      <c r="M145" s="1">
        <f t="shared" si="47"/>
        <v>2.1946828754806406E-3</v>
      </c>
      <c r="N145" s="1">
        <f t="shared" si="48"/>
        <v>-0.68646708760153141</v>
      </c>
      <c r="O145" s="1">
        <f t="shared" si="49"/>
        <v>2.2670876015313556E-3</v>
      </c>
      <c r="P145" s="24">
        <f t="shared" si="32"/>
        <v>0</v>
      </c>
      <c r="Q145" s="1"/>
      <c r="R145" s="27">
        <f t="shared" si="50"/>
        <v>353.61237776888549</v>
      </c>
      <c r="S145" s="27">
        <f t="shared" si="51"/>
        <v>6.8013222311145052</v>
      </c>
    </row>
    <row r="146" spans="1:19" x14ac:dyDescent="0.25">
      <c r="A146" s="29">
        <v>3129</v>
      </c>
      <c r="B146" s="29">
        <v>0.12520000000000001</v>
      </c>
      <c r="C146" s="29">
        <v>-0.7278</v>
      </c>
      <c r="D146" s="1"/>
      <c r="E146" s="1">
        <f t="shared" si="43"/>
        <v>-5.8130990415335457</v>
      </c>
      <c r="F146" s="1">
        <f t="shared" si="44"/>
        <v>1</v>
      </c>
      <c r="G146" s="1">
        <f t="shared" si="42"/>
        <v>-5.8130990415335457</v>
      </c>
      <c r="H146" s="1"/>
      <c r="I146" s="24">
        <f t="shared" si="45"/>
        <v>0.97120413172342868</v>
      </c>
      <c r="J146" s="24">
        <f t="shared" si="31"/>
        <v>-0.94240826344685735</v>
      </c>
      <c r="K146" s="1"/>
      <c r="L146" s="1">
        <f t="shared" si="46"/>
        <v>0.12159475729177327</v>
      </c>
      <c r="M146" s="1">
        <f t="shared" si="47"/>
        <v>3.6052427082267297E-3</v>
      </c>
      <c r="N146" s="1">
        <f t="shared" si="48"/>
        <v>-0.7315241831772813</v>
      </c>
      <c r="O146" s="1">
        <f t="shared" si="49"/>
        <v>3.7241831772812065E-3</v>
      </c>
      <c r="P146" s="24">
        <f t="shared" si="32"/>
        <v>-1.0987955508958399E-16</v>
      </c>
      <c r="Q146" s="1"/>
      <c r="R146" s="27">
        <f t="shared" si="50"/>
        <v>380.46999556595858</v>
      </c>
      <c r="S146" s="27">
        <f t="shared" si="51"/>
        <v>11.280804434041437</v>
      </c>
    </row>
    <row r="147" spans="1:19" x14ac:dyDescent="0.25">
      <c r="A147" s="29">
        <v>3159</v>
      </c>
      <c r="B147" s="29">
        <v>0.13439999999999999</v>
      </c>
      <c r="C147" s="29">
        <v>-0.76939999999999997</v>
      </c>
      <c r="D147" s="1"/>
      <c r="E147" s="1">
        <f t="shared" si="43"/>
        <v>-5.7247023809523814</v>
      </c>
      <c r="F147" s="1">
        <f t="shared" si="44"/>
        <v>1</v>
      </c>
      <c r="G147" s="1">
        <f t="shared" si="42"/>
        <v>-5.7247023809523814</v>
      </c>
      <c r="H147" s="1"/>
      <c r="I147" s="24">
        <f t="shared" si="45"/>
        <v>0.95866395159285966</v>
      </c>
      <c r="J147" s="24">
        <f t="shared" si="31"/>
        <v>-0.91732790318571933</v>
      </c>
      <c r="K147" s="1"/>
      <c r="L147" s="1">
        <f t="shared" si="46"/>
        <v>0.12884443509408033</v>
      </c>
      <c r="M147" s="1">
        <f t="shared" si="47"/>
        <v>5.5555649059196612E-3</v>
      </c>
      <c r="N147" s="1">
        <f t="shared" si="48"/>
        <v>-0.77513884840421654</v>
      </c>
      <c r="O147" s="1">
        <f t="shared" si="49"/>
        <v>5.7388484042164194E-3</v>
      </c>
      <c r="P147" s="24">
        <f t="shared" si="32"/>
        <v>-1.0987955508958399E-16</v>
      </c>
      <c r="Q147" s="1"/>
      <c r="R147" s="27">
        <f t="shared" si="50"/>
        <v>407.01957046219979</v>
      </c>
      <c r="S147" s="27">
        <f t="shared" si="51"/>
        <v>17.55002953780021</v>
      </c>
    </row>
    <row r="148" spans="1:19" x14ac:dyDescent="0.25">
      <c r="A148" s="29">
        <v>3189</v>
      </c>
      <c r="B148" s="29">
        <v>0.14380000000000001</v>
      </c>
      <c r="C148" s="29">
        <v>-0.81100000000000005</v>
      </c>
      <c r="D148" s="1"/>
      <c r="E148" s="1">
        <f t="shared" si="43"/>
        <v>-5.6397774687065372</v>
      </c>
      <c r="F148" s="1">
        <f t="shared" si="44"/>
        <v>1</v>
      </c>
      <c r="G148" s="1">
        <f t="shared" si="42"/>
        <v>-5.6397774687065372</v>
      </c>
      <c r="H148" s="1"/>
      <c r="I148" s="24">
        <f t="shared" si="45"/>
        <v>0.94661628270883202</v>
      </c>
      <c r="J148" s="24">
        <f t="shared" si="31"/>
        <v>-0.89323256541766405</v>
      </c>
      <c r="K148" s="1"/>
      <c r="L148" s="1">
        <f t="shared" si="46"/>
        <v>0.13612342145353007</v>
      </c>
      <c r="M148" s="1">
        <f t="shared" si="47"/>
        <v>7.6765785464699551E-3</v>
      </c>
      <c r="N148" s="1">
        <f t="shared" si="48"/>
        <v>-0.81892983635099126</v>
      </c>
      <c r="O148" s="1">
        <f t="shared" si="49"/>
        <v>7.9298363509909056E-3</v>
      </c>
      <c r="P148" s="24">
        <f t="shared" si="32"/>
        <v>-3.2963866526875196E-16</v>
      </c>
      <c r="Q148" s="1"/>
      <c r="R148" s="27">
        <f t="shared" si="50"/>
        <v>434.09759101530739</v>
      </c>
      <c r="S148" s="27">
        <f t="shared" si="51"/>
        <v>24.480608984692687</v>
      </c>
    </row>
    <row r="149" spans="1:19" x14ac:dyDescent="0.25">
      <c r="A149" s="29">
        <v>3219</v>
      </c>
      <c r="B149" s="29">
        <v>0.15210000000000001</v>
      </c>
      <c r="C149" s="29">
        <v>-0.8538</v>
      </c>
      <c r="D149" s="1"/>
      <c r="E149" s="1">
        <f t="shared" si="43"/>
        <v>-5.613412228796844</v>
      </c>
      <c r="F149" s="1">
        <f t="shared" si="44"/>
        <v>1</v>
      </c>
      <c r="G149" s="1">
        <f t="shared" si="42"/>
        <v>-5.613412228796844</v>
      </c>
      <c r="H149" s="1"/>
      <c r="I149" s="24">
        <f t="shared" si="45"/>
        <v>0.9428760412169076</v>
      </c>
      <c r="J149" s="24">
        <f t="shared" ref="J149:J212" si="52">1-2*I149</f>
        <v>-0.8857520824338152</v>
      </c>
      <c r="K149" s="1"/>
      <c r="L149" s="1">
        <f t="shared" si="46"/>
        <v>0.14341144586909166</v>
      </c>
      <c r="M149" s="1">
        <f t="shared" si="47"/>
        <v>8.6885541309083547E-3</v>
      </c>
      <c r="N149" s="1">
        <f t="shared" si="48"/>
        <v>-0.86277519799579372</v>
      </c>
      <c r="O149" s="1">
        <f t="shared" si="49"/>
        <v>8.9751979957935976E-3</v>
      </c>
      <c r="P149" s="24">
        <f t="shared" ref="P149:P212" si="53">(N149+O149-C149)/MAX($C$13,-$C$14)</f>
        <v>-1.0987955508958399E-16</v>
      </c>
      <c r="Q149" s="1"/>
      <c r="R149" s="27">
        <f t="shared" si="50"/>
        <v>461.64144425260605</v>
      </c>
      <c r="S149" s="27">
        <f t="shared" si="51"/>
        <v>27.968455747393993</v>
      </c>
    </row>
    <row r="150" spans="1:19" x14ac:dyDescent="0.25">
      <c r="A150" s="29">
        <v>3249</v>
      </c>
      <c r="B150" s="29">
        <v>0.15909999999999999</v>
      </c>
      <c r="C150" s="29">
        <v>-0.89700000000000002</v>
      </c>
      <c r="D150" s="1"/>
      <c r="E150" s="1">
        <f t="shared" si="43"/>
        <v>-5.6379635449402894</v>
      </c>
      <c r="F150" s="1">
        <f t="shared" si="44"/>
        <v>1</v>
      </c>
      <c r="G150" s="1">
        <f t="shared" si="42"/>
        <v>-5.6379635449402894</v>
      </c>
      <c r="H150" s="1"/>
      <c r="I150" s="24">
        <f t="shared" si="45"/>
        <v>0.94635895476655096</v>
      </c>
      <c r="J150" s="24">
        <f t="shared" si="52"/>
        <v>-0.89271790953310193</v>
      </c>
      <c r="K150" s="1"/>
      <c r="L150" s="1">
        <f t="shared" si="46"/>
        <v>0.15056570970335825</v>
      </c>
      <c r="M150" s="1">
        <f t="shared" si="47"/>
        <v>8.5342902966417406E-3</v>
      </c>
      <c r="N150" s="1">
        <f t="shared" si="48"/>
        <v>-0.90581584484735589</v>
      </c>
      <c r="O150" s="1">
        <f t="shared" si="49"/>
        <v>8.8158448473557235E-3</v>
      </c>
      <c r="P150" s="24">
        <f t="shared" si="53"/>
        <v>-1.0987955508958399E-16</v>
      </c>
      <c r="Q150" s="1"/>
      <c r="R150" s="27">
        <f t="shared" si="50"/>
        <v>489.18799082621098</v>
      </c>
      <c r="S150" s="27">
        <f t="shared" si="51"/>
        <v>27.727909173789016</v>
      </c>
    </row>
    <row r="151" spans="1:19" x14ac:dyDescent="0.25">
      <c r="A151" s="29">
        <v>3279</v>
      </c>
      <c r="B151" s="29">
        <v>0.16450000000000001</v>
      </c>
      <c r="C151" s="29">
        <v>-0.93340000000000001</v>
      </c>
      <c r="D151" s="1"/>
      <c r="E151" s="1">
        <f t="shared" si="43"/>
        <v>-5.6741641337386017</v>
      </c>
      <c r="F151" s="1">
        <f t="shared" si="44"/>
        <v>1</v>
      </c>
      <c r="G151" s="1">
        <f t="shared" si="42"/>
        <v>-5.6741641337386017</v>
      </c>
      <c r="H151" s="1"/>
      <c r="I151" s="24">
        <f t="shared" si="45"/>
        <v>0.95149446442697161</v>
      </c>
      <c r="J151" s="24">
        <f t="shared" si="52"/>
        <v>-0.90298892885394322</v>
      </c>
      <c r="K151" s="1"/>
      <c r="L151" s="1">
        <f t="shared" si="46"/>
        <v>0.15652083939823683</v>
      </c>
      <c r="M151" s="1">
        <f t="shared" si="47"/>
        <v>7.9791606017631713E-3</v>
      </c>
      <c r="N151" s="1">
        <f t="shared" si="48"/>
        <v>-0.94164240088305395</v>
      </c>
      <c r="O151" s="1">
        <f t="shared" si="49"/>
        <v>8.2424008830538336E-3</v>
      </c>
      <c r="P151" s="24">
        <f t="shared" si="53"/>
        <v>-1.0987955508958399E-16</v>
      </c>
      <c r="Q151" s="1"/>
      <c r="R151" s="27">
        <f t="shared" si="50"/>
        <v>513.23183238681861</v>
      </c>
      <c r="S151" s="27">
        <f t="shared" si="51"/>
        <v>26.163667613181438</v>
      </c>
    </row>
    <row r="152" spans="1:19" x14ac:dyDescent="0.25">
      <c r="A152" s="29">
        <v>3309</v>
      </c>
      <c r="B152" s="29">
        <v>0.16819999999999999</v>
      </c>
      <c r="C152" s="29">
        <v>-0.95950000000000002</v>
      </c>
      <c r="D152" s="1"/>
      <c r="E152" s="1">
        <f t="shared" si="43"/>
        <v>-5.7045184304399532</v>
      </c>
      <c r="F152" s="1">
        <f t="shared" si="44"/>
        <v>1</v>
      </c>
      <c r="G152" s="1">
        <f t="shared" si="42"/>
        <v>-5.7045184304399532</v>
      </c>
      <c r="H152" s="1"/>
      <c r="I152" s="24">
        <f t="shared" si="45"/>
        <v>0.95580060388822607</v>
      </c>
      <c r="J152" s="24">
        <f t="shared" si="52"/>
        <v>-0.91160120777645215</v>
      </c>
      <c r="K152" s="1"/>
      <c r="L152" s="1">
        <f t="shared" si="46"/>
        <v>0.1607656615739996</v>
      </c>
      <c r="M152" s="1">
        <f t="shared" si="47"/>
        <v>7.4343384260003734E-3</v>
      </c>
      <c r="N152" s="1">
        <f t="shared" si="48"/>
        <v>-0.96717960449296458</v>
      </c>
      <c r="O152" s="1">
        <f t="shared" si="49"/>
        <v>7.6796044929645941E-3</v>
      </c>
      <c r="P152" s="24">
        <f t="shared" si="53"/>
        <v>0</v>
      </c>
      <c r="Q152" s="1"/>
      <c r="R152" s="27">
        <f t="shared" si="50"/>
        <v>531.97357414836472</v>
      </c>
      <c r="S152" s="27">
        <f t="shared" si="51"/>
        <v>24.600225851635237</v>
      </c>
    </row>
    <row r="153" spans="1:19" x14ac:dyDescent="0.25">
      <c r="A153" s="29">
        <v>3339</v>
      </c>
      <c r="B153" s="29">
        <v>0.1711</v>
      </c>
      <c r="C153" s="29">
        <v>-0.97819999999999996</v>
      </c>
      <c r="D153" s="1"/>
      <c r="E153" s="1">
        <f t="shared" si="43"/>
        <v>-5.7171244886031554</v>
      </c>
      <c r="F153" s="1">
        <f t="shared" si="44"/>
        <v>1</v>
      </c>
      <c r="G153" s="1">
        <f t="shared" si="42"/>
        <v>-5.7171244886031554</v>
      </c>
      <c r="H153" s="1"/>
      <c r="I153" s="24">
        <f t="shared" si="45"/>
        <v>0.95758893207917439</v>
      </c>
      <c r="J153" s="24">
        <f t="shared" si="52"/>
        <v>-0.91517786415834879</v>
      </c>
      <c r="K153" s="1"/>
      <c r="L153" s="1">
        <f t="shared" si="46"/>
        <v>0.16384346627874674</v>
      </c>
      <c r="M153" s="1">
        <f t="shared" si="47"/>
        <v>7.256533721253261E-3</v>
      </c>
      <c r="N153" s="1">
        <f t="shared" si="48"/>
        <v>-0.98569593383779619</v>
      </c>
      <c r="O153" s="1">
        <f t="shared" si="49"/>
        <v>7.4959338377963191E-3</v>
      </c>
      <c r="P153" s="24">
        <f t="shared" si="53"/>
        <v>1.0987955508958399E-16</v>
      </c>
      <c r="Q153" s="1"/>
      <c r="R153" s="27">
        <f t="shared" si="50"/>
        <v>547.07333390473536</v>
      </c>
      <c r="S153" s="27">
        <f t="shared" si="51"/>
        <v>24.229566095264637</v>
      </c>
    </row>
    <row r="154" spans="1:19" x14ac:dyDescent="0.25">
      <c r="A154" s="29">
        <v>3369</v>
      </c>
      <c r="B154" s="29">
        <v>0.17299999999999999</v>
      </c>
      <c r="C154" s="29">
        <v>-0.9919</v>
      </c>
      <c r="D154" s="1"/>
      <c r="E154" s="1">
        <f t="shared" si="43"/>
        <v>-5.7335260115606941</v>
      </c>
      <c r="F154" s="1">
        <f t="shared" si="44"/>
        <v>1</v>
      </c>
      <c r="G154" s="1">
        <f t="shared" si="42"/>
        <v>-5.7335260115606941</v>
      </c>
      <c r="H154" s="1"/>
      <c r="I154" s="24">
        <f t="shared" si="45"/>
        <v>0.9599156947753098</v>
      </c>
      <c r="J154" s="24">
        <f t="shared" si="52"/>
        <v>-0.9198313895506196</v>
      </c>
      <c r="K154" s="1"/>
      <c r="L154" s="1">
        <f t="shared" si="46"/>
        <v>0.16606541519612858</v>
      </c>
      <c r="M154" s="1">
        <f t="shared" si="47"/>
        <v>6.9345848038714041E-3</v>
      </c>
      <c r="N154" s="1">
        <f t="shared" si="48"/>
        <v>-0.99906336351199787</v>
      </c>
      <c r="O154" s="1">
        <f t="shared" si="49"/>
        <v>7.1633635119978806E-3</v>
      </c>
      <c r="P154" s="24">
        <f t="shared" si="53"/>
        <v>0</v>
      </c>
      <c r="Q154" s="1"/>
      <c r="R154" s="27">
        <f t="shared" si="50"/>
        <v>559.47438379575715</v>
      </c>
      <c r="S154" s="27">
        <f t="shared" si="51"/>
        <v>23.362616204242759</v>
      </c>
    </row>
    <row r="155" spans="1:19" x14ac:dyDescent="0.25">
      <c r="A155" s="29">
        <v>3399</v>
      </c>
      <c r="B155" s="29">
        <v>0.1739</v>
      </c>
      <c r="C155" s="29">
        <v>-1.002</v>
      </c>
      <c r="D155" s="1"/>
      <c r="E155" s="1">
        <f t="shared" si="43"/>
        <v>-5.761932144910868</v>
      </c>
      <c r="F155" s="1">
        <f t="shared" si="44"/>
        <v>1</v>
      </c>
      <c r="G155" s="1">
        <f t="shared" si="42"/>
        <v>-5.761932144910868</v>
      </c>
      <c r="H155" s="1"/>
      <c r="I155" s="24">
        <f t="shared" si="45"/>
        <v>0.96394546271769799</v>
      </c>
      <c r="J155" s="24">
        <f t="shared" si="52"/>
        <v>-0.92789092543539597</v>
      </c>
      <c r="K155" s="1"/>
      <c r="L155" s="1">
        <f t="shared" si="46"/>
        <v>0.16763011596660768</v>
      </c>
      <c r="M155" s="1">
        <f t="shared" si="47"/>
        <v>6.26988403339232E-3</v>
      </c>
      <c r="N155" s="1">
        <f t="shared" si="48"/>
        <v>-1.0084767336155707</v>
      </c>
      <c r="O155" s="1">
        <f t="shared" si="49"/>
        <v>6.476733615570841E-3</v>
      </c>
      <c r="P155" s="24">
        <f t="shared" si="53"/>
        <v>2.1975911017916797E-16</v>
      </c>
      <c r="Q155" s="1"/>
      <c r="R155" s="27">
        <f t="shared" si="50"/>
        <v>569.77476417049945</v>
      </c>
      <c r="S155" s="27">
        <f t="shared" si="51"/>
        <v>21.311335829500496</v>
      </c>
    </row>
    <row r="156" spans="1:19" x14ac:dyDescent="0.25">
      <c r="A156" s="29">
        <v>3429</v>
      </c>
      <c r="B156" s="29">
        <v>0.17430000000000001</v>
      </c>
      <c r="C156" s="29">
        <v>-1.0088999999999999</v>
      </c>
      <c r="D156" s="1"/>
      <c r="E156" s="1">
        <f t="shared" ref="E156:E187" si="54">C156/B156</f>
        <v>-5.7882960413080884</v>
      </c>
      <c r="F156" s="1">
        <f t="shared" ref="F156:F187" si="55">IF(AND(B156/$B$13&gt;$O$12,OR(C156/$C$13&gt;$M$12,C156/$C$14&gt;$M$12)),1,0)</f>
        <v>1</v>
      </c>
      <c r="G156" s="1">
        <f t="shared" si="42"/>
        <v>-5.7882960413080884</v>
      </c>
      <c r="H156" s="1"/>
      <c r="I156" s="24">
        <f t="shared" ref="I156:I187" si="56">MIN(1,MAX(0,(E156-$J$15)/($L$14-$J$15)))</f>
        <v>0.96768551361544941</v>
      </c>
      <c r="J156" s="24">
        <f t="shared" si="52"/>
        <v>-0.93537102723089882</v>
      </c>
      <c r="K156" s="1"/>
      <c r="L156" s="1">
        <f t="shared" ref="L156:L187" si="57">B156*I156</f>
        <v>0.16866758502317283</v>
      </c>
      <c r="M156" s="1">
        <f t="shared" ref="M156:M187" si="58">B156*(1-I156)</f>
        <v>5.6324149768271683E-3</v>
      </c>
      <c r="N156" s="1">
        <f t="shared" ref="N156:N187" si="59">L156*$L$14</f>
        <v>-1.0147182338338279</v>
      </c>
      <c r="O156" s="1">
        <f t="shared" ref="O156:O187" si="60">M156*$J$15</f>
        <v>5.8182338338280022E-3</v>
      </c>
      <c r="P156" s="24">
        <f t="shared" si="53"/>
        <v>0</v>
      </c>
      <c r="Q156" s="1"/>
      <c r="R156" s="27">
        <f t="shared" ref="R156:R187" si="61">A156*L156</f>
        <v>578.36114904445969</v>
      </c>
      <c r="S156" s="27">
        <f t="shared" ref="S156:S187" si="62">A156*M156</f>
        <v>19.313550955540361</v>
      </c>
    </row>
    <row r="157" spans="1:19" x14ac:dyDescent="0.25">
      <c r="A157" s="29">
        <v>3459</v>
      </c>
      <c r="B157" s="29">
        <v>0.17399999999999999</v>
      </c>
      <c r="C157" s="29">
        <v>-1.0104</v>
      </c>
      <c r="D157" s="1"/>
      <c r="E157" s="1">
        <f t="shared" si="54"/>
        <v>-5.8068965517241384</v>
      </c>
      <c r="F157" s="1">
        <f t="shared" si="55"/>
        <v>1</v>
      </c>
      <c r="G157" s="1">
        <f t="shared" ref="G157:G220" si="63">E157*F157</f>
        <v>-5.8068965517241384</v>
      </c>
      <c r="H157" s="1"/>
      <c r="I157" s="24">
        <f t="shared" si="56"/>
        <v>0.97032423039054327</v>
      </c>
      <c r="J157" s="24">
        <f t="shared" si="52"/>
        <v>-0.94064846078108655</v>
      </c>
      <c r="K157" s="1"/>
      <c r="L157" s="1">
        <f t="shared" si="57"/>
        <v>0.16883641608795452</v>
      </c>
      <c r="M157" s="1">
        <f t="shared" si="58"/>
        <v>5.1635839120454698E-3</v>
      </c>
      <c r="N157" s="1">
        <f t="shared" si="59"/>
        <v>-1.0157339355754995</v>
      </c>
      <c r="O157" s="1">
        <f t="shared" si="60"/>
        <v>5.3339355754991958E-3</v>
      </c>
      <c r="P157" s="24">
        <f t="shared" si="53"/>
        <v>-4.3951822035833594E-16</v>
      </c>
      <c r="Q157" s="1"/>
      <c r="R157" s="27">
        <f t="shared" si="61"/>
        <v>584.00516324823468</v>
      </c>
      <c r="S157" s="27">
        <f t="shared" si="62"/>
        <v>17.86083675176528</v>
      </c>
    </row>
    <row r="158" spans="1:19" x14ac:dyDescent="0.25">
      <c r="A158" s="29">
        <v>3489</v>
      </c>
      <c r="B158" s="29">
        <v>0.17280000000000001</v>
      </c>
      <c r="C158" s="29">
        <v>-1.0016</v>
      </c>
      <c r="D158" s="1"/>
      <c r="E158" s="1">
        <f t="shared" si="54"/>
        <v>-5.7962962962962958</v>
      </c>
      <c r="F158" s="1">
        <f t="shared" si="55"/>
        <v>1</v>
      </c>
      <c r="G158" s="1">
        <f t="shared" si="63"/>
        <v>-5.7962962962962958</v>
      </c>
      <c r="H158" s="1"/>
      <c r="I158" s="24">
        <f t="shared" si="56"/>
        <v>0.96882045059138289</v>
      </c>
      <c r="J158" s="24">
        <f t="shared" si="52"/>
        <v>-0.93764090118276577</v>
      </c>
      <c r="K158" s="1"/>
      <c r="L158" s="1">
        <f t="shared" si="57"/>
        <v>0.16741217386219098</v>
      </c>
      <c r="M158" s="1">
        <f t="shared" si="58"/>
        <v>5.3878261378090377E-3</v>
      </c>
      <c r="N158" s="1">
        <f t="shared" si="59"/>
        <v>-1.0071655757707403</v>
      </c>
      <c r="O158" s="1">
        <f t="shared" si="60"/>
        <v>5.5655757707401797E-3</v>
      </c>
      <c r="P158" s="24">
        <f t="shared" si="53"/>
        <v>0</v>
      </c>
      <c r="Q158" s="1"/>
      <c r="R158" s="27">
        <f t="shared" si="61"/>
        <v>584.10107460518429</v>
      </c>
      <c r="S158" s="27">
        <f t="shared" si="62"/>
        <v>18.798125394815731</v>
      </c>
    </row>
    <row r="159" spans="1:19" x14ac:dyDescent="0.25">
      <c r="A159" s="29">
        <v>3519</v>
      </c>
      <c r="B159" s="29">
        <v>0.17100000000000001</v>
      </c>
      <c r="C159" s="29">
        <v>-0.98140000000000005</v>
      </c>
      <c r="D159" s="1"/>
      <c r="E159" s="1">
        <f t="shared" si="54"/>
        <v>-5.7391812865497078</v>
      </c>
      <c r="F159" s="1">
        <f t="shared" si="55"/>
        <v>1</v>
      </c>
      <c r="G159" s="1">
        <f t="shared" si="63"/>
        <v>-5.7391812865497078</v>
      </c>
      <c r="H159" s="1"/>
      <c r="I159" s="24">
        <f t="shared" si="56"/>
        <v>0.96071796679083488</v>
      </c>
      <c r="J159" s="24">
        <f t="shared" si="52"/>
        <v>-0.92143593358166975</v>
      </c>
      <c r="K159" s="1"/>
      <c r="L159" s="1">
        <f t="shared" si="57"/>
        <v>0.16428277232123278</v>
      </c>
      <c r="M159" s="1">
        <f t="shared" si="58"/>
        <v>6.717227678767237E-3</v>
      </c>
      <c r="N159" s="1">
        <f t="shared" si="59"/>
        <v>-0.98833883556359448</v>
      </c>
      <c r="O159" s="1">
        <f t="shared" si="60"/>
        <v>6.9388355635942919E-3</v>
      </c>
      <c r="P159" s="24">
        <f t="shared" si="53"/>
        <v>-1.0987955508958399E-16</v>
      </c>
      <c r="Q159" s="1"/>
      <c r="R159" s="27">
        <f t="shared" si="61"/>
        <v>578.11107579841814</v>
      </c>
      <c r="S159" s="27">
        <f t="shared" si="62"/>
        <v>23.637924201581907</v>
      </c>
    </row>
    <row r="160" spans="1:19" x14ac:dyDescent="0.25">
      <c r="A160" s="29">
        <v>3549</v>
      </c>
      <c r="B160" s="29">
        <v>0.16869999999999999</v>
      </c>
      <c r="C160" s="29">
        <v>-0.95340000000000003</v>
      </c>
      <c r="D160" s="1"/>
      <c r="E160" s="1">
        <f t="shared" si="54"/>
        <v>-5.6514522821576767</v>
      </c>
      <c r="F160" s="1">
        <f t="shared" si="55"/>
        <v>1</v>
      </c>
      <c r="G160" s="1">
        <f t="shared" si="63"/>
        <v>-5.6514522821576767</v>
      </c>
      <c r="H160" s="1"/>
      <c r="I160" s="24">
        <f t="shared" si="56"/>
        <v>0.94827250210338299</v>
      </c>
      <c r="J160" s="24">
        <f t="shared" si="52"/>
        <v>-0.89654500420676597</v>
      </c>
      <c r="K160" s="1"/>
      <c r="L160" s="1">
        <f t="shared" si="57"/>
        <v>0.1599735711048407</v>
      </c>
      <c r="M160" s="1">
        <f t="shared" si="58"/>
        <v>8.7264288951592901E-3</v>
      </c>
      <c r="N160" s="1">
        <f t="shared" si="59"/>
        <v>-0.96241432228541357</v>
      </c>
      <c r="O160" s="1">
        <f t="shared" si="60"/>
        <v>9.0143222854135348E-3</v>
      </c>
      <c r="P160" s="24">
        <f t="shared" si="53"/>
        <v>0</v>
      </c>
      <c r="Q160" s="1"/>
      <c r="R160" s="27">
        <f t="shared" si="61"/>
        <v>567.7462038510796</v>
      </c>
      <c r="S160" s="27">
        <f t="shared" si="62"/>
        <v>30.970096148920319</v>
      </c>
    </row>
    <row r="161" spans="1:19" x14ac:dyDescent="0.25">
      <c r="A161" s="29">
        <v>3579</v>
      </c>
      <c r="B161" s="29">
        <v>0.1656</v>
      </c>
      <c r="C161" s="29">
        <v>-0.91990000000000005</v>
      </c>
      <c r="D161" s="1"/>
      <c r="E161" s="1">
        <f t="shared" si="54"/>
        <v>-5.5549516908212562</v>
      </c>
      <c r="F161" s="1">
        <f t="shared" si="55"/>
        <v>1</v>
      </c>
      <c r="G161" s="1">
        <f t="shared" si="63"/>
        <v>-5.5549516908212562</v>
      </c>
      <c r="H161" s="1"/>
      <c r="I161" s="24">
        <f t="shared" si="56"/>
        <v>0.93458267728297573</v>
      </c>
      <c r="J161" s="24">
        <f t="shared" si="52"/>
        <v>-0.86916535456595145</v>
      </c>
      <c r="K161" s="1"/>
      <c r="L161" s="1">
        <f t="shared" si="57"/>
        <v>0.15476689135806077</v>
      </c>
      <c r="M161" s="1">
        <f t="shared" si="58"/>
        <v>1.083310864193922E-2</v>
      </c>
      <c r="N161" s="1">
        <f t="shared" si="59"/>
        <v>-0.93109050344929845</v>
      </c>
      <c r="O161" s="1">
        <f t="shared" si="60"/>
        <v>1.1190503449298559E-2</v>
      </c>
      <c r="P161" s="24">
        <f t="shared" si="53"/>
        <v>1.0987955508958399E-16</v>
      </c>
      <c r="Q161" s="1"/>
      <c r="R161" s="27">
        <f t="shared" si="61"/>
        <v>553.91070417049946</v>
      </c>
      <c r="S161" s="27">
        <f t="shared" si="62"/>
        <v>38.771695829500466</v>
      </c>
    </row>
    <row r="162" spans="1:19" x14ac:dyDescent="0.25">
      <c r="A162" s="29">
        <v>3609</v>
      </c>
      <c r="B162" s="29">
        <v>0.16189999999999999</v>
      </c>
      <c r="C162" s="29">
        <v>-0.88580000000000003</v>
      </c>
      <c r="D162" s="1"/>
      <c r="E162" s="1">
        <f t="shared" si="54"/>
        <v>-5.4712785670166779</v>
      </c>
      <c r="F162" s="1">
        <f t="shared" si="55"/>
        <v>1</v>
      </c>
      <c r="G162" s="1">
        <f t="shared" si="63"/>
        <v>-5.4712785670166779</v>
      </c>
      <c r="H162" s="1"/>
      <c r="I162" s="24">
        <f t="shared" si="56"/>
        <v>0.92271259036228959</v>
      </c>
      <c r="J162" s="24">
        <f t="shared" si="52"/>
        <v>-0.84542518072457917</v>
      </c>
      <c r="K162" s="1"/>
      <c r="L162" s="1">
        <f t="shared" si="57"/>
        <v>0.14938716837965468</v>
      </c>
      <c r="M162" s="1">
        <f t="shared" si="58"/>
        <v>1.2512831620345315E-2</v>
      </c>
      <c r="N162" s="1">
        <f t="shared" si="59"/>
        <v>-0.89872564212509387</v>
      </c>
      <c r="O162" s="1">
        <f t="shared" si="60"/>
        <v>1.2925642125093714E-2</v>
      </c>
      <c r="P162" s="24">
        <f t="shared" si="53"/>
        <v>-1.0987955508958399E-16</v>
      </c>
      <c r="Q162" s="1"/>
      <c r="R162" s="27">
        <f t="shared" si="61"/>
        <v>539.13829068217376</v>
      </c>
      <c r="S162" s="27">
        <f t="shared" si="62"/>
        <v>45.15880931782624</v>
      </c>
    </row>
    <row r="163" spans="1:19" x14ac:dyDescent="0.25">
      <c r="A163" s="29">
        <v>3639</v>
      </c>
      <c r="B163" s="29">
        <v>0.15670000000000001</v>
      </c>
      <c r="C163" s="29">
        <v>-0.85350000000000004</v>
      </c>
      <c r="D163" s="1"/>
      <c r="E163" s="1">
        <f t="shared" si="54"/>
        <v>-5.4467134652201663</v>
      </c>
      <c r="F163" s="1">
        <f t="shared" si="55"/>
        <v>1</v>
      </c>
      <c r="G163" s="1">
        <f t="shared" si="63"/>
        <v>-5.4467134652201663</v>
      </c>
      <c r="H163" s="1"/>
      <c r="I163" s="24">
        <f t="shared" si="56"/>
        <v>0.91922772114405515</v>
      </c>
      <c r="J163" s="24">
        <f t="shared" si="52"/>
        <v>-0.83845544228811031</v>
      </c>
      <c r="K163" s="1"/>
      <c r="L163" s="1">
        <f t="shared" si="57"/>
        <v>0.14404298390327344</v>
      </c>
      <c r="M163" s="1">
        <f t="shared" si="58"/>
        <v>1.2657016096726557E-2</v>
      </c>
      <c r="N163" s="1">
        <f t="shared" si="59"/>
        <v>-0.86657458338781068</v>
      </c>
      <c r="O163" s="1">
        <f t="shared" si="60"/>
        <v>1.3074583387810597E-2</v>
      </c>
      <c r="P163" s="24">
        <f t="shared" si="53"/>
        <v>0</v>
      </c>
      <c r="Q163" s="1"/>
      <c r="R163" s="27">
        <f t="shared" si="61"/>
        <v>524.17241842401211</v>
      </c>
      <c r="S163" s="27">
        <f t="shared" si="62"/>
        <v>46.05888157598794</v>
      </c>
    </row>
    <row r="164" spans="1:19" x14ac:dyDescent="0.25">
      <c r="A164" s="29">
        <v>3669</v>
      </c>
      <c r="B164" s="29">
        <v>0.1502</v>
      </c>
      <c r="C164" s="29">
        <v>-0.81910000000000005</v>
      </c>
      <c r="D164" s="1"/>
      <c r="E164" s="1">
        <f t="shared" si="54"/>
        <v>-5.4533954727030629</v>
      </c>
      <c r="F164" s="1">
        <f t="shared" si="55"/>
        <v>1</v>
      </c>
      <c r="G164" s="1">
        <f t="shared" si="63"/>
        <v>-5.4533954727030629</v>
      </c>
      <c r="H164" s="1"/>
      <c r="I164" s="24">
        <f t="shared" si="56"/>
        <v>0.92017564810100627</v>
      </c>
      <c r="J164" s="24">
        <f t="shared" si="52"/>
        <v>-0.84035129620201254</v>
      </c>
      <c r="K164" s="1"/>
      <c r="L164" s="1">
        <f t="shared" si="57"/>
        <v>0.13821038234477115</v>
      </c>
      <c r="M164" s="1">
        <f t="shared" si="58"/>
        <v>1.1989617655228858E-2</v>
      </c>
      <c r="N164" s="1">
        <f t="shared" si="59"/>
        <v>-0.83148516682157025</v>
      </c>
      <c r="O164" s="1">
        <f t="shared" si="60"/>
        <v>1.2385166821570053E-2</v>
      </c>
      <c r="P164" s="24">
        <f t="shared" si="53"/>
        <v>-1.0987955508958399E-16</v>
      </c>
      <c r="Q164" s="1"/>
      <c r="R164" s="27">
        <f t="shared" si="61"/>
        <v>507.09389282296536</v>
      </c>
      <c r="S164" s="27">
        <f t="shared" si="62"/>
        <v>43.989907177034681</v>
      </c>
    </row>
    <row r="165" spans="1:19" x14ac:dyDescent="0.25">
      <c r="A165" s="29">
        <v>3699</v>
      </c>
      <c r="B165" s="29">
        <v>0.14319999999999999</v>
      </c>
      <c r="C165" s="29">
        <v>-0.78080000000000005</v>
      </c>
      <c r="D165" s="1"/>
      <c r="E165" s="1">
        <f t="shared" si="54"/>
        <v>-5.4525139664804474</v>
      </c>
      <c r="F165" s="1">
        <f t="shared" si="55"/>
        <v>1</v>
      </c>
      <c r="G165" s="1">
        <f t="shared" si="63"/>
        <v>-5.4525139664804474</v>
      </c>
      <c r="H165" s="1"/>
      <c r="I165" s="24">
        <f t="shared" si="56"/>
        <v>0.9200505953360586</v>
      </c>
      <c r="J165" s="24">
        <f t="shared" si="52"/>
        <v>-0.84010119067211719</v>
      </c>
      <c r="K165" s="1"/>
      <c r="L165" s="1">
        <f t="shared" si="57"/>
        <v>0.13175124525212359</v>
      </c>
      <c r="M165" s="1">
        <f t="shared" si="58"/>
        <v>1.1448754747876409E-2</v>
      </c>
      <c r="N165" s="1">
        <f t="shared" si="59"/>
        <v>-0.79262646032001316</v>
      </c>
      <c r="O165" s="1">
        <f t="shared" si="60"/>
        <v>1.182646032001301E-2</v>
      </c>
      <c r="P165" s="24">
        <f t="shared" si="53"/>
        <v>-1.0987955508958399E-16</v>
      </c>
      <c r="Q165" s="1"/>
      <c r="R165" s="27">
        <f t="shared" si="61"/>
        <v>487.34785618760515</v>
      </c>
      <c r="S165" s="27">
        <f t="shared" si="62"/>
        <v>42.348943812394836</v>
      </c>
    </row>
    <row r="166" spans="1:19" x14ac:dyDescent="0.25">
      <c r="A166" s="29">
        <v>3729</v>
      </c>
      <c r="B166" s="29">
        <v>0.1363</v>
      </c>
      <c r="C166" s="29">
        <v>-0.73929999999999996</v>
      </c>
      <c r="D166" s="1"/>
      <c r="E166" s="1">
        <f t="shared" si="54"/>
        <v>-5.4240645634629487</v>
      </c>
      <c r="F166" s="1">
        <f t="shared" si="55"/>
        <v>1</v>
      </c>
      <c r="G166" s="1">
        <f t="shared" si="63"/>
        <v>-5.4240645634629487</v>
      </c>
      <c r="H166" s="1"/>
      <c r="I166" s="24">
        <f t="shared" si="56"/>
        <v>0.91601468904614824</v>
      </c>
      <c r="J166" s="24">
        <f t="shared" si="52"/>
        <v>-0.83202937809229649</v>
      </c>
      <c r="K166" s="1"/>
      <c r="L166" s="1">
        <f t="shared" si="57"/>
        <v>0.12485280211699001</v>
      </c>
      <c r="M166" s="1">
        <f t="shared" si="58"/>
        <v>1.1447197883009994E-2</v>
      </c>
      <c r="N166" s="1">
        <f t="shared" si="59"/>
        <v>-0.751124852092658</v>
      </c>
      <c r="O166" s="1">
        <f t="shared" si="60"/>
        <v>1.1824852092658005E-2</v>
      </c>
      <c r="P166" s="24">
        <f t="shared" si="53"/>
        <v>0</v>
      </c>
      <c r="Q166" s="1"/>
      <c r="R166" s="27">
        <f t="shared" si="61"/>
        <v>465.57609909425577</v>
      </c>
      <c r="S166" s="27">
        <f t="shared" si="62"/>
        <v>42.686600905744271</v>
      </c>
    </row>
    <row r="167" spans="1:19" x14ac:dyDescent="0.25">
      <c r="A167" s="29">
        <v>3759</v>
      </c>
      <c r="B167" s="29">
        <v>0.1293</v>
      </c>
      <c r="C167" s="29">
        <v>-0.6905</v>
      </c>
      <c r="D167" s="1"/>
      <c r="E167" s="1">
        <f t="shared" si="54"/>
        <v>-5.3402938901778807</v>
      </c>
      <c r="F167" s="1">
        <f t="shared" si="55"/>
        <v>1</v>
      </c>
      <c r="G167" s="1">
        <f t="shared" si="63"/>
        <v>-5.3402938901778807</v>
      </c>
      <c r="H167" s="1"/>
      <c r="I167" s="24">
        <f t="shared" si="56"/>
        <v>0.90413076350249899</v>
      </c>
      <c r="J167" s="24">
        <f t="shared" si="52"/>
        <v>-0.80826152700499798</v>
      </c>
      <c r="K167" s="1"/>
      <c r="L167" s="1">
        <f t="shared" si="57"/>
        <v>0.11690410772087312</v>
      </c>
      <c r="M167" s="1">
        <f t="shared" si="58"/>
        <v>1.239589227912688E-2</v>
      </c>
      <c r="N167" s="1">
        <f t="shared" si="59"/>
        <v>-0.70330484484109013</v>
      </c>
      <c r="O167" s="1">
        <f t="shared" si="60"/>
        <v>1.2804844841089983E-2</v>
      </c>
      <c r="P167" s="24">
        <f t="shared" si="53"/>
        <v>-1.0987955508958399E-16</v>
      </c>
      <c r="Q167" s="1"/>
      <c r="R167" s="27">
        <f t="shared" si="61"/>
        <v>439.44254092276208</v>
      </c>
      <c r="S167" s="27">
        <f t="shared" si="62"/>
        <v>46.596159077237942</v>
      </c>
    </row>
    <row r="168" spans="1:19" x14ac:dyDescent="0.25">
      <c r="A168" s="29">
        <v>3789</v>
      </c>
      <c r="B168" s="29">
        <v>0.1227</v>
      </c>
      <c r="C168" s="29">
        <v>-0.63319999999999999</v>
      </c>
      <c r="D168" s="1"/>
      <c r="E168" s="1">
        <f t="shared" si="54"/>
        <v>-5.1605541972290139</v>
      </c>
      <c r="F168" s="1">
        <f t="shared" si="55"/>
        <v>1</v>
      </c>
      <c r="G168" s="1">
        <f t="shared" si="63"/>
        <v>-5.1605541972290139</v>
      </c>
      <c r="H168" s="1"/>
      <c r="I168" s="24">
        <f t="shared" si="56"/>
        <v>0.87863242327818236</v>
      </c>
      <c r="J168" s="24">
        <f t="shared" si="52"/>
        <v>-0.75726484655636472</v>
      </c>
      <c r="K168" s="1"/>
      <c r="L168" s="1">
        <f t="shared" si="57"/>
        <v>0.10780819833623298</v>
      </c>
      <c r="M168" s="1">
        <f t="shared" si="58"/>
        <v>1.4891801663767025E-2</v>
      </c>
      <c r="N168" s="1">
        <f t="shared" si="59"/>
        <v>-0.64858309670776304</v>
      </c>
      <c r="O168" s="1">
        <f t="shared" si="60"/>
        <v>1.5383096707763074E-2</v>
      </c>
      <c r="P168" s="24">
        <f t="shared" si="53"/>
        <v>0</v>
      </c>
      <c r="Q168" s="1"/>
      <c r="R168" s="27">
        <f t="shared" si="61"/>
        <v>408.48526349598677</v>
      </c>
      <c r="S168" s="27">
        <f t="shared" si="62"/>
        <v>56.425036504013256</v>
      </c>
    </row>
    <row r="169" spans="1:19" x14ac:dyDescent="0.25">
      <c r="A169" s="29">
        <v>3819</v>
      </c>
      <c r="B169" s="29">
        <v>0.11600000000000001</v>
      </c>
      <c r="C169" s="29">
        <v>-0.57950000000000002</v>
      </c>
      <c r="D169" s="1"/>
      <c r="E169" s="1">
        <f t="shared" si="54"/>
        <v>-4.9956896551724137</v>
      </c>
      <c r="F169" s="1">
        <f t="shared" si="55"/>
        <v>0</v>
      </c>
      <c r="G169" s="1">
        <f t="shared" si="63"/>
        <v>0</v>
      </c>
      <c r="H169" s="1"/>
      <c r="I169" s="24">
        <f t="shared" si="56"/>
        <v>0.85524431063975015</v>
      </c>
      <c r="J169" s="24">
        <f t="shared" si="52"/>
        <v>-0.7104886212795003</v>
      </c>
      <c r="K169" s="1"/>
      <c r="L169" s="1">
        <f t="shared" si="57"/>
        <v>9.9208340034211029E-2</v>
      </c>
      <c r="M169" s="1">
        <f t="shared" si="58"/>
        <v>1.6791659965788984E-2</v>
      </c>
      <c r="N169" s="1">
        <f t="shared" si="59"/>
        <v>-0.59684563318594885</v>
      </c>
      <c r="O169" s="1">
        <f t="shared" si="60"/>
        <v>1.7345633185948846E-2</v>
      </c>
      <c r="P169" s="24">
        <f t="shared" si="53"/>
        <v>0</v>
      </c>
      <c r="Q169" s="1"/>
      <c r="R169" s="27">
        <f t="shared" si="61"/>
        <v>378.87665059065193</v>
      </c>
      <c r="S169" s="27">
        <f t="shared" si="62"/>
        <v>64.127349409348128</v>
      </c>
    </row>
    <row r="170" spans="1:19" x14ac:dyDescent="0.25">
      <c r="A170" s="29">
        <v>3849</v>
      </c>
      <c r="B170" s="29">
        <v>0.10879999999999999</v>
      </c>
      <c r="C170" s="29">
        <v>-0.54</v>
      </c>
      <c r="D170" s="1"/>
      <c r="E170" s="1">
        <f t="shared" si="54"/>
        <v>-4.9632352941176476</v>
      </c>
      <c r="F170" s="1">
        <f t="shared" si="55"/>
        <v>0</v>
      </c>
      <c r="G170" s="1">
        <f t="shared" si="63"/>
        <v>0</v>
      </c>
      <c r="H170" s="1"/>
      <c r="I170" s="24">
        <f t="shared" si="56"/>
        <v>0.85064025058845893</v>
      </c>
      <c r="J170" s="24">
        <f t="shared" si="52"/>
        <v>-0.70128050117691787</v>
      </c>
      <c r="K170" s="1"/>
      <c r="L170" s="1">
        <f t="shared" si="57"/>
        <v>9.2549659264024323E-2</v>
      </c>
      <c r="M170" s="1">
        <f t="shared" si="58"/>
        <v>1.6250340735975668E-2</v>
      </c>
      <c r="N170" s="1">
        <f t="shared" si="59"/>
        <v>-0.55678645530740845</v>
      </c>
      <c r="O170" s="1">
        <f t="shared" si="60"/>
        <v>1.6786455307408417E-2</v>
      </c>
      <c r="P170" s="24">
        <f t="shared" si="53"/>
        <v>0</v>
      </c>
      <c r="Q170" s="1"/>
      <c r="R170" s="27">
        <f t="shared" si="61"/>
        <v>356.22363850722962</v>
      </c>
      <c r="S170" s="27">
        <f t="shared" si="62"/>
        <v>62.547561492770349</v>
      </c>
    </row>
    <row r="171" spans="1:19" x14ac:dyDescent="0.25">
      <c r="A171" s="29">
        <v>3879</v>
      </c>
      <c r="B171" s="29">
        <v>0.1027</v>
      </c>
      <c r="C171" s="29">
        <v>-0.50739999999999996</v>
      </c>
      <c r="D171" s="1"/>
      <c r="E171" s="1">
        <f t="shared" si="54"/>
        <v>-4.9406037000973706</v>
      </c>
      <c r="F171" s="1">
        <f t="shared" si="55"/>
        <v>0</v>
      </c>
      <c r="G171" s="1">
        <f t="shared" si="63"/>
        <v>0</v>
      </c>
      <c r="H171" s="1"/>
      <c r="I171" s="24">
        <f t="shared" si="56"/>
        <v>0.84742967381112011</v>
      </c>
      <c r="J171" s="24">
        <f t="shared" si="52"/>
        <v>-0.69485934762224022</v>
      </c>
      <c r="K171" s="1"/>
      <c r="L171" s="1">
        <f t="shared" si="57"/>
        <v>8.7031027500402036E-2</v>
      </c>
      <c r="M171" s="1">
        <f t="shared" si="58"/>
        <v>1.5668972499597963E-2</v>
      </c>
      <c r="N171" s="1">
        <f t="shared" si="59"/>
        <v>-0.5235859071665625</v>
      </c>
      <c r="O171" s="1">
        <f t="shared" si="60"/>
        <v>1.6185907166562603E-2</v>
      </c>
      <c r="P171" s="24">
        <f t="shared" si="53"/>
        <v>1.0987955508958399E-16</v>
      </c>
      <c r="Q171" s="1"/>
      <c r="R171" s="27">
        <f t="shared" si="61"/>
        <v>337.59335567405952</v>
      </c>
      <c r="S171" s="27">
        <f t="shared" si="62"/>
        <v>60.779944325940498</v>
      </c>
    </row>
    <row r="172" spans="1:19" x14ac:dyDescent="0.25">
      <c r="A172" s="29">
        <v>3909</v>
      </c>
      <c r="B172" s="29">
        <v>9.7000000000000003E-2</v>
      </c>
      <c r="C172" s="29">
        <v>-0.48249999999999998</v>
      </c>
      <c r="D172" s="1"/>
      <c r="E172" s="1">
        <f t="shared" si="54"/>
        <v>-4.9742268041237114</v>
      </c>
      <c r="F172" s="1">
        <f t="shared" si="55"/>
        <v>0</v>
      </c>
      <c r="G172" s="1">
        <f t="shared" si="63"/>
        <v>0</v>
      </c>
      <c r="H172" s="1"/>
      <c r="I172" s="24">
        <f t="shared" si="56"/>
        <v>0.85219953477947707</v>
      </c>
      <c r="J172" s="24">
        <f t="shared" si="52"/>
        <v>-0.70439906955895415</v>
      </c>
      <c r="K172" s="1"/>
      <c r="L172" s="1">
        <f t="shared" si="57"/>
        <v>8.2663354873609277E-2</v>
      </c>
      <c r="M172" s="1">
        <f t="shared" si="58"/>
        <v>1.4336645126390725E-2</v>
      </c>
      <c r="N172" s="1">
        <f t="shared" si="59"/>
        <v>-0.49730962501540343</v>
      </c>
      <c r="O172" s="1">
        <f t="shared" si="60"/>
        <v>1.4809625015403304E-2</v>
      </c>
      <c r="P172" s="24">
        <f t="shared" si="53"/>
        <v>-1.6481933263437598E-16</v>
      </c>
      <c r="Q172" s="1"/>
      <c r="R172" s="27">
        <f t="shared" si="61"/>
        <v>323.13105420093865</v>
      </c>
      <c r="S172" s="27">
        <f t="shared" si="62"/>
        <v>56.041945799061345</v>
      </c>
    </row>
    <row r="173" spans="1:19" x14ac:dyDescent="0.25">
      <c r="A173" s="29">
        <v>3939</v>
      </c>
      <c r="B173" s="29">
        <v>9.1300000000000006E-2</v>
      </c>
      <c r="C173" s="29">
        <v>-0.46329999999999999</v>
      </c>
      <c r="D173" s="1"/>
      <c r="E173" s="1">
        <f t="shared" si="54"/>
        <v>-5.0744797371303392</v>
      </c>
      <c r="F173" s="1">
        <f t="shared" si="55"/>
        <v>0</v>
      </c>
      <c r="G173" s="1">
        <f t="shared" si="63"/>
        <v>0</v>
      </c>
      <c r="H173" s="1"/>
      <c r="I173" s="24">
        <f t="shared" si="56"/>
        <v>0.866421676546548</v>
      </c>
      <c r="J173" s="24">
        <f t="shared" si="52"/>
        <v>-0.73284335309309601</v>
      </c>
      <c r="K173" s="1"/>
      <c r="L173" s="1">
        <f t="shared" si="57"/>
        <v>7.910429906869984E-2</v>
      </c>
      <c r="M173" s="1">
        <f t="shared" si="58"/>
        <v>1.2195700931300167E-2</v>
      </c>
      <c r="N173" s="1">
        <f t="shared" si="59"/>
        <v>-0.47589804898567861</v>
      </c>
      <c r="O173" s="1">
        <f t="shared" si="60"/>
        <v>1.2598048985678574E-2</v>
      </c>
      <c r="P173" s="24">
        <f t="shared" si="53"/>
        <v>-5.4939777544791993E-17</v>
      </c>
      <c r="Q173" s="1"/>
      <c r="R173" s="27">
        <f t="shared" si="61"/>
        <v>311.5918340316087</v>
      </c>
      <c r="S173" s="27">
        <f t="shared" si="62"/>
        <v>48.038865968391363</v>
      </c>
    </row>
    <row r="174" spans="1:19" x14ac:dyDescent="0.25">
      <c r="A174" s="29">
        <v>3969</v>
      </c>
      <c r="B174" s="29">
        <v>8.5400000000000004E-2</v>
      </c>
      <c r="C174" s="29">
        <v>-0.439</v>
      </c>
      <c r="D174" s="1"/>
      <c r="E174" s="1">
        <f t="shared" si="54"/>
        <v>-5.1405152224824358</v>
      </c>
      <c r="F174" s="1">
        <f t="shared" si="55"/>
        <v>0</v>
      </c>
      <c r="G174" s="1">
        <f t="shared" si="63"/>
        <v>0</v>
      </c>
      <c r="H174" s="1"/>
      <c r="I174" s="24">
        <f t="shared" si="56"/>
        <v>0.8757896422126773</v>
      </c>
      <c r="J174" s="24">
        <f t="shared" si="52"/>
        <v>-0.7515792844253546</v>
      </c>
      <c r="K174" s="1"/>
      <c r="L174" s="1">
        <f t="shared" si="57"/>
        <v>7.4792435444962641E-2</v>
      </c>
      <c r="M174" s="1">
        <f t="shared" si="58"/>
        <v>1.060756455503736E-2</v>
      </c>
      <c r="N174" s="1">
        <f t="shared" si="59"/>
        <v>-0.4499575184432521</v>
      </c>
      <c r="O174" s="1">
        <f t="shared" si="60"/>
        <v>1.0957518443252099E-2</v>
      </c>
      <c r="P174" s="24">
        <f t="shared" si="53"/>
        <v>0</v>
      </c>
      <c r="Q174" s="1"/>
      <c r="R174" s="27">
        <f t="shared" si="61"/>
        <v>296.85117628105672</v>
      </c>
      <c r="S174" s="27">
        <f t="shared" si="62"/>
        <v>42.101423718943281</v>
      </c>
    </row>
    <row r="175" spans="1:19" x14ac:dyDescent="0.25">
      <c r="A175" s="29">
        <v>3999</v>
      </c>
      <c r="B175" s="29">
        <v>7.9699999999999993E-2</v>
      </c>
      <c r="C175" s="29">
        <v>-0.4078</v>
      </c>
      <c r="D175" s="1"/>
      <c r="E175" s="1">
        <f t="shared" si="54"/>
        <v>-5.1166875784190715</v>
      </c>
      <c r="F175" s="1">
        <f t="shared" si="55"/>
        <v>0</v>
      </c>
      <c r="G175" s="1">
        <f t="shared" si="63"/>
        <v>0</v>
      </c>
      <c r="H175" s="1"/>
      <c r="I175" s="24">
        <f t="shared" si="56"/>
        <v>0.87240939066610101</v>
      </c>
      <c r="J175" s="24">
        <f t="shared" si="52"/>
        <v>-0.74481878133220203</v>
      </c>
      <c r="K175" s="1"/>
      <c r="L175" s="1">
        <f t="shared" si="57"/>
        <v>6.9531028436088244E-2</v>
      </c>
      <c r="M175" s="1">
        <f t="shared" si="58"/>
        <v>1.0168971563911748E-2</v>
      </c>
      <c r="N175" s="1">
        <f t="shared" si="59"/>
        <v>-0.41830445584208625</v>
      </c>
      <c r="O175" s="1">
        <f t="shared" si="60"/>
        <v>1.050445584208624E-2</v>
      </c>
      <c r="P175" s="24">
        <f t="shared" si="53"/>
        <v>0</v>
      </c>
      <c r="Q175" s="1"/>
      <c r="R175" s="27">
        <f t="shared" si="61"/>
        <v>278.05458271591687</v>
      </c>
      <c r="S175" s="27">
        <f t="shared" si="62"/>
        <v>40.66571728408308</v>
      </c>
    </row>
    <row r="176" spans="1:19" x14ac:dyDescent="0.25">
      <c r="A176" s="29">
        <v>4029</v>
      </c>
      <c r="B176" s="29">
        <v>7.4300000000000005E-2</v>
      </c>
      <c r="C176" s="29">
        <v>-0.37480000000000002</v>
      </c>
      <c r="D176" s="1"/>
      <c r="E176" s="1">
        <f t="shared" si="54"/>
        <v>-5.0444145356662178</v>
      </c>
      <c r="F176" s="1">
        <f t="shared" si="55"/>
        <v>0</v>
      </c>
      <c r="G176" s="1">
        <f t="shared" si="63"/>
        <v>0</v>
      </c>
      <c r="H176" s="1"/>
      <c r="I176" s="24">
        <f t="shared" si="56"/>
        <v>0.86215654888738991</v>
      </c>
      <c r="J176" s="24">
        <f t="shared" si="52"/>
        <v>-0.72431309777477981</v>
      </c>
      <c r="K176" s="1"/>
      <c r="L176" s="1">
        <f t="shared" si="57"/>
        <v>6.4058231582333078E-2</v>
      </c>
      <c r="M176" s="1">
        <f t="shared" si="58"/>
        <v>1.0241768417666931E-2</v>
      </c>
      <c r="N176" s="1">
        <f t="shared" si="59"/>
        <v>-0.38537965433496318</v>
      </c>
      <c r="O176" s="1">
        <f t="shared" si="60"/>
        <v>1.0579654334963133E-2</v>
      </c>
      <c r="P176" s="24">
        <f t="shared" si="53"/>
        <v>-5.4939777544791993E-17</v>
      </c>
      <c r="Q176" s="1"/>
      <c r="R176" s="27">
        <f t="shared" si="61"/>
        <v>258.09061504521998</v>
      </c>
      <c r="S176" s="27">
        <f t="shared" si="62"/>
        <v>41.26408495478006</v>
      </c>
    </row>
    <row r="177" spans="1:19" x14ac:dyDescent="0.25">
      <c r="A177" s="29">
        <v>4059</v>
      </c>
      <c r="B177" s="29">
        <v>6.9699999999999998E-2</v>
      </c>
      <c r="C177" s="29">
        <v>-0.34379999999999999</v>
      </c>
      <c r="D177" s="1"/>
      <c r="E177" s="1">
        <f t="shared" si="54"/>
        <v>-4.9325681492109039</v>
      </c>
      <c r="F177" s="1">
        <f t="shared" si="55"/>
        <v>0</v>
      </c>
      <c r="G177" s="1">
        <f t="shared" si="63"/>
        <v>0</v>
      </c>
      <c r="H177" s="1"/>
      <c r="I177" s="24">
        <f t="shared" si="56"/>
        <v>0.84628972966727867</v>
      </c>
      <c r="J177" s="24">
        <f t="shared" si="52"/>
        <v>-0.69257945933455733</v>
      </c>
      <c r="K177" s="1"/>
      <c r="L177" s="1">
        <f t="shared" si="57"/>
        <v>5.8986394157809319E-2</v>
      </c>
      <c r="M177" s="1">
        <f t="shared" si="58"/>
        <v>1.0713605842190676E-2</v>
      </c>
      <c r="N177" s="1">
        <f t="shared" si="59"/>
        <v>-0.35486705813577057</v>
      </c>
      <c r="O177" s="1">
        <f t="shared" si="60"/>
        <v>1.1067058135770575E-2</v>
      </c>
      <c r="P177" s="24">
        <f t="shared" si="53"/>
        <v>0</v>
      </c>
      <c r="Q177" s="1"/>
      <c r="R177" s="27">
        <f t="shared" si="61"/>
        <v>239.42577388654803</v>
      </c>
      <c r="S177" s="27">
        <f t="shared" si="62"/>
        <v>43.486526113451951</v>
      </c>
    </row>
    <row r="178" spans="1:19" x14ac:dyDescent="0.25">
      <c r="A178" s="29">
        <v>4089</v>
      </c>
      <c r="B178" s="29">
        <v>6.5699999999999995E-2</v>
      </c>
      <c r="C178" s="29">
        <v>-0.31690000000000002</v>
      </c>
      <c r="D178" s="1"/>
      <c r="E178" s="1">
        <f t="shared" si="54"/>
        <v>-4.8234398782343995</v>
      </c>
      <c r="F178" s="1">
        <f t="shared" si="55"/>
        <v>0</v>
      </c>
      <c r="G178" s="1">
        <f t="shared" si="63"/>
        <v>0</v>
      </c>
      <c r="H178" s="1"/>
      <c r="I178" s="24">
        <f t="shared" si="56"/>
        <v>0.8308085093769898</v>
      </c>
      <c r="J178" s="24">
        <f t="shared" si="52"/>
        <v>-0.6616170187539796</v>
      </c>
      <c r="K178" s="1"/>
      <c r="L178" s="1">
        <f t="shared" si="57"/>
        <v>5.4584119066068228E-2</v>
      </c>
      <c r="M178" s="1">
        <f t="shared" si="58"/>
        <v>1.1115880933931769E-2</v>
      </c>
      <c r="N178" s="1">
        <f t="shared" si="59"/>
        <v>-0.32838260467467162</v>
      </c>
      <c r="O178" s="1">
        <f t="shared" si="60"/>
        <v>1.1482604674671503E-2</v>
      </c>
      <c r="P178" s="24">
        <f t="shared" si="53"/>
        <v>-1.0987955508958399E-16</v>
      </c>
      <c r="Q178" s="1"/>
      <c r="R178" s="27">
        <f t="shared" si="61"/>
        <v>223.19446286115297</v>
      </c>
      <c r="S178" s="27">
        <f t="shared" si="62"/>
        <v>45.452837138847002</v>
      </c>
    </row>
    <row r="179" spans="1:19" x14ac:dyDescent="0.25">
      <c r="A179" s="29">
        <v>4119</v>
      </c>
      <c r="B179" s="29">
        <v>6.2300000000000001E-2</v>
      </c>
      <c r="C179" s="29">
        <v>-0.2959</v>
      </c>
      <c r="D179" s="1"/>
      <c r="E179" s="1">
        <f t="shared" si="54"/>
        <v>-4.7495987158908504</v>
      </c>
      <c r="F179" s="1">
        <f t="shared" si="55"/>
        <v>0</v>
      </c>
      <c r="G179" s="1">
        <f t="shared" si="63"/>
        <v>0</v>
      </c>
      <c r="H179" s="1"/>
      <c r="I179" s="24">
        <f t="shared" si="56"/>
        <v>0.82033321007551352</v>
      </c>
      <c r="J179" s="24">
        <f t="shared" si="52"/>
        <v>-0.64066642015102704</v>
      </c>
      <c r="K179" s="1"/>
      <c r="L179" s="1">
        <f t="shared" si="57"/>
        <v>5.110675898770449E-2</v>
      </c>
      <c r="M179" s="1">
        <f t="shared" si="58"/>
        <v>1.1193241012295508E-2</v>
      </c>
      <c r="N179" s="1">
        <f t="shared" si="59"/>
        <v>-0.30746251693738208</v>
      </c>
      <c r="O179" s="1">
        <f t="shared" si="60"/>
        <v>1.1562516937382132E-2</v>
      </c>
      <c r="P179" s="24">
        <f t="shared" si="53"/>
        <v>5.4939777544791993E-17</v>
      </c>
      <c r="Q179" s="1"/>
      <c r="R179" s="27">
        <f t="shared" si="61"/>
        <v>210.50874027035479</v>
      </c>
      <c r="S179" s="27">
        <f t="shared" si="62"/>
        <v>46.104959729645195</v>
      </c>
    </row>
    <row r="180" spans="1:19" x14ac:dyDescent="0.25">
      <c r="A180" s="29">
        <v>4149</v>
      </c>
      <c r="B180" s="29">
        <v>5.91E-2</v>
      </c>
      <c r="C180" s="29">
        <v>-0.27879999999999999</v>
      </c>
      <c r="D180" s="1"/>
      <c r="E180" s="1">
        <f t="shared" si="54"/>
        <v>-4.7174280879864634</v>
      </c>
      <c r="F180" s="1">
        <f t="shared" si="55"/>
        <v>0</v>
      </c>
      <c r="G180" s="1">
        <f t="shared" si="63"/>
        <v>0</v>
      </c>
      <c r="H180" s="1"/>
      <c r="I180" s="24">
        <f t="shared" si="56"/>
        <v>0.81576940114673502</v>
      </c>
      <c r="J180" s="24">
        <f t="shared" si="52"/>
        <v>-0.63153880229347004</v>
      </c>
      <c r="K180" s="1"/>
      <c r="L180" s="1">
        <f t="shared" si="57"/>
        <v>4.821197160777204E-2</v>
      </c>
      <c r="M180" s="1">
        <f t="shared" si="58"/>
        <v>1.0888028392227961E-2</v>
      </c>
      <c r="N180" s="1">
        <f t="shared" si="59"/>
        <v>-0.29004723505565033</v>
      </c>
      <c r="O180" s="1">
        <f t="shared" si="60"/>
        <v>1.1247235055650359E-2</v>
      </c>
      <c r="P180" s="24">
        <f t="shared" si="53"/>
        <v>0</v>
      </c>
      <c r="Q180" s="1"/>
      <c r="R180" s="27">
        <f t="shared" si="61"/>
        <v>200.0314702006462</v>
      </c>
      <c r="S180" s="27">
        <f t="shared" si="62"/>
        <v>45.17442979935381</v>
      </c>
    </row>
    <row r="181" spans="1:19" x14ac:dyDescent="0.25">
      <c r="A181" s="29">
        <v>4179</v>
      </c>
      <c r="B181" s="29">
        <v>5.6099999999999997E-2</v>
      </c>
      <c r="C181" s="29">
        <v>-0.26340000000000002</v>
      </c>
      <c r="D181" s="1"/>
      <c r="E181" s="1">
        <f t="shared" si="54"/>
        <v>-4.6951871657754021</v>
      </c>
      <c r="F181" s="1">
        <f t="shared" si="55"/>
        <v>0</v>
      </c>
      <c r="G181" s="1">
        <f t="shared" si="63"/>
        <v>0</v>
      </c>
      <c r="H181" s="1"/>
      <c r="I181" s="24">
        <f t="shared" si="56"/>
        <v>0.81261424608812738</v>
      </c>
      <c r="J181" s="24">
        <f t="shared" si="52"/>
        <v>-0.62522849217625476</v>
      </c>
      <c r="K181" s="1"/>
      <c r="L181" s="1">
        <f t="shared" si="57"/>
        <v>4.5587659205543946E-2</v>
      </c>
      <c r="M181" s="1">
        <f t="shared" si="58"/>
        <v>1.0512340794456053E-2</v>
      </c>
      <c r="N181" s="1">
        <f t="shared" si="59"/>
        <v>-0.27425915315804539</v>
      </c>
      <c r="O181" s="1">
        <f t="shared" si="60"/>
        <v>1.0859153158045328E-2</v>
      </c>
      <c r="P181" s="24">
        <f t="shared" si="53"/>
        <v>-5.4939777544791993E-17</v>
      </c>
      <c r="Q181" s="1"/>
      <c r="R181" s="27">
        <f t="shared" si="61"/>
        <v>190.51082781996814</v>
      </c>
      <c r="S181" s="27">
        <f t="shared" si="62"/>
        <v>43.931072180031848</v>
      </c>
    </row>
    <row r="182" spans="1:19" x14ac:dyDescent="0.25">
      <c r="A182" s="29">
        <v>4209</v>
      </c>
      <c r="B182" s="29">
        <v>5.3400000000000003E-2</v>
      </c>
      <c r="C182" s="29">
        <v>-0.2482</v>
      </c>
      <c r="D182" s="1"/>
      <c r="E182" s="1">
        <f t="shared" si="54"/>
        <v>-4.6479400749063666</v>
      </c>
      <c r="F182" s="1">
        <f t="shared" si="55"/>
        <v>0</v>
      </c>
      <c r="G182" s="1">
        <f t="shared" si="63"/>
        <v>0</v>
      </c>
      <c r="H182" s="1"/>
      <c r="I182" s="24">
        <f t="shared" si="56"/>
        <v>0.80591165091939865</v>
      </c>
      <c r="J182" s="24">
        <f t="shared" si="52"/>
        <v>-0.6118233018387973</v>
      </c>
      <c r="K182" s="1"/>
      <c r="L182" s="1">
        <f t="shared" si="57"/>
        <v>4.3035682159095888E-2</v>
      </c>
      <c r="M182" s="1">
        <f t="shared" si="58"/>
        <v>1.0364317840904113E-2</v>
      </c>
      <c r="N182" s="1">
        <f t="shared" si="59"/>
        <v>-0.25890624678305657</v>
      </c>
      <c r="O182" s="1">
        <f t="shared" si="60"/>
        <v>1.0706246783056568E-2</v>
      </c>
      <c r="P182" s="24">
        <f t="shared" si="53"/>
        <v>0</v>
      </c>
      <c r="Q182" s="1"/>
      <c r="R182" s="27">
        <f t="shared" si="61"/>
        <v>181.13718620763458</v>
      </c>
      <c r="S182" s="27">
        <f t="shared" si="62"/>
        <v>43.623413792365412</v>
      </c>
    </row>
    <row r="183" spans="1:19" x14ac:dyDescent="0.25">
      <c r="A183" s="29">
        <v>4239</v>
      </c>
      <c r="B183" s="29">
        <v>5.1200000000000002E-2</v>
      </c>
      <c r="C183" s="29">
        <v>-0.2334</v>
      </c>
      <c r="D183" s="1"/>
      <c r="E183" s="1">
        <f t="shared" si="54"/>
        <v>-4.55859375</v>
      </c>
      <c r="F183" s="1">
        <f t="shared" si="55"/>
        <v>0</v>
      </c>
      <c r="G183" s="1">
        <f t="shared" si="63"/>
        <v>0</v>
      </c>
      <c r="H183" s="1"/>
      <c r="I183" s="24">
        <f t="shared" si="56"/>
        <v>0.7932367489382155</v>
      </c>
      <c r="J183" s="24">
        <f t="shared" si="52"/>
        <v>-0.58647349787643099</v>
      </c>
      <c r="K183" s="1"/>
      <c r="L183" s="1">
        <f t="shared" si="57"/>
        <v>4.0613721545636638E-2</v>
      </c>
      <c r="M183" s="1">
        <f t="shared" si="58"/>
        <v>1.0586278454363367E-2</v>
      </c>
      <c r="N183" s="1">
        <f t="shared" si="59"/>
        <v>-0.24433553009338072</v>
      </c>
      <c r="O183" s="1">
        <f t="shared" si="60"/>
        <v>1.0935530093380646E-2</v>
      </c>
      <c r="P183" s="24">
        <f t="shared" si="53"/>
        <v>-8.2409666317187989E-17</v>
      </c>
      <c r="Q183" s="1"/>
      <c r="R183" s="27">
        <f t="shared" si="61"/>
        <v>172.16156563195372</v>
      </c>
      <c r="S183" s="27">
        <f t="shared" si="62"/>
        <v>44.875234368046314</v>
      </c>
    </row>
    <row r="184" spans="1:19" x14ac:dyDescent="0.25">
      <c r="A184" s="29">
        <v>4269</v>
      </c>
      <c r="B184" s="29">
        <v>4.9599999999999998E-2</v>
      </c>
      <c r="C184" s="29">
        <v>-0.22209999999999999</v>
      </c>
      <c r="D184" s="1"/>
      <c r="E184" s="1">
        <f t="shared" si="54"/>
        <v>-4.477822580645161</v>
      </c>
      <c r="F184" s="1">
        <f t="shared" si="55"/>
        <v>0</v>
      </c>
      <c r="G184" s="1">
        <f t="shared" si="63"/>
        <v>0</v>
      </c>
      <c r="H184" s="1"/>
      <c r="I184" s="24">
        <f t="shared" si="56"/>
        <v>0.78177834082180964</v>
      </c>
      <c r="J184" s="24">
        <f t="shared" si="52"/>
        <v>-0.56355668164361927</v>
      </c>
      <c r="K184" s="1"/>
      <c r="L184" s="1">
        <f t="shared" si="57"/>
        <v>3.8776205704761757E-2</v>
      </c>
      <c r="M184" s="1">
        <f t="shared" si="58"/>
        <v>1.0823794295238241E-2</v>
      </c>
      <c r="N184" s="1">
        <f t="shared" si="59"/>
        <v>-0.23328088181322615</v>
      </c>
      <c r="O184" s="1">
        <f t="shared" si="60"/>
        <v>1.1180881813226183E-2</v>
      </c>
      <c r="P184" s="24">
        <f t="shared" si="53"/>
        <v>2.7469888772395996E-17</v>
      </c>
      <c r="Q184" s="1"/>
      <c r="R184" s="27">
        <f t="shared" si="61"/>
        <v>165.53562215362794</v>
      </c>
      <c r="S184" s="27">
        <f t="shared" si="62"/>
        <v>46.206777846372049</v>
      </c>
    </row>
    <row r="185" spans="1:19" x14ac:dyDescent="0.25">
      <c r="A185" s="29">
        <v>4299</v>
      </c>
      <c r="B185" s="29">
        <v>4.8099999999999997E-2</v>
      </c>
      <c r="C185" s="29">
        <v>-0.217</v>
      </c>
      <c r="D185" s="1"/>
      <c r="E185" s="1">
        <f t="shared" si="54"/>
        <v>-4.511434511434512</v>
      </c>
      <c r="F185" s="1">
        <f t="shared" si="55"/>
        <v>0</v>
      </c>
      <c r="G185" s="1">
        <f t="shared" si="63"/>
        <v>0</v>
      </c>
      <c r="H185" s="1"/>
      <c r="I185" s="24">
        <f t="shared" si="56"/>
        <v>0.78654661672571302</v>
      </c>
      <c r="J185" s="24">
        <f t="shared" si="52"/>
        <v>-0.57309323345142604</v>
      </c>
      <c r="K185" s="1"/>
      <c r="L185" s="1">
        <f t="shared" si="57"/>
        <v>3.7832892264506791E-2</v>
      </c>
      <c r="M185" s="1">
        <f t="shared" si="58"/>
        <v>1.0267107735493204E-2</v>
      </c>
      <c r="N185" s="1">
        <f t="shared" si="59"/>
        <v>-0.22760582962156925</v>
      </c>
      <c r="O185" s="1">
        <f t="shared" si="60"/>
        <v>1.0605829621569232E-2</v>
      </c>
      <c r="P185" s="24">
        <f t="shared" si="53"/>
        <v>-2.7469888772395996E-17</v>
      </c>
      <c r="Q185" s="1"/>
      <c r="R185" s="27">
        <f t="shared" si="61"/>
        <v>162.64360384511468</v>
      </c>
      <c r="S185" s="27">
        <f t="shared" si="62"/>
        <v>44.138296154885282</v>
      </c>
    </row>
    <row r="186" spans="1:19" x14ac:dyDescent="0.25">
      <c r="A186" s="29">
        <v>4329</v>
      </c>
      <c r="B186" s="29">
        <v>4.65E-2</v>
      </c>
      <c r="C186" s="29">
        <v>-0.2162</v>
      </c>
      <c r="D186" s="1"/>
      <c r="E186" s="1">
        <f t="shared" si="54"/>
        <v>-4.6494623655913978</v>
      </c>
      <c r="F186" s="1">
        <f t="shared" si="55"/>
        <v>0</v>
      </c>
      <c r="G186" s="1">
        <f t="shared" si="63"/>
        <v>0</v>
      </c>
      <c r="H186" s="1"/>
      <c r="I186" s="24">
        <f t="shared" si="56"/>
        <v>0.80612760703443587</v>
      </c>
      <c r="J186" s="24">
        <f t="shared" si="52"/>
        <v>-0.61225521406887173</v>
      </c>
      <c r="K186" s="1"/>
      <c r="L186" s="1">
        <f t="shared" si="57"/>
        <v>3.7484933727101266E-2</v>
      </c>
      <c r="M186" s="1">
        <f t="shared" si="58"/>
        <v>9.0150662728987318E-3</v>
      </c>
      <c r="N186" s="1">
        <f t="shared" si="59"/>
        <v>-0.22551248209142571</v>
      </c>
      <c r="O186" s="1">
        <f t="shared" si="60"/>
        <v>9.3124820914257372E-3</v>
      </c>
      <c r="P186" s="24">
        <f t="shared" si="53"/>
        <v>2.7469888772395996E-17</v>
      </c>
      <c r="Q186" s="1"/>
      <c r="R186" s="27">
        <f t="shared" si="61"/>
        <v>162.27227810462139</v>
      </c>
      <c r="S186" s="27">
        <f t="shared" si="62"/>
        <v>39.026221895378612</v>
      </c>
    </row>
    <row r="187" spans="1:19" x14ac:dyDescent="0.25">
      <c r="A187" s="29">
        <v>4359</v>
      </c>
      <c r="B187" s="29">
        <v>4.5100000000000001E-2</v>
      </c>
      <c r="C187" s="29">
        <v>-0.214</v>
      </c>
      <c r="D187" s="1"/>
      <c r="E187" s="1">
        <f t="shared" si="54"/>
        <v>-4.7450110864745012</v>
      </c>
      <c r="F187" s="1">
        <f t="shared" si="55"/>
        <v>0</v>
      </c>
      <c r="G187" s="1">
        <f t="shared" si="63"/>
        <v>0</v>
      </c>
      <c r="H187" s="1"/>
      <c r="I187" s="24">
        <f t="shared" si="56"/>
        <v>0.81968239703715795</v>
      </c>
      <c r="J187" s="24">
        <f t="shared" si="52"/>
        <v>-0.6393647940743159</v>
      </c>
      <c r="K187" s="1"/>
      <c r="L187" s="1">
        <f t="shared" si="57"/>
        <v>3.6967676106375823E-2</v>
      </c>
      <c r="M187" s="1">
        <f t="shared" si="58"/>
        <v>8.1323238936241767E-3</v>
      </c>
      <c r="N187" s="1">
        <f t="shared" si="59"/>
        <v>-0.22240061718112003</v>
      </c>
      <c r="O187" s="1">
        <f t="shared" si="60"/>
        <v>8.4006171811200261E-3</v>
      </c>
      <c r="P187" s="24">
        <f t="shared" si="53"/>
        <v>0</v>
      </c>
      <c r="Q187" s="1"/>
      <c r="R187" s="27">
        <f t="shared" si="61"/>
        <v>161.14210014769222</v>
      </c>
      <c r="S187" s="27">
        <f t="shared" si="62"/>
        <v>35.448799852307786</v>
      </c>
    </row>
    <row r="188" spans="1:19" x14ac:dyDescent="0.25">
      <c r="A188" s="29">
        <v>4389</v>
      </c>
      <c r="B188" s="29">
        <v>4.4299999999999999E-2</v>
      </c>
      <c r="C188" s="29">
        <v>-0.20849999999999999</v>
      </c>
      <c r="D188" s="1"/>
      <c r="E188" s="1">
        <f t="shared" ref="E188:E224" si="64">C188/B188</f>
        <v>-4.7065462753950333</v>
      </c>
      <c r="F188" s="1">
        <f t="shared" ref="F188:F224" si="65">IF(AND(B188/$B$13&gt;$O$12,OR(C188/$C$13&gt;$M$12,C188/$C$14&gt;$M$12)),1,0)</f>
        <v>0</v>
      </c>
      <c r="G188" s="1">
        <f t="shared" si="63"/>
        <v>0</v>
      </c>
      <c r="H188" s="1"/>
      <c r="I188" s="24">
        <f t="shared" ref="I188:I224" si="66">MIN(1,MAX(0,(E188-$J$15)/($L$14-$J$15)))</f>
        <v>0.81422567891620645</v>
      </c>
      <c r="J188" s="24">
        <f t="shared" si="52"/>
        <v>-0.6284513578324129</v>
      </c>
      <c r="K188" s="1"/>
      <c r="L188" s="1">
        <f t="shared" ref="L188:L224" si="67">B188*I188</f>
        <v>3.6070197575987943E-2</v>
      </c>
      <c r="M188" s="1">
        <f t="shared" ref="M188:M224" si="68">B188*(1-I188)</f>
        <v>8.2298024240120542E-3</v>
      </c>
      <c r="N188" s="1">
        <f t="shared" ref="N188:N224" si="69">L188*$L$14</f>
        <v>-0.21700131162318576</v>
      </c>
      <c r="O188" s="1">
        <f t="shared" ref="O188:O224" si="70">M188*$J$15</f>
        <v>8.5013116231858112E-3</v>
      </c>
      <c r="P188" s="24">
        <f t="shared" si="53"/>
        <v>5.4939777544791993E-17</v>
      </c>
      <c r="Q188" s="1"/>
      <c r="R188" s="27">
        <f t="shared" ref="R188:R224" si="71">A188*L188</f>
        <v>158.31209716101108</v>
      </c>
      <c r="S188" s="27">
        <f t="shared" ref="S188:S224" si="72">A188*M188</f>
        <v>36.120602838988908</v>
      </c>
    </row>
    <row r="189" spans="1:19" x14ac:dyDescent="0.25">
      <c r="A189" s="29">
        <v>4419</v>
      </c>
      <c r="B189" s="29">
        <v>4.3400000000000001E-2</v>
      </c>
      <c r="C189" s="29">
        <v>-0.20280000000000001</v>
      </c>
      <c r="D189" s="1"/>
      <c r="E189" s="1">
        <f t="shared" si="64"/>
        <v>-4.6728110599078345</v>
      </c>
      <c r="F189" s="1">
        <f t="shared" si="65"/>
        <v>0</v>
      </c>
      <c r="G189" s="1">
        <f t="shared" si="63"/>
        <v>0</v>
      </c>
      <c r="H189" s="1"/>
      <c r="I189" s="24">
        <f t="shared" si="66"/>
        <v>0.80943991352448574</v>
      </c>
      <c r="J189" s="24">
        <f t="shared" si="52"/>
        <v>-0.61887982704897149</v>
      </c>
      <c r="K189" s="1"/>
      <c r="L189" s="1">
        <f t="shared" si="67"/>
        <v>3.5129692246962683E-2</v>
      </c>
      <c r="M189" s="1">
        <f t="shared" si="68"/>
        <v>8.2703077530373193E-3</v>
      </c>
      <c r="N189" s="1">
        <f t="shared" si="69"/>
        <v>-0.21134315326247466</v>
      </c>
      <c r="O189" s="1">
        <f t="shared" si="70"/>
        <v>8.5431532624745919E-3</v>
      </c>
      <c r="P189" s="24">
        <f t="shared" si="53"/>
        <v>-5.4939777544791993E-17</v>
      </c>
      <c r="Q189" s="1"/>
      <c r="R189" s="27">
        <f t="shared" si="71"/>
        <v>155.23811003932809</v>
      </c>
      <c r="S189" s="27">
        <f t="shared" si="72"/>
        <v>36.546489960671913</v>
      </c>
    </row>
    <row r="190" spans="1:19" x14ac:dyDescent="0.25">
      <c r="A190" s="29">
        <v>4449</v>
      </c>
      <c r="B190" s="29">
        <v>4.2500000000000003E-2</v>
      </c>
      <c r="C190" s="29">
        <v>-0.1988</v>
      </c>
      <c r="D190" s="1"/>
      <c r="E190" s="1">
        <f t="shared" si="64"/>
        <v>-4.6776470588235295</v>
      </c>
      <c r="F190" s="1">
        <f t="shared" si="65"/>
        <v>0</v>
      </c>
      <c r="G190" s="1">
        <f t="shared" si="63"/>
        <v>0</v>
      </c>
      <c r="H190" s="1"/>
      <c r="I190" s="24">
        <f t="shared" si="66"/>
        <v>0.81012596090586131</v>
      </c>
      <c r="J190" s="24">
        <f t="shared" si="52"/>
        <v>-0.62025192181172262</v>
      </c>
      <c r="K190" s="1"/>
      <c r="L190" s="1">
        <f t="shared" si="67"/>
        <v>3.4430353338499108E-2</v>
      </c>
      <c r="M190" s="1">
        <f t="shared" si="68"/>
        <v>8.0696466615008955E-3</v>
      </c>
      <c r="N190" s="1">
        <f t="shared" si="69"/>
        <v>-0.20713587216605095</v>
      </c>
      <c r="O190" s="1">
        <f t="shared" si="70"/>
        <v>8.335872166050879E-3</v>
      </c>
      <c r="P190" s="24">
        <f t="shared" si="53"/>
        <v>-5.4939777544791993E-17</v>
      </c>
      <c r="Q190" s="1"/>
      <c r="R190" s="27">
        <f t="shared" si="71"/>
        <v>153.18064200298252</v>
      </c>
      <c r="S190" s="27">
        <f t="shared" si="72"/>
        <v>35.901857997017487</v>
      </c>
    </row>
    <row r="191" spans="1:19" x14ac:dyDescent="0.25">
      <c r="A191" s="29">
        <v>4479</v>
      </c>
      <c r="B191" s="29">
        <v>4.1500000000000002E-2</v>
      </c>
      <c r="C191" s="29">
        <v>-0.19550000000000001</v>
      </c>
      <c r="D191" s="1"/>
      <c r="E191" s="1">
        <f t="shared" si="64"/>
        <v>-4.7108433734939759</v>
      </c>
      <c r="F191" s="1">
        <f t="shared" si="65"/>
        <v>0</v>
      </c>
      <c r="G191" s="1">
        <f t="shared" si="63"/>
        <v>0</v>
      </c>
      <c r="H191" s="1"/>
      <c r="I191" s="24">
        <f t="shared" si="66"/>
        <v>0.81483527642639753</v>
      </c>
      <c r="J191" s="24">
        <f t="shared" si="52"/>
        <v>-0.62967055285279505</v>
      </c>
      <c r="K191" s="1"/>
      <c r="L191" s="1">
        <f t="shared" si="67"/>
        <v>3.3815663971695498E-2</v>
      </c>
      <c r="M191" s="1">
        <f t="shared" si="68"/>
        <v>7.6843360283045028E-3</v>
      </c>
      <c r="N191" s="1">
        <f t="shared" si="69"/>
        <v>-0.2034378497597083</v>
      </c>
      <c r="O191" s="1">
        <f t="shared" si="70"/>
        <v>7.9378497597082619E-3</v>
      </c>
      <c r="P191" s="24">
        <f t="shared" si="53"/>
        <v>-2.7469888772395996E-17</v>
      </c>
      <c r="Q191" s="1"/>
      <c r="R191" s="27">
        <f t="shared" si="71"/>
        <v>151.46035892922413</v>
      </c>
      <c r="S191" s="27">
        <f t="shared" si="72"/>
        <v>34.418141070775867</v>
      </c>
    </row>
    <row r="192" spans="1:19" x14ac:dyDescent="0.25">
      <c r="A192" s="29">
        <v>4509</v>
      </c>
      <c r="B192" s="29">
        <v>4.0599999999999997E-2</v>
      </c>
      <c r="C192" s="29">
        <v>-0.19539999999999999</v>
      </c>
      <c r="D192" s="1"/>
      <c r="E192" s="1">
        <f t="shared" si="64"/>
        <v>-4.8128078817733995</v>
      </c>
      <c r="F192" s="1">
        <f t="shared" si="65"/>
        <v>0</v>
      </c>
      <c r="G192" s="1">
        <f t="shared" si="63"/>
        <v>0</v>
      </c>
      <c r="H192" s="1"/>
      <c r="I192" s="24">
        <f t="shared" si="66"/>
        <v>0.82930022671232839</v>
      </c>
      <c r="J192" s="24">
        <f t="shared" si="52"/>
        <v>-0.65860045342465678</v>
      </c>
      <c r="K192" s="1"/>
      <c r="L192" s="1">
        <f t="shared" si="67"/>
        <v>3.3669589204520532E-2</v>
      </c>
      <c r="M192" s="1">
        <f t="shared" si="68"/>
        <v>6.9304107954794667E-3</v>
      </c>
      <c r="N192" s="1">
        <f t="shared" si="69"/>
        <v>-0.20255905179900291</v>
      </c>
      <c r="O192" s="1">
        <f t="shared" si="70"/>
        <v>7.1590517990029103E-3</v>
      </c>
      <c r="P192" s="24">
        <f t="shared" si="53"/>
        <v>0</v>
      </c>
      <c r="Q192" s="1"/>
      <c r="R192" s="27">
        <f t="shared" si="71"/>
        <v>151.81617772318307</v>
      </c>
      <c r="S192" s="27">
        <f t="shared" si="72"/>
        <v>31.249222276816916</v>
      </c>
    </row>
    <row r="193" spans="1:19" x14ac:dyDescent="0.25">
      <c r="A193" s="29">
        <v>4539</v>
      </c>
      <c r="B193" s="29">
        <v>3.9699999999999999E-2</v>
      </c>
      <c r="C193" s="29">
        <v>-0.20030000000000001</v>
      </c>
      <c r="D193" s="1"/>
      <c r="E193" s="1">
        <f t="shared" si="64"/>
        <v>-5.0453400503778338</v>
      </c>
      <c r="F193" s="1">
        <f t="shared" si="65"/>
        <v>0</v>
      </c>
      <c r="G193" s="1">
        <f t="shared" si="63"/>
        <v>0</v>
      </c>
      <c r="H193" s="1"/>
      <c r="I193" s="24">
        <f t="shared" si="66"/>
        <v>0.86228784481102383</v>
      </c>
      <c r="J193" s="24">
        <f t="shared" si="52"/>
        <v>-0.72457568962204766</v>
      </c>
      <c r="K193" s="1"/>
      <c r="L193" s="1">
        <f t="shared" si="67"/>
        <v>3.4232827438997644E-2</v>
      </c>
      <c r="M193" s="1">
        <f t="shared" si="68"/>
        <v>5.4671725610023541E-3</v>
      </c>
      <c r="N193" s="1">
        <f t="shared" si="69"/>
        <v>-0.20594753990973136</v>
      </c>
      <c r="O193" s="1">
        <f t="shared" si="70"/>
        <v>5.6475399097313458E-3</v>
      </c>
      <c r="P193" s="24">
        <f t="shared" si="53"/>
        <v>0</v>
      </c>
      <c r="Q193" s="1"/>
      <c r="R193" s="27">
        <f t="shared" si="71"/>
        <v>155.38280374561032</v>
      </c>
      <c r="S193" s="27">
        <f t="shared" si="72"/>
        <v>24.815496254389686</v>
      </c>
    </row>
    <row r="194" spans="1:19" x14ac:dyDescent="0.25">
      <c r="A194" s="29">
        <v>4569</v>
      </c>
      <c r="B194" s="29">
        <v>3.9E-2</v>
      </c>
      <c r="C194" s="29">
        <v>-0.20519999999999999</v>
      </c>
      <c r="D194" s="1"/>
      <c r="E194" s="1">
        <f t="shared" si="64"/>
        <v>-5.2615384615384615</v>
      </c>
      <c r="F194" s="1">
        <f t="shared" si="65"/>
        <v>0</v>
      </c>
      <c r="G194" s="1">
        <f t="shared" si="63"/>
        <v>0</v>
      </c>
      <c r="H194" s="1"/>
      <c r="I194" s="24">
        <f t="shared" si="66"/>
        <v>0.89295831360557443</v>
      </c>
      <c r="J194" s="24">
        <f t="shared" si="52"/>
        <v>-0.78591662721114885</v>
      </c>
      <c r="K194" s="1"/>
      <c r="L194" s="1">
        <f t="shared" si="67"/>
        <v>3.4825374230617399E-2</v>
      </c>
      <c r="M194" s="1">
        <f t="shared" si="68"/>
        <v>4.1746257693825971E-3</v>
      </c>
      <c r="N194" s="1">
        <f t="shared" si="69"/>
        <v>-0.209512350740299</v>
      </c>
      <c r="O194" s="1">
        <f t="shared" si="70"/>
        <v>4.3123507402990473E-3</v>
      </c>
      <c r="P194" s="24">
        <f t="shared" si="53"/>
        <v>2.7469888772395996E-17</v>
      </c>
      <c r="Q194" s="1"/>
      <c r="R194" s="27">
        <f t="shared" si="71"/>
        <v>159.11713485969091</v>
      </c>
      <c r="S194" s="27">
        <f t="shared" si="72"/>
        <v>19.073865140309085</v>
      </c>
    </row>
    <row r="195" spans="1:19" x14ac:dyDescent="0.25">
      <c r="A195" s="29">
        <v>4599</v>
      </c>
      <c r="B195" s="29">
        <v>3.8300000000000001E-2</v>
      </c>
      <c r="C195" s="29">
        <v>-0.20480000000000001</v>
      </c>
      <c r="D195" s="1"/>
      <c r="E195" s="1">
        <f t="shared" si="64"/>
        <v>-5.3472584856396868</v>
      </c>
      <c r="F195" s="1">
        <f t="shared" si="65"/>
        <v>0</v>
      </c>
      <c r="G195" s="1">
        <f t="shared" si="63"/>
        <v>0</v>
      </c>
      <c r="H195" s="1"/>
      <c r="I195" s="24">
        <f t="shared" si="66"/>
        <v>0.90511877912496019</v>
      </c>
      <c r="J195" s="24">
        <f t="shared" si="52"/>
        <v>-0.81023755824992039</v>
      </c>
      <c r="K195" s="1"/>
      <c r="L195" s="1">
        <f t="shared" si="67"/>
        <v>3.4666049240485976E-2</v>
      </c>
      <c r="M195" s="1">
        <f t="shared" si="68"/>
        <v>3.6339507595140245E-3</v>
      </c>
      <c r="N195" s="1">
        <f t="shared" si="69"/>
        <v>-0.20855383833514696</v>
      </c>
      <c r="O195" s="1">
        <f t="shared" si="70"/>
        <v>3.7538383351469183E-3</v>
      </c>
      <c r="P195" s="24">
        <f t="shared" si="53"/>
        <v>-2.7469888772395996E-17</v>
      </c>
      <c r="Q195" s="1"/>
      <c r="R195" s="27">
        <f t="shared" si="71"/>
        <v>159.42916045699499</v>
      </c>
      <c r="S195" s="27">
        <f t="shared" si="72"/>
        <v>16.712539543005001</v>
      </c>
    </row>
    <row r="196" spans="1:19" x14ac:dyDescent="0.25">
      <c r="A196" s="29">
        <v>4629</v>
      </c>
      <c r="B196" s="29">
        <v>3.7699999999999997E-2</v>
      </c>
      <c r="C196" s="29">
        <v>-0.19950000000000001</v>
      </c>
      <c r="D196" s="1"/>
      <c r="E196" s="1">
        <f t="shared" si="64"/>
        <v>-5.2917771883289131</v>
      </c>
      <c r="F196" s="1">
        <f t="shared" si="65"/>
        <v>0</v>
      </c>
      <c r="G196" s="1">
        <f t="shared" si="63"/>
        <v>0</v>
      </c>
      <c r="H196" s="1"/>
      <c r="I196" s="24">
        <f t="shared" si="66"/>
        <v>0.89724805801874896</v>
      </c>
      <c r="J196" s="24">
        <f t="shared" si="52"/>
        <v>-0.79449611603749792</v>
      </c>
      <c r="K196" s="1"/>
      <c r="L196" s="1">
        <f t="shared" si="67"/>
        <v>3.3826251787306832E-2</v>
      </c>
      <c r="M196" s="1">
        <f t="shared" si="68"/>
        <v>3.8737482126931641E-3</v>
      </c>
      <c r="N196" s="1">
        <f t="shared" si="69"/>
        <v>-0.20350154693990932</v>
      </c>
      <c r="O196" s="1">
        <f t="shared" si="70"/>
        <v>4.00154693990931E-3</v>
      </c>
      <c r="P196" s="24">
        <f t="shared" si="53"/>
        <v>0</v>
      </c>
      <c r="Q196" s="1"/>
      <c r="R196" s="27">
        <f t="shared" si="71"/>
        <v>156.58171952344333</v>
      </c>
      <c r="S196" s="27">
        <f t="shared" si="72"/>
        <v>17.931580476556658</v>
      </c>
    </row>
    <row r="197" spans="1:19" x14ac:dyDescent="0.25">
      <c r="A197" s="29">
        <v>4659</v>
      </c>
      <c r="B197" s="29">
        <v>3.6999999999999998E-2</v>
      </c>
      <c r="C197" s="29">
        <v>-0.19370000000000001</v>
      </c>
      <c r="D197" s="1"/>
      <c r="E197" s="1">
        <f t="shared" si="64"/>
        <v>-5.2351351351351356</v>
      </c>
      <c r="F197" s="1">
        <f t="shared" si="65"/>
        <v>0</v>
      </c>
      <c r="G197" s="1">
        <f t="shared" si="63"/>
        <v>0</v>
      </c>
      <c r="H197" s="1"/>
      <c r="I197" s="24">
        <f t="shared" si="66"/>
        <v>0.88921266906462593</v>
      </c>
      <c r="J197" s="24">
        <f t="shared" si="52"/>
        <v>-0.77842533812925185</v>
      </c>
      <c r="K197" s="1"/>
      <c r="L197" s="1">
        <f t="shared" si="67"/>
        <v>3.2900868755391159E-2</v>
      </c>
      <c r="M197" s="1">
        <f t="shared" si="68"/>
        <v>4.0991312446088408E-3</v>
      </c>
      <c r="N197" s="1">
        <f t="shared" si="69"/>
        <v>-0.19793436557760871</v>
      </c>
      <c r="O197" s="1">
        <f t="shared" si="70"/>
        <v>4.2343655776086965E-3</v>
      </c>
      <c r="P197" s="24">
        <f t="shared" si="53"/>
        <v>0</v>
      </c>
      <c r="Q197" s="1"/>
      <c r="R197" s="27">
        <f t="shared" si="71"/>
        <v>153.28514753136741</v>
      </c>
      <c r="S197" s="27">
        <f t="shared" si="72"/>
        <v>19.097852468632588</v>
      </c>
    </row>
    <row r="198" spans="1:19" x14ac:dyDescent="0.25">
      <c r="A198" s="29">
        <v>4689</v>
      </c>
      <c r="B198" s="29">
        <v>3.6200000000000003E-2</v>
      </c>
      <c r="C198" s="29">
        <v>-0.18920000000000001</v>
      </c>
      <c r="D198" s="1"/>
      <c r="E198" s="1">
        <f t="shared" si="64"/>
        <v>-5.2265193370165743</v>
      </c>
      <c r="F198" s="1">
        <f t="shared" si="65"/>
        <v>0</v>
      </c>
      <c r="G198" s="1">
        <f t="shared" si="63"/>
        <v>0</v>
      </c>
      <c r="H198" s="1"/>
      <c r="I198" s="24">
        <f t="shared" si="66"/>
        <v>0.88799040953960506</v>
      </c>
      <c r="J198" s="24">
        <f t="shared" si="52"/>
        <v>-0.77598081907921013</v>
      </c>
      <c r="K198" s="1"/>
      <c r="L198" s="1">
        <f t="shared" si="67"/>
        <v>3.2145252825333703E-2</v>
      </c>
      <c r="M198" s="1">
        <f t="shared" si="68"/>
        <v>4.0547471746662971E-3</v>
      </c>
      <c r="N198" s="1">
        <f t="shared" si="69"/>
        <v>-0.19338851723396125</v>
      </c>
      <c r="O198" s="1">
        <f t="shared" si="70"/>
        <v>4.1885172339612324E-3</v>
      </c>
      <c r="P198" s="24">
        <f t="shared" si="53"/>
        <v>0</v>
      </c>
      <c r="Q198" s="1"/>
      <c r="R198" s="27">
        <f t="shared" si="71"/>
        <v>150.72909049798974</v>
      </c>
      <c r="S198" s="27">
        <f t="shared" si="72"/>
        <v>19.012709502010267</v>
      </c>
    </row>
    <row r="199" spans="1:19" x14ac:dyDescent="0.25">
      <c r="A199" s="29">
        <v>4719</v>
      </c>
      <c r="B199" s="29">
        <v>3.5499999999999997E-2</v>
      </c>
      <c r="C199" s="29">
        <v>-0.18559999999999999</v>
      </c>
      <c r="D199" s="1"/>
      <c r="E199" s="1">
        <f t="shared" si="64"/>
        <v>-5.2281690140845072</v>
      </c>
      <c r="F199" s="1">
        <f t="shared" si="65"/>
        <v>0</v>
      </c>
      <c r="G199" s="1">
        <f t="shared" si="63"/>
        <v>0</v>
      </c>
      <c r="H199" s="1"/>
      <c r="I199" s="24">
        <f t="shared" si="66"/>
        <v>0.88822443701816756</v>
      </c>
      <c r="J199" s="24">
        <f t="shared" si="52"/>
        <v>-0.77644887403633511</v>
      </c>
      <c r="K199" s="1"/>
      <c r="L199" s="1">
        <f t="shared" si="67"/>
        <v>3.1531967514144943E-2</v>
      </c>
      <c r="M199" s="1">
        <f t="shared" si="68"/>
        <v>3.9680324858550513E-3</v>
      </c>
      <c r="N199" s="1">
        <f t="shared" si="69"/>
        <v>-0.18969894174309149</v>
      </c>
      <c r="O199" s="1">
        <f t="shared" si="70"/>
        <v>4.0989417430914773E-3</v>
      </c>
      <c r="P199" s="24">
        <f t="shared" si="53"/>
        <v>-2.7469888772395996E-17</v>
      </c>
      <c r="Q199" s="1"/>
      <c r="R199" s="27">
        <f t="shared" si="71"/>
        <v>148.79935469924999</v>
      </c>
      <c r="S199" s="27">
        <f t="shared" si="72"/>
        <v>18.725145300749986</v>
      </c>
    </row>
    <row r="200" spans="1:19" x14ac:dyDescent="0.25">
      <c r="A200" s="29">
        <v>4749</v>
      </c>
      <c r="B200" s="29">
        <v>3.4599999999999999E-2</v>
      </c>
      <c r="C200" s="29">
        <v>-0.17979999999999999</v>
      </c>
      <c r="D200" s="1"/>
      <c r="E200" s="1">
        <f t="shared" si="64"/>
        <v>-5.196531791907514</v>
      </c>
      <c r="F200" s="1">
        <f t="shared" si="65"/>
        <v>0</v>
      </c>
      <c r="G200" s="1">
        <f t="shared" si="63"/>
        <v>0</v>
      </c>
      <c r="H200" s="1"/>
      <c r="I200" s="24">
        <f t="shared" si="66"/>
        <v>0.88373629841290824</v>
      </c>
      <c r="J200" s="24">
        <f t="shared" si="52"/>
        <v>-0.76747259682581648</v>
      </c>
      <c r="K200" s="1"/>
      <c r="L200" s="1">
        <f t="shared" si="67"/>
        <v>3.0577275925086623E-2</v>
      </c>
      <c r="M200" s="1">
        <f t="shared" si="68"/>
        <v>4.0227240749133751E-3</v>
      </c>
      <c r="N200" s="1">
        <f t="shared" si="69"/>
        <v>-0.1839554376609516</v>
      </c>
      <c r="O200" s="1">
        <f t="shared" si="70"/>
        <v>4.1554376609516004E-3</v>
      </c>
      <c r="P200" s="24">
        <f t="shared" si="53"/>
        <v>0</v>
      </c>
      <c r="Q200" s="1"/>
      <c r="R200" s="27">
        <f t="shared" si="71"/>
        <v>145.21148336823637</v>
      </c>
      <c r="S200" s="27">
        <f t="shared" si="72"/>
        <v>19.103916631763617</v>
      </c>
    </row>
    <row r="201" spans="1:19" x14ac:dyDescent="0.25">
      <c r="A201" s="29">
        <v>4779</v>
      </c>
      <c r="B201" s="29">
        <v>3.39E-2</v>
      </c>
      <c r="C201" s="29">
        <v>-0.17199999999999999</v>
      </c>
      <c r="D201" s="1"/>
      <c r="E201" s="1">
        <f t="shared" si="64"/>
        <v>-5.0737463126843654</v>
      </c>
      <c r="F201" s="1">
        <f t="shared" si="65"/>
        <v>0</v>
      </c>
      <c r="G201" s="1">
        <f t="shared" si="63"/>
        <v>0</v>
      </c>
      <c r="H201" s="1"/>
      <c r="I201" s="24">
        <f t="shared" si="66"/>
        <v>0.86631763104749626</v>
      </c>
      <c r="J201" s="24">
        <f t="shared" si="52"/>
        <v>-0.73263526209499252</v>
      </c>
      <c r="K201" s="1"/>
      <c r="L201" s="1">
        <f t="shared" si="67"/>
        <v>2.9368167692510123E-2</v>
      </c>
      <c r="M201" s="1">
        <f t="shared" si="68"/>
        <v>4.5318323074898768E-3</v>
      </c>
      <c r="N201" s="1">
        <f t="shared" si="69"/>
        <v>-0.17668134187007747</v>
      </c>
      <c r="O201" s="1">
        <f t="shared" si="70"/>
        <v>4.681341870077467E-3</v>
      </c>
      <c r="P201" s="24">
        <f t="shared" si="53"/>
        <v>-2.7469888772395996E-17</v>
      </c>
      <c r="Q201" s="1"/>
      <c r="R201" s="27">
        <f t="shared" si="71"/>
        <v>140.35047340250588</v>
      </c>
      <c r="S201" s="27">
        <f t="shared" si="72"/>
        <v>21.657626597494122</v>
      </c>
    </row>
    <row r="202" spans="1:19" x14ac:dyDescent="0.25">
      <c r="A202" s="29">
        <v>4809</v>
      </c>
      <c r="B202" s="29">
        <v>3.3099999999999997E-2</v>
      </c>
      <c r="C202" s="29">
        <v>-0.1668</v>
      </c>
      <c r="D202" s="1"/>
      <c r="E202" s="1">
        <f t="shared" si="64"/>
        <v>-5.0392749244712993</v>
      </c>
      <c r="F202" s="1">
        <f t="shared" si="65"/>
        <v>0</v>
      </c>
      <c r="G202" s="1">
        <f t="shared" si="63"/>
        <v>0</v>
      </c>
      <c r="H202" s="1"/>
      <c r="I202" s="24">
        <f t="shared" si="66"/>
        <v>0.86142743027859148</v>
      </c>
      <c r="J202" s="24">
        <f t="shared" si="52"/>
        <v>-0.72285486055718295</v>
      </c>
      <c r="K202" s="1"/>
      <c r="L202" s="1">
        <f t="shared" si="67"/>
        <v>2.8513247942221376E-2</v>
      </c>
      <c r="M202" s="1">
        <f t="shared" si="68"/>
        <v>4.5867520577786217E-3</v>
      </c>
      <c r="N202" s="1">
        <f t="shared" si="69"/>
        <v>-0.17153807347642927</v>
      </c>
      <c r="O202" s="1">
        <f t="shared" si="70"/>
        <v>4.7380734764292708E-3</v>
      </c>
      <c r="P202" s="24">
        <f t="shared" si="53"/>
        <v>0</v>
      </c>
      <c r="Q202" s="1"/>
      <c r="R202" s="27">
        <f t="shared" si="71"/>
        <v>137.12020935414259</v>
      </c>
      <c r="S202" s="27">
        <f t="shared" si="72"/>
        <v>22.057690645857392</v>
      </c>
    </row>
    <row r="203" spans="1:19" x14ac:dyDescent="0.25">
      <c r="A203" s="29">
        <v>4839</v>
      </c>
      <c r="B203" s="29">
        <v>3.2399999999999998E-2</v>
      </c>
      <c r="C203" s="29">
        <v>-0.1661</v>
      </c>
      <c r="D203" s="1"/>
      <c r="E203" s="1">
        <f t="shared" si="64"/>
        <v>-5.1265432098765435</v>
      </c>
      <c r="F203" s="1">
        <f t="shared" si="65"/>
        <v>0</v>
      </c>
      <c r="G203" s="1">
        <f t="shared" si="63"/>
        <v>0</v>
      </c>
      <c r="H203" s="1"/>
      <c r="I203" s="24">
        <f t="shared" si="66"/>
        <v>0.87380753617255613</v>
      </c>
      <c r="J203" s="24">
        <f t="shared" si="52"/>
        <v>-0.74761507234511226</v>
      </c>
      <c r="K203" s="1"/>
      <c r="L203" s="1">
        <f t="shared" si="67"/>
        <v>2.8311364171990816E-2</v>
      </c>
      <c r="M203" s="1">
        <f t="shared" si="68"/>
        <v>4.0886358280091814E-3</v>
      </c>
      <c r="N203" s="1">
        <f t="shared" si="69"/>
        <v>-0.17032352390699113</v>
      </c>
      <c r="O203" s="1">
        <f t="shared" si="70"/>
        <v>4.2235239069911218E-3</v>
      </c>
      <c r="P203" s="24">
        <f t="shared" si="53"/>
        <v>0</v>
      </c>
      <c r="Q203" s="1"/>
      <c r="R203" s="27">
        <f t="shared" si="71"/>
        <v>136.99869122826357</v>
      </c>
      <c r="S203" s="27">
        <f t="shared" si="72"/>
        <v>19.784908771736429</v>
      </c>
    </row>
    <row r="204" spans="1:19" x14ac:dyDescent="0.25">
      <c r="A204" s="29">
        <v>4869</v>
      </c>
      <c r="B204" s="29">
        <v>3.15E-2</v>
      </c>
      <c r="C204" s="29">
        <v>-0.1653</v>
      </c>
      <c r="D204" s="1"/>
      <c r="E204" s="1">
        <f t="shared" si="64"/>
        <v>-5.2476190476190476</v>
      </c>
      <c r="F204" s="1">
        <f t="shared" si="65"/>
        <v>0</v>
      </c>
      <c r="G204" s="1">
        <f t="shared" si="63"/>
        <v>0</v>
      </c>
      <c r="H204" s="1"/>
      <c r="I204" s="24">
        <f t="shared" si="66"/>
        <v>0.89098366935189099</v>
      </c>
      <c r="J204" s="24">
        <f t="shared" si="52"/>
        <v>-0.78196733870378199</v>
      </c>
      <c r="K204" s="1"/>
      <c r="L204" s="1">
        <f t="shared" si="67"/>
        <v>2.8065985584584566E-2</v>
      </c>
      <c r="M204" s="1">
        <f t="shared" si="68"/>
        <v>3.4340144154154338E-3</v>
      </c>
      <c r="N204" s="1">
        <f t="shared" si="69"/>
        <v>-0.16884730589628502</v>
      </c>
      <c r="O204" s="1">
        <f t="shared" si="70"/>
        <v>3.5473058962850372E-3</v>
      </c>
      <c r="P204" s="24">
        <f t="shared" si="53"/>
        <v>2.7469888772395996E-17</v>
      </c>
      <c r="Q204" s="1"/>
      <c r="R204" s="27">
        <f t="shared" si="71"/>
        <v>136.65328381134225</v>
      </c>
      <c r="S204" s="27">
        <f t="shared" si="72"/>
        <v>16.720216188657748</v>
      </c>
    </row>
    <row r="205" spans="1:19" x14ac:dyDescent="0.25">
      <c r="A205" s="29">
        <v>4899</v>
      </c>
      <c r="B205" s="29">
        <v>3.0499999999999999E-2</v>
      </c>
      <c r="C205" s="29">
        <v>-0.15820000000000001</v>
      </c>
      <c r="D205" s="1"/>
      <c r="E205" s="1">
        <f t="shared" si="64"/>
        <v>-5.1868852459016397</v>
      </c>
      <c r="F205" s="1">
        <f t="shared" si="65"/>
        <v>0</v>
      </c>
      <c r="G205" s="1">
        <f t="shared" si="63"/>
        <v>0</v>
      </c>
      <c r="H205" s="1"/>
      <c r="I205" s="24">
        <f t="shared" si="66"/>
        <v>0.88236781431230782</v>
      </c>
      <c r="J205" s="24">
        <f t="shared" si="52"/>
        <v>-0.76473562862461564</v>
      </c>
      <c r="K205" s="1"/>
      <c r="L205" s="1">
        <f t="shared" si="67"/>
        <v>2.6912218336525389E-2</v>
      </c>
      <c r="M205" s="1">
        <f t="shared" si="68"/>
        <v>3.5877816634746116E-3</v>
      </c>
      <c r="N205" s="1">
        <f t="shared" si="69"/>
        <v>-0.16190614607565276</v>
      </c>
      <c r="O205" s="1">
        <f t="shared" si="70"/>
        <v>3.7061460756527345E-3</v>
      </c>
      <c r="P205" s="24">
        <f t="shared" si="53"/>
        <v>-2.7469888772395996E-17</v>
      </c>
      <c r="Q205" s="1"/>
      <c r="R205" s="27">
        <f t="shared" si="71"/>
        <v>131.84295763063787</v>
      </c>
      <c r="S205" s="27">
        <f t="shared" si="72"/>
        <v>17.576542369362123</v>
      </c>
    </row>
    <row r="206" spans="1:19" x14ac:dyDescent="0.25">
      <c r="A206" s="29">
        <v>4929</v>
      </c>
      <c r="B206" s="29">
        <v>2.9100000000000001E-2</v>
      </c>
      <c r="C206" s="29">
        <v>-0.14399999999999999</v>
      </c>
      <c r="D206" s="1"/>
      <c r="E206" s="1">
        <f t="shared" si="64"/>
        <v>-4.948453608247422</v>
      </c>
      <c r="F206" s="1">
        <f t="shared" si="65"/>
        <v>0</v>
      </c>
      <c r="G206" s="1">
        <f t="shared" si="63"/>
        <v>0</v>
      </c>
      <c r="H206" s="1"/>
      <c r="I206" s="24">
        <f t="shared" si="66"/>
        <v>0.84854328219364139</v>
      </c>
      <c r="J206" s="24">
        <f t="shared" si="52"/>
        <v>-0.69708656438728278</v>
      </c>
      <c r="K206" s="1"/>
      <c r="L206" s="1">
        <f t="shared" si="67"/>
        <v>2.4692609511834964E-2</v>
      </c>
      <c r="M206" s="1">
        <f t="shared" si="68"/>
        <v>4.4073904881650359E-3</v>
      </c>
      <c r="N206" s="1">
        <f t="shared" si="69"/>
        <v>-0.14855279459390591</v>
      </c>
      <c r="O206" s="1">
        <f t="shared" si="70"/>
        <v>4.5527945939059303E-3</v>
      </c>
      <c r="P206" s="24">
        <f t="shared" si="53"/>
        <v>0</v>
      </c>
      <c r="Q206" s="1"/>
      <c r="R206" s="27">
        <f t="shared" si="71"/>
        <v>121.70987228383454</v>
      </c>
      <c r="S206" s="27">
        <f t="shared" si="72"/>
        <v>21.724027716165462</v>
      </c>
    </row>
    <row r="207" spans="1:19" x14ac:dyDescent="0.25">
      <c r="A207" s="29">
        <v>4959</v>
      </c>
      <c r="B207" s="29">
        <v>2.81E-2</v>
      </c>
      <c r="C207" s="29">
        <v>-0.1331</v>
      </c>
      <c r="D207" s="1"/>
      <c r="E207" s="1">
        <f t="shared" si="64"/>
        <v>-4.7366548042704624</v>
      </c>
      <c r="F207" s="1">
        <f t="shared" si="65"/>
        <v>0</v>
      </c>
      <c r="G207" s="1">
        <f t="shared" si="63"/>
        <v>0</v>
      </c>
      <c r="H207" s="1"/>
      <c r="I207" s="24">
        <f t="shared" si="66"/>
        <v>0.81849695311459825</v>
      </c>
      <c r="J207" s="24">
        <f t="shared" si="52"/>
        <v>-0.63699390622919649</v>
      </c>
      <c r="K207" s="1"/>
      <c r="L207" s="1">
        <f t="shared" si="67"/>
        <v>2.2999764382520212E-2</v>
      </c>
      <c r="M207" s="1">
        <f t="shared" si="68"/>
        <v>5.1002356174797894E-3</v>
      </c>
      <c r="N207" s="1">
        <f t="shared" si="69"/>
        <v>-0.13836849735898396</v>
      </c>
      <c r="O207" s="1">
        <f t="shared" si="70"/>
        <v>5.2684973589839472E-3</v>
      </c>
      <c r="P207" s="24">
        <f t="shared" si="53"/>
        <v>-2.7469888772395996E-17</v>
      </c>
      <c r="Q207" s="1"/>
      <c r="R207" s="27">
        <f t="shared" si="71"/>
        <v>114.05583157291774</v>
      </c>
      <c r="S207" s="27">
        <f t="shared" si="72"/>
        <v>25.292068427082274</v>
      </c>
    </row>
    <row r="208" spans="1:19" x14ac:dyDescent="0.25">
      <c r="A208" s="29">
        <v>4989</v>
      </c>
      <c r="B208" s="29">
        <v>2.7199999999999998E-2</v>
      </c>
      <c r="C208" s="29">
        <v>-0.12889999999999999</v>
      </c>
      <c r="D208" s="1"/>
      <c r="E208" s="1">
        <f t="shared" si="64"/>
        <v>-4.7389705882352935</v>
      </c>
      <c r="F208" s="1">
        <f t="shared" si="65"/>
        <v>0</v>
      </c>
      <c r="G208" s="1">
        <f t="shared" si="63"/>
        <v>0</v>
      </c>
      <c r="H208" s="1"/>
      <c r="I208" s="24">
        <f t="shared" si="66"/>
        <v>0.81882547624965274</v>
      </c>
      <c r="J208" s="24">
        <f t="shared" si="52"/>
        <v>-0.63765095249930548</v>
      </c>
      <c r="K208" s="1"/>
      <c r="L208" s="1">
        <f t="shared" si="67"/>
        <v>2.2272052953990554E-2</v>
      </c>
      <c r="M208" s="1">
        <f t="shared" si="68"/>
        <v>4.9279470460094456E-3</v>
      </c>
      <c r="N208" s="1">
        <f t="shared" si="69"/>
        <v>-0.13399052481970289</v>
      </c>
      <c r="O208" s="1">
        <f t="shared" si="70"/>
        <v>5.0905248197028793E-3</v>
      </c>
      <c r="P208" s="24">
        <f t="shared" si="53"/>
        <v>-2.7469888772395996E-17</v>
      </c>
      <c r="Q208" s="1"/>
      <c r="R208" s="27">
        <f t="shared" si="71"/>
        <v>111.11527218745887</v>
      </c>
      <c r="S208" s="27">
        <f t="shared" si="72"/>
        <v>24.585527812541123</v>
      </c>
    </row>
    <row r="209" spans="1:19" x14ac:dyDescent="0.25">
      <c r="A209" s="29">
        <v>5019</v>
      </c>
      <c r="B209" s="29">
        <v>2.64E-2</v>
      </c>
      <c r="C209" s="29">
        <v>-0.1249</v>
      </c>
      <c r="D209" s="1"/>
      <c r="E209" s="1">
        <f t="shared" si="64"/>
        <v>-4.7310606060606064</v>
      </c>
      <c r="F209" s="1">
        <f t="shared" si="65"/>
        <v>0</v>
      </c>
      <c r="G209" s="1">
        <f t="shared" si="63"/>
        <v>0</v>
      </c>
      <c r="H209" s="1"/>
      <c r="I209" s="24">
        <f t="shared" si="66"/>
        <v>0.8177033456097843</v>
      </c>
      <c r="J209" s="24">
        <f t="shared" si="52"/>
        <v>-0.63540669121956861</v>
      </c>
      <c r="K209" s="1"/>
      <c r="L209" s="1">
        <f t="shared" si="67"/>
        <v>2.1587368324098306E-2</v>
      </c>
      <c r="M209" s="1">
        <f t="shared" si="68"/>
        <v>4.8126316759016944E-3</v>
      </c>
      <c r="N209" s="1">
        <f t="shared" si="69"/>
        <v>-0.1298714050831988</v>
      </c>
      <c r="O209" s="1">
        <f t="shared" si="70"/>
        <v>4.9714050831987933E-3</v>
      </c>
      <c r="P209" s="24">
        <f t="shared" si="53"/>
        <v>-1.3734944386197998E-17</v>
      </c>
      <c r="Q209" s="1"/>
      <c r="R209" s="27">
        <f t="shared" si="71"/>
        <v>108.3470016186494</v>
      </c>
      <c r="S209" s="27">
        <f t="shared" si="72"/>
        <v>24.154598381350603</v>
      </c>
    </row>
    <row r="210" spans="1:19" x14ac:dyDescent="0.25">
      <c r="A210" s="29">
        <v>5049</v>
      </c>
      <c r="B210" s="29">
        <v>2.52E-2</v>
      </c>
      <c r="C210" s="29">
        <v>-0.11849999999999999</v>
      </c>
      <c r="D210" s="1"/>
      <c r="E210" s="1">
        <f t="shared" si="64"/>
        <v>-4.7023809523809526</v>
      </c>
      <c r="F210" s="1">
        <f t="shared" si="65"/>
        <v>0</v>
      </c>
      <c r="G210" s="1">
        <f t="shared" si="63"/>
        <v>0</v>
      </c>
      <c r="H210" s="1"/>
      <c r="I210" s="24">
        <f t="shared" si="66"/>
        <v>0.81363477536221296</v>
      </c>
      <c r="J210" s="24">
        <f t="shared" si="52"/>
        <v>-0.62726955072442592</v>
      </c>
      <c r="K210" s="1"/>
      <c r="L210" s="1">
        <f t="shared" si="67"/>
        <v>2.0503596339127766E-2</v>
      </c>
      <c r="M210" s="1">
        <f t="shared" si="68"/>
        <v>4.6964036608722337E-3</v>
      </c>
      <c r="N210" s="1">
        <f t="shared" si="69"/>
        <v>-0.12335134259272798</v>
      </c>
      <c r="O210" s="1">
        <f t="shared" si="70"/>
        <v>4.8513425927279629E-3</v>
      </c>
      <c r="P210" s="24">
        <f t="shared" si="53"/>
        <v>-2.7469888772395996E-17</v>
      </c>
      <c r="Q210" s="1"/>
      <c r="R210" s="27">
        <f t="shared" si="71"/>
        <v>103.52265791625609</v>
      </c>
      <c r="S210" s="27">
        <f t="shared" si="72"/>
        <v>23.71214208374391</v>
      </c>
    </row>
    <row r="211" spans="1:19" x14ac:dyDescent="0.25">
      <c r="A211" s="29">
        <v>5079</v>
      </c>
      <c r="B211" s="29">
        <v>2.4E-2</v>
      </c>
      <c r="C211" s="29">
        <v>-0.1096</v>
      </c>
      <c r="D211" s="1"/>
      <c r="E211" s="1">
        <f t="shared" si="64"/>
        <v>-4.5666666666666664</v>
      </c>
      <c r="F211" s="1">
        <f t="shared" si="65"/>
        <v>0</v>
      </c>
      <c r="G211" s="1">
        <f t="shared" si="63"/>
        <v>0</v>
      </c>
      <c r="H211" s="1"/>
      <c r="I211" s="24">
        <f t="shared" si="66"/>
        <v>0.7943819938887996</v>
      </c>
      <c r="J211" s="24">
        <f t="shared" si="52"/>
        <v>-0.5887639877775992</v>
      </c>
      <c r="K211" s="1"/>
      <c r="L211" s="1">
        <f t="shared" si="67"/>
        <v>1.9065167853331191E-2</v>
      </c>
      <c r="M211" s="1">
        <f t="shared" si="68"/>
        <v>4.93483214666881E-3</v>
      </c>
      <c r="N211" s="1">
        <f t="shared" si="69"/>
        <v>-0.11469763706654026</v>
      </c>
      <c r="O211" s="1">
        <f t="shared" si="70"/>
        <v>5.0976370665402372E-3</v>
      </c>
      <c r="P211" s="24">
        <f t="shared" si="53"/>
        <v>-2.7469888772395996E-17</v>
      </c>
      <c r="Q211" s="1"/>
      <c r="R211" s="27">
        <f t="shared" si="71"/>
        <v>96.831987527069117</v>
      </c>
      <c r="S211" s="27">
        <f t="shared" si="72"/>
        <v>25.064012472930887</v>
      </c>
    </row>
    <row r="212" spans="1:19" x14ac:dyDescent="0.25">
      <c r="A212" s="29">
        <v>5109</v>
      </c>
      <c r="B212" s="29">
        <v>2.29E-2</v>
      </c>
      <c r="C212" s="29">
        <v>-9.9099999999999994E-2</v>
      </c>
      <c r="D212" s="1"/>
      <c r="E212" s="1">
        <f t="shared" si="64"/>
        <v>-4.3275109170305672</v>
      </c>
      <c r="F212" s="1">
        <f t="shared" si="65"/>
        <v>0</v>
      </c>
      <c r="G212" s="1">
        <f t="shared" si="63"/>
        <v>0</v>
      </c>
      <c r="H212" s="1"/>
      <c r="I212" s="24">
        <f t="shared" si="66"/>
        <v>0.76045473736145308</v>
      </c>
      <c r="J212" s="24">
        <f t="shared" si="52"/>
        <v>-0.52090947472290616</v>
      </c>
      <c r="K212" s="1"/>
      <c r="L212" s="1">
        <f t="shared" si="67"/>
        <v>1.7414413485577276E-2</v>
      </c>
      <c r="M212" s="1">
        <f t="shared" si="68"/>
        <v>5.4855865144227247E-3</v>
      </c>
      <c r="N212" s="1">
        <f t="shared" si="69"/>
        <v>-0.10476656135741334</v>
      </c>
      <c r="O212" s="1">
        <f t="shared" si="70"/>
        <v>5.6665613574133286E-3</v>
      </c>
      <c r="P212" s="24">
        <f t="shared" si="53"/>
        <v>-2.7469888772395996E-17</v>
      </c>
      <c r="Q212" s="1"/>
      <c r="R212" s="27">
        <f t="shared" si="71"/>
        <v>88.970238497814307</v>
      </c>
      <c r="S212" s="27">
        <f t="shared" si="72"/>
        <v>28.025861502185702</v>
      </c>
    </row>
    <row r="213" spans="1:19" x14ac:dyDescent="0.25">
      <c r="A213" s="29">
        <v>5139</v>
      </c>
      <c r="B213" s="29">
        <v>2.1600000000000001E-2</v>
      </c>
      <c r="C213" s="29">
        <v>-9.06E-2</v>
      </c>
      <c r="D213" s="1"/>
      <c r="E213" s="1">
        <f t="shared" si="64"/>
        <v>-4.1944444444444446</v>
      </c>
      <c r="F213" s="1">
        <f t="shared" si="65"/>
        <v>0</v>
      </c>
      <c r="G213" s="1">
        <f t="shared" si="63"/>
        <v>0</v>
      </c>
      <c r="H213" s="1"/>
      <c r="I213" s="24">
        <f t="shared" si="66"/>
        <v>0.74157758154358988</v>
      </c>
      <c r="J213" s="24">
        <f t="shared" ref="J213:J224" si="73">1-2*I213</f>
        <v>-0.48315516308717976</v>
      </c>
      <c r="K213" s="1"/>
      <c r="L213" s="1">
        <f t="shared" si="67"/>
        <v>1.6018075761341542E-2</v>
      </c>
      <c r="M213" s="1">
        <f t="shared" si="68"/>
        <v>5.5819242386584587E-3</v>
      </c>
      <c r="N213" s="1">
        <f t="shared" si="69"/>
        <v>-9.6366077357020685E-2</v>
      </c>
      <c r="O213" s="1">
        <f t="shared" si="70"/>
        <v>5.766077357020674E-3</v>
      </c>
      <c r="P213" s="24">
        <f t="shared" ref="P213:P219" si="74">(N213+O213-C213)/MAX($C$13,-$C$14)</f>
        <v>-1.3734944386197998E-17</v>
      </c>
      <c r="Q213" s="1"/>
      <c r="R213" s="27">
        <f t="shared" si="71"/>
        <v>82.316891337534187</v>
      </c>
      <c r="S213" s="27">
        <f t="shared" si="72"/>
        <v>28.685508662465818</v>
      </c>
    </row>
    <row r="214" spans="1:19" x14ac:dyDescent="0.25">
      <c r="A214" s="29">
        <v>5169</v>
      </c>
      <c r="B214" s="29">
        <v>2.06E-2</v>
      </c>
      <c r="C214" s="29">
        <v>-8.4000000000000005E-2</v>
      </c>
      <c r="D214" s="1"/>
      <c r="E214" s="1">
        <f t="shared" si="64"/>
        <v>-4.0776699029126213</v>
      </c>
      <c r="F214" s="1">
        <f t="shared" si="65"/>
        <v>0</v>
      </c>
      <c r="G214" s="1">
        <f t="shared" si="63"/>
        <v>0</v>
      </c>
      <c r="H214" s="1"/>
      <c r="I214" s="24">
        <f t="shared" si="66"/>
        <v>0.72501164142949348</v>
      </c>
      <c r="J214" s="24">
        <f t="shared" si="73"/>
        <v>-0.45002328285898696</v>
      </c>
      <c r="K214" s="1"/>
      <c r="L214" s="1">
        <f t="shared" si="67"/>
        <v>1.4935239813447566E-2</v>
      </c>
      <c r="M214" s="1">
        <f t="shared" si="68"/>
        <v>5.6647601865524345E-3</v>
      </c>
      <c r="N214" s="1">
        <f t="shared" si="69"/>
        <v>-8.9851646143531763E-2</v>
      </c>
      <c r="O214" s="1">
        <f t="shared" si="70"/>
        <v>5.8516461435317553E-3</v>
      </c>
      <c r="P214" s="24">
        <f t="shared" si="74"/>
        <v>0</v>
      </c>
      <c r="Q214" s="1"/>
      <c r="R214" s="27">
        <f t="shared" si="71"/>
        <v>77.200254595710462</v>
      </c>
      <c r="S214" s="27">
        <f t="shared" si="72"/>
        <v>29.281145404289536</v>
      </c>
    </row>
    <row r="215" spans="1:19" x14ac:dyDescent="0.25">
      <c r="A215" s="29">
        <v>5199</v>
      </c>
      <c r="B215" s="29">
        <v>1.9699999999999999E-2</v>
      </c>
      <c r="C215" s="29">
        <v>-7.8899999999999998E-2</v>
      </c>
      <c r="D215" s="1"/>
      <c r="E215" s="1">
        <f t="shared" si="64"/>
        <v>-4.0050761421319798</v>
      </c>
      <c r="F215" s="1">
        <f t="shared" si="65"/>
        <v>0</v>
      </c>
      <c r="G215" s="1">
        <f t="shared" si="63"/>
        <v>0</v>
      </c>
      <c r="H215" s="1"/>
      <c r="I215" s="24">
        <f t="shared" si="66"/>
        <v>0.71471330175738768</v>
      </c>
      <c r="J215" s="24">
        <f t="shared" si="73"/>
        <v>-0.42942660351477535</v>
      </c>
      <c r="K215" s="1"/>
      <c r="L215" s="1">
        <f t="shared" si="67"/>
        <v>1.4079852044620537E-2</v>
      </c>
      <c r="M215" s="1">
        <f t="shared" si="68"/>
        <v>5.6201479553794629E-3</v>
      </c>
      <c r="N215" s="1">
        <f t="shared" si="69"/>
        <v>-8.4705562111392615E-2</v>
      </c>
      <c r="O215" s="1">
        <f t="shared" si="70"/>
        <v>5.8055621113926046E-3</v>
      </c>
      <c r="P215" s="24">
        <f t="shared" si="74"/>
        <v>-1.3734944386197998E-17</v>
      </c>
      <c r="Q215" s="1"/>
      <c r="R215" s="27">
        <f t="shared" si="71"/>
        <v>73.201150779982171</v>
      </c>
      <c r="S215" s="27">
        <f t="shared" si="72"/>
        <v>29.219149220017826</v>
      </c>
    </row>
    <row r="216" spans="1:19" x14ac:dyDescent="0.25">
      <c r="A216" s="29">
        <v>5229</v>
      </c>
      <c r="B216" s="29">
        <v>1.8800000000000001E-2</v>
      </c>
      <c r="C216" s="29">
        <v>-7.5800000000000006E-2</v>
      </c>
      <c r="D216" s="1"/>
      <c r="E216" s="1">
        <f t="shared" si="64"/>
        <v>-4.0319148936170217</v>
      </c>
      <c r="F216" s="1">
        <f t="shared" si="65"/>
        <v>0</v>
      </c>
      <c r="G216" s="1">
        <f t="shared" si="63"/>
        <v>0</v>
      </c>
      <c r="H216" s="1"/>
      <c r="I216" s="24">
        <f t="shared" si="66"/>
        <v>0.71852071683267738</v>
      </c>
      <c r="J216" s="24">
        <f t="shared" si="73"/>
        <v>-0.43704143366535475</v>
      </c>
      <c r="K216" s="1"/>
      <c r="L216" s="1">
        <f t="shared" si="67"/>
        <v>1.3508189476454335E-2</v>
      </c>
      <c r="M216" s="1">
        <f t="shared" si="68"/>
        <v>5.2918105235456652E-3</v>
      </c>
      <c r="N216" s="1">
        <f t="shared" si="69"/>
        <v>-8.1266392507826982E-2</v>
      </c>
      <c r="O216" s="1">
        <f t="shared" si="70"/>
        <v>5.4663925078269728E-3</v>
      </c>
      <c r="P216" s="24">
        <f t="shared" si="74"/>
        <v>0</v>
      </c>
      <c r="Q216" s="1"/>
      <c r="R216" s="27">
        <f t="shared" si="71"/>
        <v>70.634322772379718</v>
      </c>
      <c r="S216" s="27">
        <f t="shared" si="72"/>
        <v>27.670877227620284</v>
      </c>
    </row>
    <row r="217" spans="1:19" x14ac:dyDescent="0.25">
      <c r="A217" s="29">
        <v>5259</v>
      </c>
      <c r="B217" s="29">
        <v>1.7899999999999999E-2</v>
      </c>
      <c r="C217" s="29">
        <v>-7.4899999999999994E-2</v>
      </c>
      <c r="D217" s="1"/>
      <c r="E217" s="1">
        <f t="shared" si="64"/>
        <v>-4.1843575418994412</v>
      </c>
      <c r="F217" s="1">
        <f t="shared" si="65"/>
        <v>0</v>
      </c>
      <c r="G217" s="1">
        <f t="shared" si="63"/>
        <v>0</v>
      </c>
      <c r="H217" s="1"/>
      <c r="I217" s="24">
        <f t="shared" si="66"/>
        <v>0.74014662731927627</v>
      </c>
      <c r="J217" s="24">
        <f t="shared" si="73"/>
        <v>-0.48029325463855255</v>
      </c>
      <c r="K217" s="1"/>
      <c r="L217" s="1">
        <f t="shared" si="67"/>
        <v>1.3248624629015045E-2</v>
      </c>
      <c r="M217" s="1">
        <f t="shared" si="68"/>
        <v>4.6513753709849547E-3</v>
      </c>
      <c r="N217" s="1">
        <f t="shared" si="69"/>
        <v>-7.9704828775692224E-2</v>
      </c>
      <c r="O217" s="1">
        <f t="shared" si="70"/>
        <v>4.8048287756922081E-3</v>
      </c>
      <c r="P217" s="24">
        <f t="shared" si="74"/>
        <v>-2.7469888772395996E-17</v>
      </c>
      <c r="Q217" s="1"/>
      <c r="R217" s="27">
        <f t="shared" si="71"/>
        <v>69.674516923990126</v>
      </c>
      <c r="S217" s="27">
        <f t="shared" si="72"/>
        <v>24.461583076009877</v>
      </c>
    </row>
    <row r="218" spans="1:19" x14ac:dyDescent="0.25">
      <c r="A218" s="29">
        <v>5289</v>
      </c>
      <c r="B218" s="29">
        <v>1.7100000000000001E-2</v>
      </c>
      <c r="C218" s="29">
        <v>-7.4899999999999994E-2</v>
      </c>
      <c r="D218" s="1"/>
      <c r="E218" s="1">
        <f t="shared" si="64"/>
        <v>-4.3801169590643267</v>
      </c>
      <c r="F218" s="1">
        <f t="shared" si="65"/>
        <v>0</v>
      </c>
      <c r="G218" s="1">
        <f t="shared" si="63"/>
        <v>0</v>
      </c>
      <c r="H218" s="1"/>
      <c r="I218" s="24">
        <f t="shared" si="66"/>
        <v>0.76791756727745308</v>
      </c>
      <c r="J218" s="24">
        <f t="shared" si="73"/>
        <v>-0.53583513455490617</v>
      </c>
      <c r="K218" s="1"/>
      <c r="L218" s="1">
        <f t="shared" si="67"/>
        <v>1.3131390400444448E-2</v>
      </c>
      <c r="M218" s="1">
        <f t="shared" si="68"/>
        <v>3.9686095995555525E-3</v>
      </c>
      <c r="N218" s="1">
        <f t="shared" si="69"/>
        <v>-7.8999537896335154E-2</v>
      </c>
      <c r="O218" s="1">
        <f t="shared" si="70"/>
        <v>4.0995378963351627E-3</v>
      </c>
      <c r="P218" s="24">
        <f t="shared" si="74"/>
        <v>0</v>
      </c>
      <c r="Q218" s="1"/>
      <c r="R218" s="27">
        <f t="shared" si="71"/>
        <v>69.451923827950679</v>
      </c>
      <c r="S218" s="27">
        <f t="shared" si="72"/>
        <v>20.989976172049317</v>
      </c>
    </row>
    <row r="219" spans="1:19" x14ac:dyDescent="0.25">
      <c r="A219" s="29">
        <v>5319</v>
      </c>
      <c r="B219" s="29">
        <v>1.6199999999999999E-2</v>
      </c>
      <c r="C219" s="29">
        <v>-7.3200000000000001E-2</v>
      </c>
      <c r="D219" s="1"/>
      <c r="E219" s="1">
        <f t="shared" si="64"/>
        <v>-4.518518518518519</v>
      </c>
      <c r="F219" s="1">
        <f t="shared" si="65"/>
        <v>0</v>
      </c>
      <c r="G219" s="1">
        <f t="shared" si="63"/>
        <v>0</v>
      </c>
      <c r="H219" s="1"/>
      <c r="I219" s="24">
        <f t="shared" si="66"/>
        <v>0.78755157239140938</v>
      </c>
      <c r="J219" s="24">
        <f t="shared" si="73"/>
        <v>-0.57510314478281876</v>
      </c>
      <c r="K219" s="1"/>
      <c r="L219" s="1">
        <f t="shared" si="67"/>
        <v>1.2758335472740832E-2</v>
      </c>
      <c r="M219" s="1">
        <f t="shared" si="68"/>
        <v>3.4416645272591678E-3</v>
      </c>
      <c r="N219" s="1">
        <f t="shared" si="69"/>
        <v>-7.6755208392771002E-2</v>
      </c>
      <c r="O219" s="1">
        <f t="shared" si="70"/>
        <v>3.5552083927709861E-3</v>
      </c>
      <c r="P219" s="24">
        <f t="shared" si="74"/>
        <v>-1.3734944386197998E-17</v>
      </c>
      <c r="Q219" s="1"/>
      <c r="R219" s="27">
        <f t="shared" si="71"/>
        <v>67.861586379508481</v>
      </c>
      <c r="S219" s="27">
        <f t="shared" si="72"/>
        <v>18.306213620491512</v>
      </c>
    </row>
    <row r="220" spans="1:19" x14ac:dyDescent="0.25">
      <c r="A220" s="29">
        <v>5349</v>
      </c>
      <c r="B220" s="29">
        <v>1.54E-2</v>
      </c>
      <c r="C220" s="29">
        <v>-6.8900000000000003E-2</v>
      </c>
      <c r="D220" s="1"/>
      <c r="E220" s="1">
        <f t="shared" si="64"/>
        <v>-4.4740259740259738</v>
      </c>
      <c r="F220" s="1">
        <f t="shared" si="65"/>
        <v>0</v>
      </c>
      <c r="G220" s="1">
        <f t="shared" si="63"/>
        <v>0</v>
      </c>
      <c r="H220" s="1"/>
      <c r="I220" s="24">
        <f t="shared" si="66"/>
        <v>0.78123974433438026</v>
      </c>
      <c r="J220" s="24">
        <f t="shared" si="73"/>
        <v>-0.56247948866876052</v>
      </c>
      <c r="K220" s="1"/>
      <c r="L220" s="1">
        <f t="shared" si="67"/>
        <v>1.2031092062749457E-2</v>
      </c>
      <c r="M220" s="1">
        <f t="shared" si="68"/>
        <v>3.3689079372505441E-3</v>
      </c>
      <c r="N220" s="1">
        <f t="shared" si="69"/>
        <v>-7.2380051491980887E-2</v>
      </c>
      <c r="O220" s="1">
        <f t="shared" si="70"/>
        <v>3.4800514919808767E-3</v>
      </c>
      <c r="P220" s="24">
        <f>(N220+O220-C220)/MAX($C$13,-$C$14)</f>
        <v>-1.3734944386197998E-17</v>
      </c>
      <c r="Q220" s="1"/>
      <c r="R220" s="27">
        <f t="shared" si="71"/>
        <v>64.35431144364685</v>
      </c>
      <c r="S220" s="27">
        <f t="shared" si="72"/>
        <v>18.020288556353162</v>
      </c>
    </row>
    <row r="221" spans="1:19" x14ac:dyDescent="0.25">
      <c r="A221" s="29">
        <v>5379</v>
      </c>
      <c r="B221" s="29">
        <v>1.4500000000000001E-2</v>
      </c>
      <c r="C221" s="29">
        <v>-6.1699999999999998E-2</v>
      </c>
      <c r="D221" s="1"/>
      <c r="E221" s="1">
        <f t="shared" si="64"/>
        <v>-4.2551724137931028</v>
      </c>
      <c r="F221" s="1">
        <f t="shared" si="65"/>
        <v>0</v>
      </c>
      <c r="G221" s="1">
        <f t="shared" ref="G221:G224" si="75">E221*F221</f>
        <v>0</v>
      </c>
      <c r="H221" s="1"/>
      <c r="I221" s="24">
        <f t="shared" si="66"/>
        <v>0.75019260918817621</v>
      </c>
      <c r="J221" s="24">
        <f t="shared" si="73"/>
        <v>-0.50038521837635241</v>
      </c>
      <c r="K221" s="1"/>
      <c r="L221" s="1">
        <f t="shared" si="67"/>
        <v>1.0877792833228556E-2</v>
      </c>
      <c r="M221" s="1">
        <f t="shared" si="68"/>
        <v>3.6222071667714453E-3</v>
      </c>
      <c r="N221" s="1">
        <f t="shared" si="69"/>
        <v>-6.5441707309839545E-2</v>
      </c>
      <c r="O221" s="1">
        <f t="shared" si="70"/>
        <v>3.7417073098395355E-3</v>
      </c>
      <c r="P221" s="24">
        <f>(N221+O221-C221)/MAX($C$13,-$C$14)</f>
        <v>-1.3734944386197998E-17</v>
      </c>
      <c r="Q221" s="1"/>
      <c r="R221" s="27">
        <f t="shared" si="71"/>
        <v>58.511647649936407</v>
      </c>
      <c r="S221" s="27">
        <f t="shared" si="72"/>
        <v>19.483852350063604</v>
      </c>
    </row>
    <row r="222" spans="1:19" x14ac:dyDescent="0.25">
      <c r="A222" s="29">
        <v>5409</v>
      </c>
      <c r="B222" s="29">
        <v>1.38E-2</v>
      </c>
      <c r="C222" s="29">
        <v>-5.2900000000000003E-2</v>
      </c>
      <c r="D222" s="1"/>
      <c r="E222" s="1">
        <f t="shared" si="64"/>
        <v>-3.8333333333333335</v>
      </c>
      <c r="F222" s="1">
        <f t="shared" si="65"/>
        <v>0</v>
      </c>
      <c r="G222" s="1">
        <f t="shared" si="75"/>
        <v>0</v>
      </c>
      <c r="H222" s="1"/>
      <c r="I222" s="24">
        <f t="shared" si="66"/>
        <v>0.69034942031316249</v>
      </c>
      <c r="J222" s="24">
        <f t="shared" si="73"/>
        <v>-0.38069884062632497</v>
      </c>
      <c r="K222" s="1"/>
      <c r="L222" s="1">
        <f t="shared" si="67"/>
        <v>9.5268220003216428E-3</v>
      </c>
      <c r="M222" s="1">
        <f t="shared" si="68"/>
        <v>4.2731779996783579E-3</v>
      </c>
      <c r="N222" s="1">
        <f t="shared" si="69"/>
        <v>-5.7314154304678649E-2</v>
      </c>
      <c r="O222" s="1">
        <f t="shared" si="70"/>
        <v>4.41415430467864E-3</v>
      </c>
      <c r="P222" s="24">
        <f>(N222+O222-C222)/MAX($C$13,-$C$14)</f>
        <v>-6.8674721930989991E-18</v>
      </c>
      <c r="Q222" s="1"/>
      <c r="R222" s="27">
        <f t="shared" si="71"/>
        <v>51.530580199739767</v>
      </c>
      <c r="S222" s="27">
        <f t="shared" si="72"/>
        <v>23.113619800260238</v>
      </c>
    </row>
    <row r="223" spans="1:19" x14ac:dyDescent="0.25">
      <c r="A223" s="29">
        <v>5439</v>
      </c>
      <c r="B223" s="29">
        <v>1.2999999999999999E-2</v>
      </c>
      <c r="C223" s="29">
        <v>-4.4900000000000002E-2</v>
      </c>
      <c r="D223" s="1"/>
      <c r="E223" s="1">
        <f t="shared" si="64"/>
        <v>-3.453846153846154</v>
      </c>
      <c r="F223" s="1">
        <f t="shared" si="65"/>
        <v>0</v>
      </c>
      <c r="G223" s="1">
        <f t="shared" si="75"/>
        <v>0</v>
      </c>
      <c r="H223" s="1"/>
      <c r="I223" s="24">
        <f t="shared" si="66"/>
        <v>0.63651438223905665</v>
      </c>
      <c r="J223" s="24">
        <f t="shared" si="73"/>
        <v>-0.27302876447811331</v>
      </c>
      <c r="K223" s="1"/>
      <c r="L223" s="1">
        <f t="shared" si="67"/>
        <v>8.2746869691077366E-3</v>
      </c>
      <c r="M223" s="1">
        <f t="shared" si="68"/>
        <v>4.7253130308922637E-3</v>
      </c>
      <c r="N223" s="1">
        <f t="shared" si="69"/>
        <v>-4.9781205711027531E-2</v>
      </c>
      <c r="O223" s="1">
        <f t="shared" si="70"/>
        <v>4.8812057110275203E-3</v>
      </c>
      <c r="P223" s="24">
        <f>(N223+O223-C223)/MAX($C$13,-$C$14)</f>
        <v>-6.8674721930989991E-18</v>
      </c>
      <c r="Q223" s="1"/>
      <c r="R223" s="27">
        <f t="shared" si="71"/>
        <v>45.006022424976976</v>
      </c>
      <c r="S223" s="27">
        <f t="shared" si="72"/>
        <v>25.700977575023021</v>
      </c>
    </row>
    <row r="224" spans="1:19" x14ac:dyDescent="0.25">
      <c r="A224" s="29">
        <v>5469</v>
      </c>
      <c r="B224" s="29">
        <v>1.24E-2</v>
      </c>
      <c r="C224" s="29">
        <v>-4.0500000000000001E-2</v>
      </c>
      <c r="D224" s="1"/>
      <c r="E224" s="1">
        <f t="shared" si="64"/>
        <v>-3.2661290322580649</v>
      </c>
      <c r="F224" s="1">
        <f t="shared" si="65"/>
        <v>0</v>
      </c>
      <c r="G224" s="1">
        <f t="shared" si="75"/>
        <v>0</v>
      </c>
      <c r="H224" s="1"/>
      <c r="I224" s="24">
        <f t="shared" si="66"/>
        <v>0.60988434324402974</v>
      </c>
      <c r="J224" s="24">
        <f t="shared" si="73"/>
        <v>-0.21976868648805947</v>
      </c>
      <c r="K224" s="1"/>
      <c r="L224" s="1">
        <f t="shared" si="67"/>
        <v>7.5625658562259689E-3</v>
      </c>
      <c r="M224" s="1">
        <f t="shared" si="68"/>
        <v>4.8374341437740307E-3</v>
      </c>
      <c r="N224" s="1">
        <f t="shared" si="69"/>
        <v>-4.5497025808648006E-2</v>
      </c>
      <c r="O224" s="1">
        <f t="shared" si="70"/>
        <v>4.9970258086479953E-3</v>
      </c>
      <c r="P224" s="24">
        <f>(N224+O224-C224)/MAX($C$13,-$C$14)</f>
        <v>-6.8674721930989991E-18</v>
      </c>
      <c r="Q224" s="1"/>
      <c r="R224" s="27">
        <f t="shared" si="71"/>
        <v>41.359672667699826</v>
      </c>
      <c r="S224" s="27">
        <f t="shared" si="72"/>
        <v>26.455927332300174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9"/>
  <sheetViews>
    <sheetView topLeftCell="A9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0" t="s">
        <v>44</v>
      </c>
      <c r="K11" s="40"/>
      <c r="L11" s="40"/>
      <c r="M11" s="40"/>
      <c r="N11" s="40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SUM(B20:B229)</f>
        <v>31.864900000000009</v>
      </c>
      <c r="C12" s="2">
        <f>SUM(C20:C229)</f>
        <v>-32.847999999999999</v>
      </c>
      <c r="D12" s="3"/>
      <c r="F12" s="35" t="s">
        <v>32</v>
      </c>
      <c r="G12" s="35"/>
      <c r="H12" s="35"/>
      <c r="I12" s="35"/>
      <c r="J12" s="35"/>
      <c r="K12" s="35"/>
      <c r="L12" s="35"/>
      <c r="M12" s="28">
        <v>0.9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MAX(B20:B229)</f>
        <v>0.99299999999999999</v>
      </c>
      <c r="C13" s="2">
        <f>MAX(C20:C229)</f>
        <v>0.97770000000000001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2261.3146867505798</v>
      </c>
    </row>
    <row r="14" spans="1:21" s="3" customFormat="1" x14ac:dyDescent="0.25">
      <c r="A14" s="2" t="s">
        <v>30</v>
      </c>
      <c r="B14" s="2">
        <f>MIN(B20:B229)</f>
        <v>1.03E-2</v>
      </c>
      <c r="C14" s="2">
        <f>MIN(C20:C229)</f>
        <v>-1.0719000000000001</v>
      </c>
      <c r="F14" s="5"/>
      <c r="G14" s="2" t="s">
        <v>7</v>
      </c>
      <c r="H14" s="2"/>
      <c r="I14" s="15"/>
      <c r="J14" s="15">
        <f>MIN(G20:G229)</f>
        <v>-28.54829545454545</v>
      </c>
      <c r="K14" s="2" t="s">
        <v>19</v>
      </c>
      <c r="L14" s="15">
        <f>J14*M13</f>
        <v>-28.54829545454545</v>
      </c>
      <c r="M14" s="2" t="s">
        <v>25</v>
      </c>
      <c r="N14" s="2">
        <f>L14*D17</f>
        <v>-2.9119261363636357E-3</v>
      </c>
      <c r="Q14" s="4" t="s">
        <v>34</v>
      </c>
      <c r="R14" s="18">
        <f>SUM(R20:R229)/SUM(L20:L229)</f>
        <v>2566.431784090792</v>
      </c>
      <c r="S14" s="18">
        <f>SUM(S20:S229)/SUM(M20:M229)</f>
        <v>305.11709734021207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MAX(G20:G229)</f>
        <v>1.0275089703164075</v>
      </c>
      <c r="K15" s="2"/>
      <c r="L15" s="2"/>
      <c r="M15" s="2" t="s">
        <v>24</v>
      </c>
      <c r="N15" s="2">
        <f>J15*D17</f>
        <v>1.0480591497227356E-4</v>
      </c>
      <c r="P15" s="10"/>
      <c r="Q15"/>
      <c r="S15" s="17"/>
    </row>
    <row r="16" spans="1:21" x14ac:dyDescent="0.25">
      <c r="A16" s="32" t="s">
        <v>49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6.9596115445554163E-2</v>
      </c>
      <c r="K16" s="2"/>
      <c r="L16" s="19" t="s">
        <v>61</v>
      </c>
      <c r="M16" s="2"/>
      <c r="N16" s="30">
        <f>-L14/J15*J16/(1-J16)</f>
        <v>2.0782990811870072</v>
      </c>
      <c r="P16" s="10"/>
      <c r="Q16"/>
    </row>
    <row r="17" spans="1:19" x14ac:dyDescent="0.25">
      <c r="A17" s="12" t="s">
        <v>18</v>
      </c>
      <c r="B17" s="11"/>
      <c r="C17" s="11"/>
      <c r="D17" s="11">
        <v>1.02E-4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-1640</v>
      </c>
      <c r="B20" s="29">
        <v>1.03E-2</v>
      </c>
      <c r="C20" s="29">
        <v>1E-4</v>
      </c>
      <c r="D20" s="1"/>
      <c r="E20" s="1">
        <f>C20/B20</f>
        <v>9.7087378640776708E-3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3.4413273019778021E-2</v>
      </c>
      <c r="J20" s="24">
        <f>1-2*I20</f>
        <v>0.93117345396044393</v>
      </c>
      <c r="K20" s="1"/>
      <c r="L20" s="1">
        <f>B20*I20</f>
        <v>3.5445671210371362E-4</v>
      </c>
      <c r="M20" s="1">
        <f>B20*(1-I20)</f>
        <v>9.9455432878962861E-3</v>
      </c>
      <c r="N20" s="1">
        <f>L20*$L$14</f>
        <v>-1.0119134942983573E-2</v>
      </c>
      <c r="O20" s="1">
        <f>M20*$J$15</f>
        <v>1.0219134942983571E-2</v>
      </c>
      <c r="P20" s="24">
        <f>(N20+O20-C20)/MAX($C$13,-$C$14)</f>
        <v>-2.1873189644555491E-18</v>
      </c>
      <c r="Q20" s="1"/>
      <c r="R20" s="27">
        <f>A20*L20</f>
        <v>-0.58130900785009032</v>
      </c>
      <c r="S20" s="27">
        <f>A20*M20</f>
        <v>-16.310690992149908</v>
      </c>
    </row>
    <row r="21" spans="1:19" x14ac:dyDescent="0.25">
      <c r="A21" s="29">
        <v>-1610</v>
      </c>
      <c r="B21" s="29">
        <v>1.0699999999999999E-2</v>
      </c>
      <c r="C21" s="29">
        <v>-5.0000000000000001E-4</v>
      </c>
      <c r="D21" s="1"/>
      <c r="E21" s="1">
        <f t="shared" ref="E21:E27" si="0">C21/B21</f>
        <v>-4.6728971962616828E-2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3.6321512235048592E-2</v>
      </c>
      <c r="J21" s="24">
        <f t="shared" ref="J21:J84" si="4">1-2*I21</f>
        <v>0.92735697552990282</v>
      </c>
      <c r="K21" s="1"/>
      <c r="L21" s="1">
        <f t="shared" ref="L21:L27" si="5">B21*I21</f>
        <v>3.8864018091501994E-4</v>
      </c>
      <c r="M21" s="1">
        <f t="shared" ref="M21:M27" si="6">B21*(1-I21)</f>
        <v>1.031135981908498E-2</v>
      </c>
      <c r="N21" s="1">
        <f t="shared" ref="N21:N27" si="7">L21*$L$14</f>
        <v>-1.1095014710269985E-2</v>
      </c>
      <c r="O21" s="1">
        <f t="shared" ref="O21:O27" si="8">M21*$J$15</f>
        <v>1.0595014710269985E-2</v>
      </c>
      <c r="P21" s="24">
        <f t="shared" ref="P21:P84" si="9">(N21+O21-C21)/MAX($C$13,-$C$14)</f>
        <v>-4.0459079111316519E-19</v>
      </c>
      <c r="Q21" s="1"/>
      <c r="R21" s="27">
        <f t="shared" ref="R21:R27" si="10">A21*L21</f>
        <v>-0.62571069127318213</v>
      </c>
      <c r="S21" s="27">
        <f t="shared" ref="S21:S27" si="11">A21*M21</f>
        <v>-16.601289308726816</v>
      </c>
    </row>
    <row r="22" spans="1:19" x14ac:dyDescent="0.25">
      <c r="A22" s="29">
        <v>-1580</v>
      </c>
      <c r="B22" s="29">
        <v>1.1299999999999999E-2</v>
      </c>
      <c r="C22" s="29">
        <v>-1E-3</v>
      </c>
      <c r="D22" s="1"/>
      <c r="E22" s="1">
        <f t="shared" si="0"/>
        <v>-8.8495575221238951E-2</v>
      </c>
      <c r="F22" s="1">
        <f t="shared" si="1"/>
        <v>0</v>
      </c>
      <c r="G22" s="1">
        <f t="shared" si="2"/>
        <v>0</v>
      </c>
      <c r="H22" s="1"/>
      <c r="I22" s="24">
        <f t="shared" si="3"/>
        <v>3.773370047712097E-2</v>
      </c>
      <c r="J22" s="24">
        <f t="shared" si="4"/>
        <v>0.92453259904575802</v>
      </c>
      <c r="K22" s="1"/>
      <c r="L22" s="1">
        <f t="shared" si="5"/>
        <v>4.2639081539146693E-4</v>
      </c>
      <c r="M22" s="1">
        <f t="shared" si="6"/>
        <v>1.0873609184608533E-2</v>
      </c>
      <c r="N22" s="1">
        <f t="shared" si="7"/>
        <v>-1.2172730976900144E-2</v>
      </c>
      <c r="O22" s="1">
        <f t="shared" si="8"/>
        <v>1.1172730976900145E-2</v>
      </c>
      <c r="P22" s="24">
        <f t="shared" si="9"/>
        <v>8.0918158222633037E-19</v>
      </c>
      <c r="Q22" s="1"/>
      <c r="R22" s="27">
        <f t="shared" si="10"/>
        <v>-0.67369748831851772</v>
      </c>
      <c r="S22" s="27">
        <f t="shared" si="11"/>
        <v>-17.180302511681482</v>
      </c>
    </row>
    <row r="23" spans="1:19" x14ac:dyDescent="0.25">
      <c r="A23" s="29">
        <v>-1550</v>
      </c>
      <c r="B23" s="29">
        <v>1.17E-2</v>
      </c>
      <c r="C23" s="29">
        <v>-1.1000000000000001E-3</v>
      </c>
      <c r="D23" s="1"/>
      <c r="E23" s="1">
        <f t="shared" si="0"/>
        <v>-9.4017094017094016E-2</v>
      </c>
      <c r="F23" s="1">
        <f t="shared" si="1"/>
        <v>0</v>
      </c>
      <c r="G23" s="1">
        <f t="shared" si="2"/>
        <v>0</v>
      </c>
      <c r="H23" s="1"/>
      <c r="I23" s="24">
        <f t="shared" si="3"/>
        <v>3.7920390878387403E-2</v>
      </c>
      <c r="J23" s="24">
        <f t="shared" si="4"/>
        <v>0.92415921824322522</v>
      </c>
      <c r="K23" s="1"/>
      <c r="L23" s="1">
        <f t="shared" si="5"/>
        <v>4.4366857327713261E-4</v>
      </c>
      <c r="M23" s="1">
        <f t="shared" si="6"/>
        <v>1.1256331426722868E-2</v>
      </c>
      <c r="N23" s="1">
        <f t="shared" si="7"/>
        <v>-1.266598151381223E-2</v>
      </c>
      <c r="O23" s="1">
        <f t="shared" si="8"/>
        <v>1.1565981513812234E-2</v>
      </c>
      <c r="P23" s="24">
        <f t="shared" si="9"/>
        <v>3.0344309333487389E-18</v>
      </c>
      <c r="Q23" s="1"/>
      <c r="R23" s="27">
        <f t="shared" si="10"/>
        <v>-0.6876862885795556</v>
      </c>
      <c r="S23" s="27">
        <f t="shared" si="11"/>
        <v>-17.447313711420446</v>
      </c>
    </row>
    <row r="24" spans="1:19" x14ac:dyDescent="0.25">
      <c r="A24" s="29">
        <v>-1520</v>
      </c>
      <c r="B24" s="29">
        <v>1.23E-2</v>
      </c>
      <c r="C24" s="29">
        <v>-4.0000000000000002E-4</v>
      </c>
      <c r="D24" s="1"/>
      <c r="E24" s="1">
        <f t="shared" si="0"/>
        <v>-3.2520325203252036E-2</v>
      </c>
      <c r="F24" s="1">
        <f t="shared" si="1"/>
        <v>0</v>
      </c>
      <c r="G24" s="1">
        <f t="shared" si="2"/>
        <v>0</v>
      </c>
      <c r="H24" s="1"/>
      <c r="I24" s="24">
        <f t="shared" si="3"/>
        <v>3.584109768553187E-2</v>
      </c>
      <c r="J24" s="24">
        <f t="shared" si="4"/>
        <v>0.92831780462893621</v>
      </c>
      <c r="K24" s="1"/>
      <c r="L24" s="1">
        <f t="shared" si="5"/>
        <v>4.4084550153204201E-4</v>
      </c>
      <c r="M24" s="1">
        <f t="shared" si="6"/>
        <v>1.1859154498467958E-2</v>
      </c>
      <c r="N24" s="1">
        <f t="shared" si="7"/>
        <v>-1.2585387627544005E-2</v>
      </c>
      <c r="O24" s="1">
        <f t="shared" si="8"/>
        <v>1.2185387627544004E-2</v>
      </c>
      <c r="P24" s="24">
        <f t="shared" si="9"/>
        <v>-9.609031288937672E-19</v>
      </c>
      <c r="Q24" s="1"/>
      <c r="R24" s="27">
        <f t="shared" si="10"/>
        <v>-0.67008516232870385</v>
      </c>
      <c r="S24" s="27">
        <f t="shared" si="11"/>
        <v>-18.025914837671298</v>
      </c>
    </row>
    <row r="25" spans="1:19" x14ac:dyDescent="0.25">
      <c r="A25" s="29">
        <v>-1490</v>
      </c>
      <c r="B25" s="29">
        <v>1.2800000000000001E-2</v>
      </c>
      <c r="C25" s="29">
        <v>8.9999999999999998E-4</v>
      </c>
      <c r="D25" s="1"/>
      <c r="E25" s="1">
        <f t="shared" si="0"/>
        <v>7.03125E-2</v>
      </c>
      <c r="F25" s="1">
        <f t="shared" si="1"/>
        <v>0</v>
      </c>
      <c r="G25" s="1">
        <f t="shared" si="2"/>
        <v>0</v>
      </c>
      <c r="H25" s="1"/>
      <c r="I25" s="24">
        <f t="shared" si="3"/>
        <v>3.236417365242563E-2</v>
      </c>
      <c r="J25" s="24">
        <f t="shared" si="4"/>
        <v>0.93527165269514878</v>
      </c>
      <c r="K25" s="1"/>
      <c r="L25" s="1">
        <f t="shared" si="5"/>
        <v>4.1426142275104811E-4</v>
      </c>
      <c r="M25" s="1">
        <f t="shared" si="6"/>
        <v>1.2385738577248952E-2</v>
      </c>
      <c r="N25" s="1">
        <f t="shared" si="7"/>
        <v>-1.1826457492117278E-2</v>
      </c>
      <c r="O25" s="1">
        <f t="shared" si="8"/>
        <v>1.2726457492117278E-2</v>
      </c>
      <c r="P25" s="24">
        <f t="shared" si="9"/>
        <v>-2.0229539555658259E-19</v>
      </c>
      <c r="Q25" s="1"/>
      <c r="R25" s="27">
        <f t="shared" si="10"/>
        <v>-0.61724951989906174</v>
      </c>
      <c r="S25" s="27">
        <f t="shared" si="11"/>
        <v>-18.454750480100937</v>
      </c>
    </row>
    <row r="26" spans="1:19" x14ac:dyDescent="0.25">
      <c r="A26" s="29">
        <v>-1460</v>
      </c>
      <c r="B26" s="29">
        <v>1.35E-2</v>
      </c>
      <c r="C26" s="29">
        <v>2.5000000000000001E-3</v>
      </c>
      <c r="D26" s="1"/>
      <c r="E26" s="1">
        <f t="shared" si="0"/>
        <v>0.1851851851851852</v>
      </c>
      <c r="F26" s="1">
        <f t="shared" si="1"/>
        <v>0</v>
      </c>
      <c r="G26" s="1">
        <f t="shared" si="2"/>
        <v>0</v>
      </c>
      <c r="H26" s="1"/>
      <c r="I26" s="24">
        <f t="shared" si="3"/>
        <v>2.8480164834439888E-2</v>
      </c>
      <c r="J26" s="24">
        <f t="shared" si="4"/>
        <v>0.94303967033112024</v>
      </c>
      <c r="K26" s="1"/>
      <c r="L26" s="1">
        <f t="shared" si="5"/>
        <v>3.8448222526493849E-4</v>
      </c>
      <c r="M26" s="1">
        <f t="shared" si="6"/>
        <v>1.3115517774735061E-2</v>
      </c>
      <c r="N26" s="1">
        <f t="shared" si="7"/>
        <v>-1.0976312163884564E-2</v>
      </c>
      <c r="O26" s="1">
        <f t="shared" si="8"/>
        <v>1.3476312163884563E-2</v>
      </c>
      <c r="P26" s="24">
        <f t="shared" si="9"/>
        <v>-1.2137723733394954E-18</v>
      </c>
      <c r="Q26" s="1"/>
      <c r="R26" s="27">
        <f t="shared" si="10"/>
        <v>-0.56134404888681022</v>
      </c>
      <c r="S26" s="27">
        <f t="shared" si="11"/>
        <v>-19.148655951113188</v>
      </c>
    </row>
    <row r="27" spans="1:19" x14ac:dyDescent="0.25">
      <c r="A27" s="29">
        <v>-1430</v>
      </c>
      <c r="B27" s="29">
        <v>1.43E-2</v>
      </c>
      <c r="C27" s="29">
        <v>4.1999999999999997E-3</v>
      </c>
      <c r="D27" s="1"/>
      <c r="E27" s="1">
        <f t="shared" si="0"/>
        <v>0.2937062937062937</v>
      </c>
      <c r="F27" s="1">
        <f t="shared" si="1"/>
        <v>0</v>
      </c>
      <c r="G27" s="1">
        <f t="shared" si="2"/>
        <v>0</v>
      </c>
      <c r="H27" s="1"/>
      <c r="I27" s="24">
        <f t="shared" si="3"/>
        <v>2.4810911854463998E-2</v>
      </c>
      <c r="J27" s="24">
        <f t="shared" si="4"/>
        <v>0.95037817629107202</v>
      </c>
      <c r="K27" s="1"/>
      <c r="L27" s="1">
        <f t="shared" si="5"/>
        <v>3.5479603951883519E-4</v>
      </c>
      <c r="M27" s="1">
        <f t="shared" si="6"/>
        <v>1.3945203960481165E-2</v>
      </c>
      <c r="N27" s="1">
        <f t="shared" si="7"/>
        <v>-1.0128822162286291E-2</v>
      </c>
      <c r="O27" s="1">
        <f t="shared" si="8"/>
        <v>1.432882216228629E-2</v>
      </c>
      <c r="P27" s="24">
        <f t="shared" si="9"/>
        <v>-8.0918158222633037E-19</v>
      </c>
      <c r="Q27" s="1"/>
      <c r="R27" s="27">
        <f t="shared" si="10"/>
        <v>-0.50735833651193429</v>
      </c>
      <c r="S27" s="27">
        <f t="shared" si="11"/>
        <v>-19.941641663488067</v>
      </c>
    </row>
    <row r="28" spans="1:19" x14ac:dyDescent="0.25">
      <c r="A28" s="29">
        <v>-1400</v>
      </c>
      <c r="B28" s="29">
        <v>1.5299999999999999E-2</v>
      </c>
      <c r="C28" s="29">
        <v>5.8999999999999999E-3</v>
      </c>
      <c r="D28" s="1"/>
      <c r="E28" s="1">
        <f t="shared" ref="E28:E91" si="12">C28/B28</f>
        <v>0.38562091503267976</v>
      </c>
      <c r="F28" s="1">
        <f t="shared" ref="F28:F91" si="13">IF(AND(B28/$B$13&gt;$O$12,OR(C28/$C$13&gt;$M$12,C28/$C$14&gt;$M$12)),1,0)</f>
        <v>0</v>
      </c>
      <c r="G28" s="1">
        <f>E28*F28</f>
        <v>0</v>
      </c>
      <c r="H28" s="1"/>
      <c r="I28" s="24">
        <f t="shared" ref="I28:I91" si="14">MIN(1,MAX(0,(E28-$J$15)/($L$14-$J$15)))</f>
        <v>2.1703147818496773E-2</v>
      </c>
      <c r="J28" s="24">
        <f t="shared" si="4"/>
        <v>0.9565937043630065</v>
      </c>
      <c r="K28" s="1"/>
      <c r="L28" s="1">
        <f t="shared" ref="L28:L91" si="15">B28*I28</f>
        <v>3.3205816162300061E-4</v>
      </c>
      <c r="M28" s="1">
        <f t="shared" ref="M28:M91" si="16">B28*(1-I28)</f>
        <v>1.4967941838376998E-2</v>
      </c>
      <c r="N28" s="1">
        <f t="shared" ref="N28:N91" si="17">L28*$L$14</f>
        <v>-9.4796945061066274E-3</v>
      </c>
      <c r="O28" s="1">
        <f t="shared" ref="O28:O91" si="18">M28*$J$15</f>
        <v>1.5379694506106625E-2</v>
      </c>
      <c r="P28" s="24">
        <f t="shared" si="9"/>
        <v>-2.4275447466789908E-18</v>
      </c>
      <c r="Q28" s="1"/>
      <c r="R28" s="27">
        <f t="shared" ref="R28:R91" si="19">A28*L28</f>
        <v>-0.46488142627220086</v>
      </c>
      <c r="S28" s="27">
        <f t="shared" ref="S28:S91" si="20">A28*M28</f>
        <v>-20.955118573727798</v>
      </c>
    </row>
    <row r="29" spans="1:19" x14ac:dyDescent="0.25">
      <c r="A29" s="29">
        <v>-1370</v>
      </c>
      <c r="B29" s="29">
        <v>1.6500000000000001E-2</v>
      </c>
      <c r="C29" s="29">
        <v>7.6E-3</v>
      </c>
      <c r="D29" s="1"/>
      <c r="E29" s="1">
        <f t="shared" si="12"/>
        <v>0.46060606060606057</v>
      </c>
      <c r="F29" s="1">
        <f t="shared" si="13"/>
        <v>0</v>
      </c>
      <c r="G29" s="1">
        <f t="shared" ref="G29:G92" si="21">E29*F29</f>
        <v>0</v>
      </c>
      <c r="H29" s="1"/>
      <c r="I29" s="24">
        <f t="shared" si="14"/>
        <v>1.9167793428935445E-2</v>
      </c>
      <c r="J29" s="24">
        <f t="shared" si="4"/>
        <v>0.96166441314212914</v>
      </c>
      <c r="K29" s="1"/>
      <c r="L29" s="1">
        <f t="shared" si="15"/>
        <v>3.1626859157743485E-4</v>
      </c>
      <c r="M29" s="1">
        <f t="shared" si="16"/>
        <v>1.6183731408422566E-2</v>
      </c>
      <c r="N29" s="1">
        <f t="shared" si="17"/>
        <v>-9.0289291953455746E-3</v>
      </c>
      <c r="O29" s="1">
        <f t="shared" si="18"/>
        <v>1.6628929195345574E-2</v>
      </c>
      <c r="P29" s="24">
        <f t="shared" si="9"/>
        <v>-8.0918158222633037E-19</v>
      </c>
      <c r="Q29" s="1"/>
      <c r="R29" s="27">
        <f t="shared" si="19"/>
        <v>-0.43328797046108575</v>
      </c>
      <c r="S29" s="27">
        <f t="shared" si="20"/>
        <v>-22.171712029538917</v>
      </c>
    </row>
    <row r="30" spans="1:19" x14ac:dyDescent="0.25">
      <c r="A30" s="29">
        <v>-1340</v>
      </c>
      <c r="B30" s="29">
        <v>1.7600000000000001E-2</v>
      </c>
      <c r="C30" s="29">
        <v>9.2999999999999992E-3</v>
      </c>
      <c r="D30" s="1"/>
      <c r="E30" s="1">
        <f t="shared" si="12"/>
        <v>0.52840909090909083</v>
      </c>
      <c r="F30" s="1">
        <f t="shared" si="13"/>
        <v>0</v>
      </c>
      <c r="G30" s="1">
        <f t="shared" si="21"/>
        <v>0</v>
      </c>
      <c r="H30" s="1"/>
      <c r="I30" s="24">
        <f t="shared" si="14"/>
        <v>1.6875276568564471E-2</v>
      </c>
      <c r="J30" s="24">
        <f t="shared" si="4"/>
        <v>0.96624944686287106</v>
      </c>
      <c r="K30" s="1"/>
      <c r="L30" s="1">
        <f t="shared" si="15"/>
        <v>2.9700486760673474E-4</v>
      </c>
      <c r="M30" s="1">
        <f t="shared" si="16"/>
        <v>1.7302995132393268E-2</v>
      </c>
      <c r="N30" s="1">
        <f t="shared" si="17"/>
        <v>-8.478982711875218E-3</v>
      </c>
      <c r="O30" s="1">
        <f t="shared" si="18"/>
        <v>1.7778982711875217E-2</v>
      </c>
      <c r="P30" s="24">
        <f t="shared" si="9"/>
        <v>0</v>
      </c>
      <c r="Q30" s="1"/>
      <c r="R30" s="27">
        <f t="shared" si="19"/>
        <v>-0.39798652259302453</v>
      </c>
      <c r="S30" s="27">
        <f t="shared" si="20"/>
        <v>-23.186013477406981</v>
      </c>
    </row>
    <row r="31" spans="1:19" x14ac:dyDescent="0.25">
      <c r="A31" s="29">
        <v>-1310</v>
      </c>
      <c r="B31" s="29">
        <v>1.89E-2</v>
      </c>
      <c r="C31" s="29">
        <v>1.09E-2</v>
      </c>
      <c r="D31" s="1"/>
      <c r="E31" s="1">
        <f t="shared" si="12"/>
        <v>0.57671957671957674</v>
      </c>
      <c r="F31" s="1">
        <f t="shared" si="13"/>
        <v>0</v>
      </c>
      <c r="G31" s="1">
        <f t="shared" si="21"/>
        <v>0</v>
      </c>
      <c r="H31" s="1"/>
      <c r="I31" s="24">
        <f t="shared" si="14"/>
        <v>1.5241830352985786E-2</v>
      </c>
      <c r="J31" s="24">
        <f t="shared" si="4"/>
        <v>0.96951633929402847</v>
      </c>
      <c r="K31" s="1"/>
      <c r="L31" s="1">
        <f t="shared" si="15"/>
        <v>2.8807059367143138E-4</v>
      </c>
      <c r="M31" s="1">
        <f t="shared" si="16"/>
        <v>1.8611929406328571E-2</v>
      </c>
      <c r="N31" s="1">
        <f t="shared" si="17"/>
        <v>-8.2239244198983336E-3</v>
      </c>
      <c r="O31" s="1">
        <f t="shared" si="18"/>
        <v>1.9123924419898335E-2</v>
      </c>
      <c r="P31" s="24">
        <f t="shared" si="9"/>
        <v>1.6183631644526607E-18</v>
      </c>
      <c r="Q31" s="1"/>
      <c r="R31" s="27">
        <f t="shared" si="19"/>
        <v>-0.3773724777095751</v>
      </c>
      <c r="S31" s="27">
        <f t="shared" si="20"/>
        <v>-24.381627522290426</v>
      </c>
    </row>
    <row r="32" spans="1:19" x14ac:dyDescent="0.25">
      <c r="A32" s="29">
        <v>-1280</v>
      </c>
      <c r="B32" s="29">
        <v>2.0199999999999999E-2</v>
      </c>
      <c r="C32" s="29">
        <v>1.26E-2</v>
      </c>
      <c r="D32" s="1"/>
      <c r="E32" s="1">
        <f t="shared" si="12"/>
        <v>0.62376237623762376</v>
      </c>
      <c r="F32" s="1">
        <f t="shared" si="13"/>
        <v>0</v>
      </c>
      <c r="G32" s="1">
        <f t="shared" si="21"/>
        <v>0</v>
      </c>
      <c r="H32" s="1"/>
      <c r="I32" s="24">
        <f t="shared" si="14"/>
        <v>1.365124641341584E-2</v>
      </c>
      <c r="J32" s="24">
        <f t="shared" si="4"/>
        <v>0.97269750717316827</v>
      </c>
      <c r="K32" s="1"/>
      <c r="L32" s="1">
        <f t="shared" si="15"/>
        <v>2.7575517755099998E-4</v>
      </c>
      <c r="M32" s="1">
        <f t="shared" si="16"/>
        <v>1.9924244822448998E-2</v>
      </c>
      <c r="N32" s="1">
        <f t="shared" si="17"/>
        <v>-7.8723402818465862E-3</v>
      </c>
      <c r="O32" s="1">
        <f t="shared" si="18"/>
        <v>2.0472340281846583E-2</v>
      </c>
      <c r="P32" s="24">
        <f t="shared" si="9"/>
        <v>-3.2367263289053215E-18</v>
      </c>
      <c r="Q32" s="1"/>
      <c r="R32" s="27">
        <f t="shared" si="19"/>
        <v>-0.35296662726527994</v>
      </c>
      <c r="S32" s="27">
        <f t="shared" si="20"/>
        <v>-25.50303337273472</v>
      </c>
    </row>
    <row r="33" spans="1:19" x14ac:dyDescent="0.25">
      <c r="A33" s="29">
        <v>-1250</v>
      </c>
      <c r="B33" s="29">
        <v>2.1600000000000001E-2</v>
      </c>
      <c r="C33" s="29">
        <v>1.43E-2</v>
      </c>
      <c r="D33" s="1"/>
      <c r="E33" s="1">
        <f t="shared" si="12"/>
        <v>0.66203703703703698</v>
      </c>
      <c r="F33" s="1">
        <f t="shared" si="13"/>
        <v>0</v>
      </c>
      <c r="G33" s="1">
        <f t="shared" si="21"/>
        <v>0</v>
      </c>
      <c r="H33" s="1"/>
      <c r="I33" s="24">
        <f t="shared" si="14"/>
        <v>1.2357125710912176E-2</v>
      </c>
      <c r="J33" s="24">
        <f t="shared" si="4"/>
        <v>0.97528574857817563</v>
      </c>
      <c r="K33" s="1"/>
      <c r="L33" s="1">
        <f t="shared" si="15"/>
        <v>2.6691391535570304E-4</v>
      </c>
      <c r="M33" s="1">
        <f t="shared" si="16"/>
        <v>2.13330860846443E-2</v>
      </c>
      <c r="N33" s="1">
        <f t="shared" si="17"/>
        <v>-7.619937316504146E-3</v>
      </c>
      <c r="O33" s="1">
        <f t="shared" si="18"/>
        <v>2.1919937316504146E-2</v>
      </c>
      <c r="P33" s="24">
        <f t="shared" si="9"/>
        <v>0</v>
      </c>
      <c r="Q33" s="1"/>
      <c r="R33" s="27">
        <f t="shared" si="19"/>
        <v>-0.33364239419462882</v>
      </c>
      <c r="S33" s="27">
        <f t="shared" si="20"/>
        <v>-26.666357605805374</v>
      </c>
    </row>
    <row r="34" spans="1:19" x14ac:dyDescent="0.25">
      <c r="A34" s="29">
        <v>-1220</v>
      </c>
      <c r="B34" s="29">
        <v>2.3199999999999998E-2</v>
      </c>
      <c r="C34" s="29">
        <v>1.6E-2</v>
      </c>
      <c r="D34" s="1"/>
      <c r="E34" s="1">
        <f t="shared" si="12"/>
        <v>0.68965517241379315</v>
      </c>
      <c r="F34" s="1">
        <f t="shared" si="13"/>
        <v>0</v>
      </c>
      <c r="G34" s="1">
        <f t="shared" si="21"/>
        <v>0</v>
      </c>
      <c r="H34" s="1"/>
      <c r="I34" s="24">
        <f t="shared" si="14"/>
        <v>1.1423317284942874E-2</v>
      </c>
      <c r="J34" s="24">
        <f t="shared" si="4"/>
        <v>0.97715336543011422</v>
      </c>
      <c r="K34" s="1"/>
      <c r="L34" s="1">
        <f t="shared" si="15"/>
        <v>2.6502096101067466E-4</v>
      </c>
      <c r="M34" s="1">
        <f t="shared" si="16"/>
        <v>2.2934979038989323E-2</v>
      </c>
      <c r="N34" s="1">
        <f t="shared" si="17"/>
        <v>-7.5658966965803107E-3</v>
      </c>
      <c r="O34" s="1">
        <f t="shared" si="18"/>
        <v>2.356589669658031E-2</v>
      </c>
      <c r="P34" s="24">
        <f t="shared" si="9"/>
        <v>0</v>
      </c>
      <c r="Q34" s="1"/>
      <c r="R34" s="27">
        <f t="shared" si="19"/>
        <v>-0.32332557243302307</v>
      </c>
      <c r="S34" s="27">
        <f t="shared" si="20"/>
        <v>-27.980674427566974</v>
      </c>
    </row>
    <row r="35" spans="1:19" x14ac:dyDescent="0.25">
      <c r="A35" s="29">
        <v>-1190</v>
      </c>
      <c r="B35" s="29">
        <v>2.47E-2</v>
      </c>
      <c r="C35" s="29">
        <v>1.7999999999999999E-2</v>
      </c>
      <c r="D35" s="1"/>
      <c r="E35" s="1">
        <f t="shared" si="12"/>
        <v>0.72874493927125505</v>
      </c>
      <c r="F35" s="1">
        <f t="shared" si="13"/>
        <v>0</v>
      </c>
      <c r="G35" s="1">
        <f t="shared" si="21"/>
        <v>0</v>
      </c>
      <c r="H35" s="1"/>
      <c r="I35" s="24">
        <f t="shared" si="14"/>
        <v>1.0101636687656989E-2</v>
      </c>
      <c r="J35" s="24">
        <f t="shared" si="4"/>
        <v>0.97979672662468598</v>
      </c>
      <c r="K35" s="1"/>
      <c r="L35" s="1">
        <f t="shared" si="15"/>
        <v>2.4951042618512765E-4</v>
      </c>
      <c r="M35" s="1">
        <f t="shared" si="16"/>
        <v>2.4450489573814873E-2</v>
      </c>
      <c r="N35" s="1">
        <f t="shared" si="17"/>
        <v>-7.1230973657225773E-3</v>
      </c>
      <c r="O35" s="1">
        <f t="shared" si="18"/>
        <v>2.5123097365722578E-2</v>
      </c>
      <c r="P35" s="24">
        <f t="shared" si="9"/>
        <v>3.2367263289053215E-18</v>
      </c>
      <c r="Q35" s="1"/>
      <c r="R35" s="27">
        <f t="shared" si="19"/>
        <v>-0.2969174071603019</v>
      </c>
      <c r="S35" s="27">
        <f t="shared" si="20"/>
        <v>-29.0960825928397</v>
      </c>
    </row>
    <row r="36" spans="1:19" x14ac:dyDescent="0.25">
      <c r="A36" s="29">
        <v>-1160</v>
      </c>
      <c r="B36" s="29">
        <v>2.64E-2</v>
      </c>
      <c r="C36" s="29">
        <v>1.9900000000000001E-2</v>
      </c>
      <c r="D36" s="1"/>
      <c r="E36" s="1">
        <f t="shared" si="12"/>
        <v>0.75378787878787878</v>
      </c>
      <c r="F36" s="1">
        <f t="shared" si="13"/>
        <v>0</v>
      </c>
      <c r="G36" s="1">
        <f t="shared" si="21"/>
        <v>0</v>
      </c>
      <c r="H36" s="1"/>
      <c r="I36" s="24">
        <f t="shared" si="14"/>
        <v>9.2548992952642996E-3</v>
      </c>
      <c r="J36" s="24">
        <f t="shared" si="4"/>
        <v>0.98149020140947141</v>
      </c>
      <c r="K36" s="1"/>
      <c r="L36" s="1">
        <f t="shared" si="15"/>
        <v>2.443293413949775E-4</v>
      </c>
      <c r="M36" s="1">
        <f t="shared" si="16"/>
        <v>2.615567065860502E-2</v>
      </c>
      <c r="N36" s="1">
        <f t="shared" si="17"/>
        <v>-6.9751862263583196E-3</v>
      </c>
      <c r="O36" s="1">
        <f t="shared" si="18"/>
        <v>2.6875186226358316E-2</v>
      </c>
      <c r="P36" s="24">
        <f t="shared" si="9"/>
        <v>-3.2367263289053215E-18</v>
      </c>
      <c r="Q36" s="1"/>
      <c r="R36" s="27">
        <f t="shared" si="19"/>
        <v>-0.2834220360181739</v>
      </c>
      <c r="S36" s="27">
        <f t="shared" si="20"/>
        <v>-30.340577963981822</v>
      </c>
    </row>
    <row r="37" spans="1:19" x14ac:dyDescent="0.25">
      <c r="A37" s="29">
        <v>-1130</v>
      </c>
      <c r="B37" s="29">
        <v>2.8199999999999999E-2</v>
      </c>
      <c r="C37" s="29">
        <v>2.18E-2</v>
      </c>
      <c r="D37" s="1"/>
      <c r="E37" s="1">
        <f t="shared" si="12"/>
        <v>0.77304964539007093</v>
      </c>
      <c r="F37" s="1">
        <f t="shared" si="13"/>
        <v>0</v>
      </c>
      <c r="G37" s="1">
        <f t="shared" si="21"/>
        <v>0</v>
      </c>
      <c r="H37" s="1"/>
      <c r="I37" s="24">
        <f t="shared" si="14"/>
        <v>8.6036315790766569E-3</v>
      </c>
      <c r="J37" s="24">
        <f t="shared" si="4"/>
        <v>0.98279273684184665</v>
      </c>
      <c r="K37" s="1"/>
      <c r="L37" s="1">
        <f t="shared" si="15"/>
        <v>2.4262241052996173E-4</v>
      </c>
      <c r="M37" s="1">
        <f t="shared" si="16"/>
        <v>2.7957377589470037E-2</v>
      </c>
      <c r="N37" s="1">
        <f t="shared" si="17"/>
        <v>-6.9264562597033666E-3</v>
      </c>
      <c r="O37" s="1">
        <f t="shared" si="18"/>
        <v>2.8726456259703367E-2</v>
      </c>
      <c r="P37" s="24">
        <f t="shared" si="9"/>
        <v>0</v>
      </c>
      <c r="Q37" s="1"/>
      <c r="R37" s="27">
        <f t="shared" si="19"/>
        <v>-0.27416332389885678</v>
      </c>
      <c r="S37" s="27">
        <f t="shared" si="20"/>
        <v>-31.591836676101142</v>
      </c>
    </row>
    <row r="38" spans="1:19" x14ac:dyDescent="0.25">
      <c r="A38" s="29">
        <v>-1100</v>
      </c>
      <c r="B38" s="29">
        <v>3.0200000000000001E-2</v>
      </c>
      <c r="C38" s="29">
        <v>2.3900000000000001E-2</v>
      </c>
      <c r="D38" s="1"/>
      <c r="E38" s="1">
        <f t="shared" si="12"/>
        <v>0.79139072847682124</v>
      </c>
      <c r="F38" s="1">
        <f t="shared" si="13"/>
        <v>0</v>
      </c>
      <c r="G38" s="1">
        <f t="shared" si="21"/>
        <v>0</v>
      </c>
      <c r="H38" s="1"/>
      <c r="I38" s="24">
        <f t="shared" si="14"/>
        <v>7.98349348162114E-3</v>
      </c>
      <c r="J38" s="24">
        <f t="shared" si="4"/>
        <v>0.98403301303675772</v>
      </c>
      <c r="K38" s="1"/>
      <c r="L38" s="1">
        <f t="shared" si="15"/>
        <v>2.4110150314495844E-4</v>
      </c>
      <c r="M38" s="1">
        <f t="shared" si="16"/>
        <v>2.9958898496855041E-2</v>
      </c>
      <c r="N38" s="1">
        <f t="shared" si="17"/>
        <v>-6.8830369463172923E-3</v>
      </c>
      <c r="O38" s="1">
        <f t="shared" si="18"/>
        <v>3.0783036946317292E-2</v>
      </c>
      <c r="P38" s="24">
        <f t="shared" si="9"/>
        <v>-3.2367263289053215E-18</v>
      </c>
      <c r="Q38" s="1"/>
      <c r="R38" s="27">
        <f t="shared" si="19"/>
        <v>-0.2652116534594543</v>
      </c>
      <c r="S38" s="27">
        <f t="shared" si="20"/>
        <v>-32.954788346540546</v>
      </c>
    </row>
    <row r="39" spans="1:19" x14ac:dyDescent="0.25">
      <c r="A39" s="29">
        <v>-1070</v>
      </c>
      <c r="B39" s="29">
        <v>3.2199999999999999E-2</v>
      </c>
      <c r="C39" s="29">
        <v>2.58E-2</v>
      </c>
      <c r="D39" s="1"/>
      <c r="E39" s="1">
        <f t="shared" si="12"/>
        <v>0.80124223602484479</v>
      </c>
      <c r="F39" s="1">
        <f t="shared" si="13"/>
        <v>0</v>
      </c>
      <c r="G39" s="1">
        <f t="shared" si="21"/>
        <v>0</v>
      </c>
      <c r="H39" s="1"/>
      <c r="I39" s="24">
        <f t="shared" si="14"/>
        <v>7.650400004043832E-3</v>
      </c>
      <c r="J39" s="24">
        <f t="shared" si="4"/>
        <v>0.98469919999191236</v>
      </c>
      <c r="K39" s="1"/>
      <c r="L39" s="1">
        <f t="shared" si="15"/>
        <v>2.4634288013021137E-4</v>
      </c>
      <c r="M39" s="1">
        <f t="shared" si="16"/>
        <v>3.1953657119869791E-2</v>
      </c>
      <c r="N39" s="1">
        <f t="shared" si="17"/>
        <v>-7.0326693250809475E-3</v>
      </c>
      <c r="O39" s="1">
        <f t="shared" si="18"/>
        <v>3.283266932508095E-2</v>
      </c>
      <c r="P39" s="24">
        <f t="shared" si="9"/>
        <v>3.2367263289053215E-18</v>
      </c>
      <c r="Q39" s="1"/>
      <c r="R39" s="27">
        <f t="shared" si="19"/>
        <v>-0.26358688173932615</v>
      </c>
      <c r="S39" s="27">
        <f t="shared" si="20"/>
        <v>-34.190413118260679</v>
      </c>
    </row>
    <row r="40" spans="1:19" x14ac:dyDescent="0.25">
      <c r="A40" s="29">
        <v>-1040</v>
      </c>
      <c r="B40" s="29">
        <v>3.44E-2</v>
      </c>
      <c r="C40" s="29">
        <v>2.7699999999999999E-2</v>
      </c>
      <c r="D40" s="1"/>
      <c r="E40" s="1">
        <f t="shared" si="12"/>
        <v>0.80523255813953487</v>
      </c>
      <c r="F40" s="1">
        <f t="shared" si="13"/>
        <v>0</v>
      </c>
      <c r="G40" s="1">
        <f t="shared" si="21"/>
        <v>0</v>
      </c>
      <c r="H40" s="1"/>
      <c r="I40" s="24">
        <f t="shared" si="14"/>
        <v>7.5154815397015483E-3</v>
      </c>
      <c r="J40" s="24">
        <f t="shared" si="4"/>
        <v>0.9849690369205969</v>
      </c>
      <c r="K40" s="1"/>
      <c r="L40" s="1">
        <f t="shared" si="15"/>
        <v>2.5853256496573328E-4</v>
      </c>
      <c r="M40" s="1">
        <f t="shared" si="16"/>
        <v>3.4141467435034267E-2</v>
      </c>
      <c r="N40" s="1">
        <f t="shared" si="17"/>
        <v>-7.3806640492632197E-3</v>
      </c>
      <c r="O40" s="1">
        <f t="shared" si="18"/>
        <v>3.5080664049263216E-2</v>
      </c>
      <c r="P40" s="24">
        <f t="shared" si="9"/>
        <v>-3.2367263289053215E-18</v>
      </c>
      <c r="Q40" s="1"/>
      <c r="R40" s="27">
        <f t="shared" si="19"/>
        <v>-0.2688738675643626</v>
      </c>
      <c r="S40" s="27">
        <f t="shared" si="20"/>
        <v>-35.507126132435637</v>
      </c>
    </row>
    <row r="41" spans="1:19" x14ac:dyDescent="0.25">
      <c r="A41" s="29">
        <v>-1010</v>
      </c>
      <c r="B41" s="29">
        <v>3.6799999999999999E-2</v>
      </c>
      <c r="C41" s="29">
        <v>2.9700000000000001E-2</v>
      </c>
      <c r="D41" s="1"/>
      <c r="E41" s="1">
        <f t="shared" si="12"/>
        <v>0.80706521739130443</v>
      </c>
      <c r="F41" s="1">
        <f t="shared" si="13"/>
        <v>0</v>
      </c>
      <c r="G41" s="1">
        <f t="shared" si="21"/>
        <v>0</v>
      </c>
      <c r="H41" s="1"/>
      <c r="I41" s="24">
        <f t="shared" si="14"/>
        <v>7.4535167246303135E-3</v>
      </c>
      <c r="J41" s="24">
        <f t="shared" si="4"/>
        <v>0.98509296655073941</v>
      </c>
      <c r="K41" s="1"/>
      <c r="L41" s="1">
        <f t="shared" si="15"/>
        <v>2.7428941546639554E-4</v>
      </c>
      <c r="M41" s="1">
        <f t="shared" si="16"/>
        <v>3.6525710584533605E-2</v>
      </c>
      <c r="N41" s="1">
        <f t="shared" si="17"/>
        <v>-7.8304952727892285E-3</v>
      </c>
      <c r="O41" s="1">
        <f t="shared" si="18"/>
        <v>3.7530495272789233E-2</v>
      </c>
      <c r="P41" s="24">
        <f t="shared" si="9"/>
        <v>3.2367263289053215E-18</v>
      </c>
      <c r="Q41" s="1"/>
      <c r="R41" s="27">
        <f t="shared" si="19"/>
        <v>-0.27703230962105951</v>
      </c>
      <c r="S41" s="27">
        <f t="shared" si="20"/>
        <v>-36.890967690378943</v>
      </c>
    </row>
    <row r="42" spans="1:19" x14ac:dyDescent="0.25">
      <c r="A42" s="29">
        <v>-980</v>
      </c>
      <c r="B42" s="29">
        <v>3.9399999999999998E-2</v>
      </c>
      <c r="C42" s="29">
        <v>3.2000000000000001E-2</v>
      </c>
      <c r="D42" s="1"/>
      <c r="E42" s="1">
        <f t="shared" si="12"/>
        <v>0.81218274111675137</v>
      </c>
      <c r="F42" s="1">
        <f t="shared" si="13"/>
        <v>0</v>
      </c>
      <c r="G42" s="1">
        <f t="shared" si="21"/>
        <v>0</v>
      </c>
      <c r="H42" s="1"/>
      <c r="I42" s="24">
        <f t="shared" si="14"/>
        <v>7.280485971115286E-3</v>
      </c>
      <c r="J42" s="24">
        <f t="shared" si="4"/>
        <v>0.9854390280577694</v>
      </c>
      <c r="K42" s="1"/>
      <c r="L42" s="1">
        <f t="shared" si="15"/>
        <v>2.8685114726194225E-4</v>
      </c>
      <c r="M42" s="1">
        <f t="shared" si="16"/>
        <v>3.9113148852738054E-2</v>
      </c>
      <c r="N42" s="1">
        <f t="shared" si="17"/>
        <v>-8.1891113035092531E-3</v>
      </c>
      <c r="O42" s="1">
        <f t="shared" si="18"/>
        <v>4.0189111303509252E-2</v>
      </c>
      <c r="P42" s="24">
        <f t="shared" si="9"/>
        <v>0</v>
      </c>
      <c r="Q42" s="1"/>
      <c r="R42" s="27">
        <f t="shared" si="19"/>
        <v>-0.28111412431670341</v>
      </c>
      <c r="S42" s="27">
        <f t="shared" si="20"/>
        <v>-38.330885875683293</v>
      </c>
    </row>
    <row r="43" spans="1:19" x14ac:dyDescent="0.25">
      <c r="A43" s="29">
        <v>-950</v>
      </c>
      <c r="B43" s="29">
        <v>4.2599999999999999E-2</v>
      </c>
      <c r="C43" s="29">
        <v>3.49E-2</v>
      </c>
      <c r="D43" s="1"/>
      <c r="E43" s="1">
        <f t="shared" si="12"/>
        <v>0.81924882629107987</v>
      </c>
      <c r="F43" s="1">
        <f t="shared" si="13"/>
        <v>0</v>
      </c>
      <c r="G43" s="1">
        <f t="shared" si="21"/>
        <v>0</v>
      </c>
      <c r="H43" s="1"/>
      <c r="I43" s="24">
        <f t="shared" si="14"/>
        <v>7.0415715844489805E-3</v>
      </c>
      <c r="J43" s="24">
        <f t="shared" si="4"/>
        <v>0.98591685683110208</v>
      </c>
      <c r="K43" s="1"/>
      <c r="L43" s="1">
        <f t="shared" si="15"/>
        <v>2.9997094949752655E-4</v>
      </c>
      <c r="M43" s="1">
        <f t="shared" si="16"/>
        <v>4.2300029050502473E-2</v>
      </c>
      <c r="N43" s="1">
        <f t="shared" si="17"/>
        <v>-8.5636592940359201E-3</v>
      </c>
      <c r="O43" s="1">
        <f t="shared" si="18"/>
        <v>4.3463659294035922E-2</v>
      </c>
      <c r="P43" s="24">
        <f t="shared" si="9"/>
        <v>0</v>
      </c>
      <c r="Q43" s="1"/>
      <c r="R43" s="27">
        <f t="shared" si="19"/>
        <v>-0.28497240202265023</v>
      </c>
      <c r="S43" s="27">
        <f t="shared" si="20"/>
        <v>-40.185027597977353</v>
      </c>
    </row>
    <row r="44" spans="1:19" x14ac:dyDescent="0.25">
      <c r="A44" s="29">
        <v>-920</v>
      </c>
      <c r="B44" s="29">
        <v>4.6800000000000001E-2</v>
      </c>
      <c r="C44" s="29">
        <v>3.7999999999999999E-2</v>
      </c>
      <c r="D44" s="1"/>
      <c r="E44" s="1">
        <f t="shared" si="12"/>
        <v>0.81196581196581197</v>
      </c>
      <c r="F44" s="1">
        <f t="shared" si="13"/>
        <v>0</v>
      </c>
      <c r="G44" s="1">
        <f t="shared" si="21"/>
        <v>0</v>
      </c>
      <c r="H44" s="1"/>
      <c r="I44" s="24">
        <f t="shared" si="14"/>
        <v>7.2878206541495388E-3</v>
      </c>
      <c r="J44" s="24">
        <f t="shared" si="4"/>
        <v>0.98542435869170097</v>
      </c>
      <c r="K44" s="1"/>
      <c r="L44" s="1">
        <f t="shared" si="15"/>
        <v>3.4107000661419841E-4</v>
      </c>
      <c r="M44" s="1">
        <f t="shared" si="16"/>
        <v>4.64589299933858E-2</v>
      </c>
      <c r="N44" s="1">
        <f t="shared" si="17"/>
        <v>-9.736967319505907E-3</v>
      </c>
      <c r="O44" s="1">
        <f t="shared" si="18"/>
        <v>4.7736967319505906E-2</v>
      </c>
      <c r="P44" s="24">
        <f t="shared" si="9"/>
        <v>0</v>
      </c>
      <c r="Q44" s="1"/>
      <c r="R44" s="27">
        <f t="shared" si="19"/>
        <v>-0.31378440608506253</v>
      </c>
      <c r="S44" s="27">
        <f t="shared" si="20"/>
        <v>-42.742215593914935</v>
      </c>
    </row>
    <row r="45" spans="1:19" x14ac:dyDescent="0.25">
      <c r="A45" s="29">
        <v>-890</v>
      </c>
      <c r="B45" s="29">
        <v>5.16E-2</v>
      </c>
      <c r="C45" s="29">
        <v>4.1599999999999998E-2</v>
      </c>
      <c r="D45" s="1"/>
      <c r="E45" s="1">
        <f t="shared" si="12"/>
        <v>0.80620155038759689</v>
      </c>
      <c r="F45" s="1">
        <f t="shared" si="13"/>
        <v>0</v>
      </c>
      <c r="G45" s="1">
        <f t="shared" si="21"/>
        <v>0</v>
      </c>
      <c r="H45" s="1"/>
      <c r="I45" s="24">
        <f t="shared" si="14"/>
        <v>7.4827185340317019E-3</v>
      </c>
      <c r="J45" s="24">
        <f t="shared" si="4"/>
        <v>0.98503456293193659</v>
      </c>
      <c r="K45" s="1"/>
      <c r="L45" s="1">
        <f t="shared" si="15"/>
        <v>3.8610827635603579E-4</v>
      </c>
      <c r="M45" s="1">
        <f t="shared" si="16"/>
        <v>5.1213891723643962E-2</v>
      </c>
      <c r="N45" s="1">
        <f t="shared" si="17"/>
        <v>-1.1022733150857394E-2</v>
      </c>
      <c r="O45" s="1">
        <f t="shared" si="18"/>
        <v>5.2622733150857394E-2</v>
      </c>
      <c r="P45" s="24">
        <f t="shared" si="9"/>
        <v>0</v>
      </c>
      <c r="Q45" s="1"/>
      <c r="R45" s="27">
        <f t="shared" si="19"/>
        <v>-0.34363636595687186</v>
      </c>
      <c r="S45" s="27">
        <f t="shared" si="20"/>
        <v>-45.580363634043124</v>
      </c>
    </row>
    <row r="46" spans="1:19" x14ac:dyDescent="0.25">
      <c r="A46" s="29">
        <v>-860</v>
      </c>
      <c r="B46" s="29">
        <v>5.6599999999999998E-2</v>
      </c>
      <c r="C46" s="29">
        <v>4.5999999999999999E-2</v>
      </c>
      <c r="D46" s="1"/>
      <c r="E46" s="1">
        <f t="shared" si="12"/>
        <v>0.8127208480565371</v>
      </c>
      <c r="F46" s="1">
        <f t="shared" si="13"/>
        <v>0</v>
      </c>
      <c r="G46" s="1">
        <f t="shared" si="21"/>
        <v>0</v>
      </c>
      <c r="H46" s="1"/>
      <c r="I46" s="24">
        <f t="shared" si="14"/>
        <v>7.2622918103730887E-3</v>
      </c>
      <c r="J46" s="24">
        <f t="shared" si="4"/>
        <v>0.98547541637925384</v>
      </c>
      <c r="K46" s="1"/>
      <c r="L46" s="1">
        <f t="shared" si="15"/>
        <v>4.1104571646711677E-4</v>
      </c>
      <c r="M46" s="1">
        <f t="shared" si="16"/>
        <v>5.6188954283532884E-2</v>
      </c>
      <c r="N46" s="1">
        <f t="shared" si="17"/>
        <v>-1.1734654559028567E-2</v>
      </c>
      <c r="O46" s="1">
        <f t="shared" si="18"/>
        <v>5.773465455902857E-2</v>
      </c>
      <c r="P46" s="24">
        <f t="shared" si="9"/>
        <v>0</v>
      </c>
      <c r="Q46" s="1"/>
      <c r="R46" s="27">
        <f t="shared" si="19"/>
        <v>-0.35349931616172042</v>
      </c>
      <c r="S46" s="27">
        <f t="shared" si="20"/>
        <v>-48.322500683838278</v>
      </c>
    </row>
    <row r="47" spans="1:19" x14ac:dyDescent="0.25">
      <c r="A47" s="29">
        <v>-830</v>
      </c>
      <c r="B47" s="29">
        <v>6.2300000000000001E-2</v>
      </c>
      <c r="C47" s="29">
        <v>5.1200000000000002E-2</v>
      </c>
      <c r="D47" s="1"/>
      <c r="E47" s="1">
        <f t="shared" si="12"/>
        <v>0.8218298555377207</v>
      </c>
      <c r="F47" s="1">
        <f t="shared" si="13"/>
        <v>0</v>
      </c>
      <c r="G47" s="1">
        <f t="shared" si="21"/>
        <v>0</v>
      </c>
      <c r="H47" s="1"/>
      <c r="I47" s="24">
        <f t="shared" si="14"/>
        <v>6.9543033157803118E-3</v>
      </c>
      <c r="J47" s="24">
        <f t="shared" si="4"/>
        <v>0.98609139336843943</v>
      </c>
      <c r="K47" s="1"/>
      <c r="L47" s="1">
        <f t="shared" si="15"/>
        <v>4.3325309657311342E-4</v>
      </c>
      <c r="M47" s="1">
        <f t="shared" si="16"/>
        <v>6.1866746903426889E-2</v>
      </c>
      <c r="N47" s="1">
        <f t="shared" si="17"/>
        <v>-1.2368637407565955E-2</v>
      </c>
      <c r="O47" s="1">
        <f t="shared" si="18"/>
        <v>6.356863740756595E-2</v>
      </c>
      <c r="P47" s="24">
        <f t="shared" si="9"/>
        <v>-6.473452657810643E-18</v>
      </c>
      <c r="Q47" s="1"/>
      <c r="R47" s="27">
        <f t="shared" si="19"/>
        <v>-0.35960007015568413</v>
      </c>
      <c r="S47" s="27">
        <f t="shared" si="20"/>
        <v>-51.349399929844317</v>
      </c>
    </row>
    <row r="48" spans="1:19" x14ac:dyDescent="0.25">
      <c r="A48" s="29">
        <v>-800</v>
      </c>
      <c r="B48" s="29">
        <v>6.93E-2</v>
      </c>
      <c r="C48" s="29">
        <v>5.8500000000000003E-2</v>
      </c>
      <c r="D48" s="1"/>
      <c r="E48" s="1">
        <f t="shared" si="12"/>
        <v>0.84415584415584421</v>
      </c>
      <c r="F48" s="1">
        <f t="shared" si="13"/>
        <v>0</v>
      </c>
      <c r="G48" s="1">
        <f t="shared" si="21"/>
        <v>0</v>
      </c>
      <c r="H48" s="1"/>
      <c r="I48" s="24">
        <f t="shared" si="14"/>
        <v>6.1994298963660302E-3</v>
      </c>
      <c r="J48" s="24">
        <f t="shared" si="4"/>
        <v>0.98760114020726797</v>
      </c>
      <c r="K48" s="1"/>
      <c r="L48" s="1">
        <f t="shared" si="15"/>
        <v>4.2962049181816591E-4</v>
      </c>
      <c r="M48" s="1">
        <f t="shared" si="16"/>
        <v>6.8870379508181839E-2</v>
      </c>
      <c r="N48" s="1">
        <f t="shared" si="17"/>
        <v>-1.2264932733752126E-2</v>
      </c>
      <c r="O48" s="1">
        <f t="shared" si="18"/>
        <v>7.0764932733752131E-2</v>
      </c>
      <c r="P48" s="24">
        <f t="shared" si="9"/>
        <v>0</v>
      </c>
      <c r="Q48" s="1"/>
      <c r="R48" s="27">
        <f t="shared" si="19"/>
        <v>-0.34369639345453273</v>
      </c>
      <c r="S48" s="27">
        <f t="shared" si="20"/>
        <v>-55.096303606545469</v>
      </c>
    </row>
    <row r="49" spans="1:19" x14ac:dyDescent="0.25">
      <c r="A49" s="29">
        <v>-770</v>
      </c>
      <c r="B49" s="29">
        <v>7.6799999999999993E-2</v>
      </c>
      <c r="C49" s="29">
        <v>6.7699999999999996E-2</v>
      </c>
      <c r="D49" s="1"/>
      <c r="E49" s="1">
        <f t="shared" si="12"/>
        <v>0.88151041666666674</v>
      </c>
      <c r="F49" s="1">
        <f t="shared" si="13"/>
        <v>0</v>
      </c>
      <c r="G49" s="1">
        <f t="shared" si="21"/>
        <v>0</v>
      </c>
      <c r="H49" s="1"/>
      <c r="I49" s="24">
        <f t="shared" si="14"/>
        <v>4.9364186871283288E-3</v>
      </c>
      <c r="J49" s="24">
        <f t="shared" si="4"/>
        <v>0.9901271626257433</v>
      </c>
      <c r="K49" s="1"/>
      <c r="L49" s="1">
        <f t="shared" si="15"/>
        <v>3.7911695517145564E-4</v>
      </c>
      <c r="M49" s="1">
        <f t="shared" si="16"/>
        <v>7.6420883044828539E-2</v>
      </c>
      <c r="N49" s="1">
        <f t="shared" si="17"/>
        <v>-1.0823142848062378E-2</v>
      </c>
      <c r="O49" s="1">
        <f t="shared" si="18"/>
        <v>7.8523142848062374E-2</v>
      </c>
      <c r="P49" s="24">
        <f t="shared" si="9"/>
        <v>0</v>
      </c>
      <c r="Q49" s="1"/>
      <c r="R49" s="27">
        <f t="shared" si="19"/>
        <v>-0.29192005548202082</v>
      </c>
      <c r="S49" s="27">
        <f t="shared" si="20"/>
        <v>-58.844079944517972</v>
      </c>
    </row>
    <row r="50" spans="1:19" x14ac:dyDescent="0.25">
      <c r="A50" s="29">
        <v>-740</v>
      </c>
      <c r="B50" s="29">
        <v>8.5300000000000001E-2</v>
      </c>
      <c r="C50" s="29">
        <v>7.6499999999999999E-2</v>
      </c>
      <c r="D50" s="1"/>
      <c r="E50" s="1">
        <f t="shared" si="12"/>
        <v>0.89683470105509966</v>
      </c>
      <c r="F50" s="1">
        <f t="shared" si="13"/>
        <v>0</v>
      </c>
      <c r="G50" s="1">
        <f t="shared" si="21"/>
        <v>0</v>
      </c>
      <c r="H50" s="1"/>
      <c r="I50" s="24">
        <f t="shared" si="14"/>
        <v>4.418282843102017E-3</v>
      </c>
      <c r="J50" s="24">
        <f t="shared" si="4"/>
        <v>0.99116343431379594</v>
      </c>
      <c r="K50" s="1"/>
      <c r="L50" s="1">
        <f t="shared" si="15"/>
        <v>3.7687952651660207E-4</v>
      </c>
      <c r="M50" s="1">
        <f t="shared" si="16"/>
        <v>8.4923120473483396E-2</v>
      </c>
      <c r="N50" s="1">
        <f t="shared" si="17"/>
        <v>-1.0759268073765153E-2</v>
      </c>
      <c r="O50" s="1">
        <f t="shared" si="18"/>
        <v>8.7259268073765148E-2</v>
      </c>
      <c r="P50" s="24">
        <f t="shared" si="9"/>
        <v>0</v>
      </c>
      <c r="Q50" s="1"/>
      <c r="R50" s="27">
        <f t="shared" si="19"/>
        <v>-0.27889084962228555</v>
      </c>
      <c r="S50" s="27">
        <f t="shared" si="20"/>
        <v>-62.843109150377714</v>
      </c>
    </row>
    <row r="51" spans="1:19" x14ac:dyDescent="0.25">
      <c r="A51" s="29">
        <v>-710</v>
      </c>
      <c r="B51" s="29">
        <v>9.6100000000000005E-2</v>
      </c>
      <c r="C51" s="29">
        <v>8.4199999999999997E-2</v>
      </c>
      <c r="D51" s="1"/>
      <c r="E51" s="1">
        <f t="shared" si="12"/>
        <v>0.87617065556711748</v>
      </c>
      <c r="F51" s="1">
        <f t="shared" si="13"/>
        <v>0</v>
      </c>
      <c r="G51" s="1">
        <f t="shared" si="21"/>
        <v>0</v>
      </c>
      <c r="H51" s="1"/>
      <c r="I51" s="24">
        <f t="shared" si="14"/>
        <v>5.116963602250251E-3</v>
      </c>
      <c r="J51" s="24">
        <f t="shared" si="4"/>
        <v>0.98976607279549955</v>
      </c>
      <c r="K51" s="1"/>
      <c r="L51" s="1">
        <f t="shared" si="15"/>
        <v>4.9174020217624911E-4</v>
      </c>
      <c r="M51" s="1">
        <f t="shared" si="16"/>
        <v>9.5608259797823753E-2</v>
      </c>
      <c r="N51" s="1">
        <f t="shared" si="17"/>
        <v>-1.4038344578605472E-2</v>
      </c>
      <c r="O51" s="1">
        <f t="shared" si="18"/>
        <v>9.823834457860546E-2</v>
      </c>
      <c r="P51" s="24">
        <f t="shared" si="9"/>
        <v>-1.2946905315621286E-17</v>
      </c>
      <c r="Q51" s="1"/>
      <c r="R51" s="27">
        <f t="shared" si="19"/>
        <v>-0.34913554354513687</v>
      </c>
      <c r="S51" s="27">
        <f t="shared" si="20"/>
        <v>-67.881864456454863</v>
      </c>
    </row>
    <row r="52" spans="1:19" x14ac:dyDescent="0.25">
      <c r="A52" s="29">
        <v>-680</v>
      </c>
      <c r="B52" s="29">
        <v>0.1086</v>
      </c>
      <c r="C52" s="29">
        <v>9.1800000000000007E-2</v>
      </c>
      <c r="D52" s="1"/>
      <c r="E52" s="1">
        <f t="shared" si="12"/>
        <v>0.84530386740331498</v>
      </c>
      <c r="F52" s="1">
        <f t="shared" si="13"/>
        <v>0</v>
      </c>
      <c r="G52" s="1">
        <f t="shared" si="21"/>
        <v>0</v>
      </c>
      <c r="H52" s="1"/>
      <c r="I52" s="24">
        <f t="shared" si="14"/>
        <v>6.160613598050718E-3</v>
      </c>
      <c r="J52" s="24">
        <f t="shared" si="4"/>
        <v>0.9876787728038986</v>
      </c>
      <c r="K52" s="1"/>
      <c r="L52" s="1">
        <f t="shared" si="15"/>
        <v>6.6904263674830795E-4</v>
      </c>
      <c r="M52" s="1">
        <f t="shared" si="16"/>
        <v>0.10793095736325169</v>
      </c>
      <c r="N52" s="1">
        <f t="shared" si="17"/>
        <v>-1.9100026865578823E-2</v>
      </c>
      <c r="O52" s="1">
        <f t="shared" si="18"/>
        <v>0.11090002686557883</v>
      </c>
      <c r="P52" s="24">
        <f t="shared" si="9"/>
        <v>0</v>
      </c>
      <c r="Q52" s="1"/>
      <c r="R52" s="27">
        <f t="shared" si="19"/>
        <v>-0.45494899298884939</v>
      </c>
      <c r="S52" s="27">
        <f t="shared" si="20"/>
        <v>-73.393051007011152</v>
      </c>
    </row>
    <row r="53" spans="1:19" x14ac:dyDescent="0.25">
      <c r="A53" s="29">
        <v>-650</v>
      </c>
      <c r="B53" s="29">
        <v>0.12330000000000001</v>
      </c>
      <c r="C53" s="29">
        <v>0.1021</v>
      </c>
      <c r="D53" s="1"/>
      <c r="E53" s="1">
        <f t="shared" si="12"/>
        <v>0.8280616382806163</v>
      </c>
      <c r="F53" s="1">
        <f t="shared" si="13"/>
        <v>0</v>
      </c>
      <c r="G53" s="1">
        <f t="shared" si="21"/>
        <v>0</v>
      </c>
      <c r="H53" s="1"/>
      <c r="I53" s="24">
        <f t="shared" si="14"/>
        <v>6.7435978805747334E-3</v>
      </c>
      <c r="J53" s="24">
        <f t="shared" si="4"/>
        <v>0.98651280423885057</v>
      </c>
      <c r="K53" s="1"/>
      <c r="L53" s="1">
        <f t="shared" si="15"/>
        <v>8.3148561867486467E-4</v>
      </c>
      <c r="M53" s="1">
        <f t="shared" si="16"/>
        <v>0.12246851438132514</v>
      </c>
      <c r="N53" s="1">
        <f t="shared" si="17"/>
        <v>-2.3737497108135549E-2</v>
      </c>
      <c r="O53" s="1">
        <f t="shared" si="18"/>
        <v>0.12583749710813555</v>
      </c>
      <c r="P53" s="24">
        <f t="shared" si="9"/>
        <v>0</v>
      </c>
      <c r="Q53" s="1"/>
      <c r="R53" s="27">
        <f t="shared" si="19"/>
        <v>-0.54046565213866204</v>
      </c>
      <c r="S53" s="27">
        <f t="shared" si="20"/>
        <v>-79.604534347861346</v>
      </c>
    </row>
    <row r="54" spans="1:19" x14ac:dyDescent="0.25">
      <c r="A54" s="29">
        <v>-620</v>
      </c>
      <c r="B54" s="29">
        <v>0.1406</v>
      </c>
      <c r="C54" s="29">
        <v>0.1167</v>
      </c>
      <c r="D54" s="1"/>
      <c r="E54" s="1">
        <f t="shared" si="12"/>
        <v>0.83001422475106679</v>
      </c>
      <c r="F54" s="1">
        <f t="shared" si="13"/>
        <v>0</v>
      </c>
      <c r="G54" s="1">
        <f t="shared" si="21"/>
        <v>0</v>
      </c>
      <c r="H54" s="1"/>
      <c r="I54" s="24">
        <f t="shared" si="14"/>
        <v>6.6775781557212267E-3</v>
      </c>
      <c r="J54" s="24">
        <f t="shared" si="4"/>
        <v>0.98664484368855754</v>
      </c>
      <c r="K54" s="1"/>
      <c r="L54" s="1">
        <f t="shared" si="15"/>
        <v>9.3886748869440452E-4</v>
      </c>
      <c r="M54" s="1">
        <f t="shared" si="16"/>
        <v>0.1396611325113056</v>
      </c>
      <c r="N54" s="1">
        <f t="shared" si="17"/>
        <v>-2.6803066459914971E-2</v>
      </c>
      <c r="O54" s="1">
        <f t="shared" si="18"/>
        <v>0.14350306645991498</v>
      </c>
      <c r="P54" s="24">
        <f t="shared" si="9"/>
        <v>1.2946905315621286E-17</v>
      </c>
      <c r="Q54" s="1"/>
      <c r="R54" s="27">
        <f t="shared" si="19"/>
        <v>-0.5820978429905308</v>
      </c>
      <c r="S54" s="27">
        <f t="shared" si="20"/>
        <v>-86.589902157009476</v>
      </c>
    </row>
    <row r="55" spans="1:19" x14ac:dyDescent="0.25">
      <c r="A55" s="29">
        <v>-590</v>
      </c>
      <c r="B55" s="29">
        <v>0.15970000000000001</v>
      </c>
      <c r="C55" s="29">
        <v>0.13400000000000001</v>
      </c>
      <c r="D55" s="1"/>
      <c r="E55" s="1">
        <f t="shared" si="12"/>
        <v>0.83907326236693802</v>
      </c>
      <c r="F55" s="1">
        <f t="shared" si="13"/>
        <v>0</v>
      </c>
      <c r="G55" s="1">
        <f t="shared" si="21"/>
        <v>0</v>
      </c>
      <c r="H55" s="1"/>
      <c r="I55" s="24">
        <f t="shared" si="14"/>
        <v>6.3712792133243778E-3</v>
      </c>
      <c r="J55" s="24">
        <f t="shared" si="4"/>
        <v>0.98725744157335127</v>
      </c>
      <c r="K55" s="1"/>
      <c r="L55" s="1">
        <f t="shared" si="15"/>
        <v>1.0174932903679033E-3</v>
      </c>
      <c r="M55" s="1">
        <f t="shared" si="16"/>
        <v>0.1586825067096321</v>
      </c>
      <c r="N55" s="1">
        <f t="shared" si="17"/>
        <v>-2.9047699076440506E-2</v>
      </c>
      <c r="O55" s="1">
        <f t="shared" si="18"/>
        <v>0.16304769907644051</v>
      </c>
      <c r="P55" s="24">
        <f t="shared" si="9"/>
        <v>0</v>
      </c>
      <c r="Q55" s="1"/>
      <c r="R55" s="27">
        <f t="shared" si="19"/>
        <v>-0.60032104131706299</v>
      </c>
      <c r="S55" s="27">
        <f t="shared" si="20"/>
        <v>-93.62267895868294</v>
      </c>
    </row>
    <row r="56" spans="1:19" x14ac:dyDescent="0.25">
      <c r="A56" s="29">
        <v>-560</v>
      </c>
      <c r="B56" s="29">
        <v>0.18049999999999999</v>
      </c>
      <c r="C56" s="29">
        <v>0.15529999999999999</v>
      </c>
      <c r="D56" s="1"/>
      <c r="E56" s="1">
        <f t="shared" si="12"/>
        <v>0.86038781163434908</v>
      </c>
      <c r="F56" s="1">
        <f t="shared" si="13"/>
        <v>0</v>
      </c>
      <c r="G56" s="1">
        <f t="shared" si="21"/>
        <v>0</v>
      </c>
      <c r="H56" s="1"/>
      <c r="I56" s="24">
        <f t="shared" si="14"/>
        <v>5.6506039964740211E-3</v>
      </c>
      <c r="J56" s="24">
        <f t="shared" si="4"/>
        <v>0.98869879200705191</v>
      </c>
      <c r="K56" s="1"/>
      <c r="L56" s="1">
        <f t="shared" si="15"/>
        <v>1.0199340213635608E-3</v>
      </c>
      <c r="M56" s="1">
        <f t="shared" si="16"/>
        <v>0.17948006597863644</v>
      </c>
      <c r="N56" s="1">
        <f t="shared" si="17"/>
        <v>-2.9117377786029602E-2</v>
      </c>
      <c r="O56" s="1">
        <f t="shared" si="18"/>
        <v>0.18441737778602962</v>
      </c>
      <c r="P56" s="24">
        <f t="shared" si="9"/>
        <v>2.5893810631242572E-17</v>
      </c>
      <c r="Q56" s="1"/>
      <c r="R56" s="27">
        <f t="shared" si="19"/>
        <v>-0.57116305196359407</v>
      </c>
      <c r="S56" s="27">
        <f t="shared" si="20"/>
        <v>-100.5088369480364</v>
      </c>
    </row>
    <row r="57" spans="1:19" x14ac:dyDescent="0.25">
      <c r="A57" s="29">
        <v>-530</v>
      </c>
      <c r="B57" s="29">
        <v>0.20649999999999999</v>
      </c>
      <c r="C57" s="29">
        <v>0.18110000000000001</v>
      </c>
      <c r="D57" s="1"/>
      <c r="E57" s="1">
        <f t="shared" si="12"/>
        <v>0.87699757869249406</v>
      </c>
      <c r="F57" s="1">
        <f t="shared" si="13"/>
        <v>0</v>
      </c>
      <c r="G57" s="1">
        <f t="shared" si="21"/>
        <v>0</v>
      </c>
      <c r="H57" s="1"/>
      <c r="I57" s="24">
        <f t="shared" si="14"/>
        <v>5.0890041556195635E-3</v>
      </c>
      <c r="J57" s="24">
        <f t="shared" si="4"/>
        <v>0.98982199168876084</v>
      </c>
      <c r="K57" s="1"/>
      <c r="L57" s="1">
        <f t="shared" si="15"/>
        <v>1.0508793581354397E-3</v>
      </c>
      <c r="M57" s="1">
        <f t="shared" si="16"/>
        <v>0.20544912064186455</v>
      </c>
      <c r="N57" s="1">
        <f t="shared" si="17"/>
        <v>-3.0000814403133614E-2</v>
      </c>
      <c r="O57" s="1">
        <f t="shared" si="18"/>
        <v>0.21110081440313364</v>
      </c>
      <c r="P57" s="24">
        <f t="shared" si="9"/>
        <v>0</v>
      </c>
      <c r="Q57" s="1"/>
      <c r="R57" s="27">
        <f t="shared" si="19"/>
        <v>-0.55696605981178304</v>
      </c>
      <c r="S57" s="27">
        <f t="shared" si="20"/>
        <v>-108.88803394018821</v>
      </c>
    </row>
    <row r="58" spans="1:19" x14ac:dyDescent="0.25">
      <c r="A58" s="29">
        <v>-500</v>
      </c>
      <c r="B58" s="29">
        <v>0.23799999999999999</v>
      </c>
      <c r="C58" s="29">
        <v>0.2102</v>
      </c>
      <c r="D58" s="1"/>
      <c r="E58" s="1">
        <f t="shared" si="12"/>
        <v>0.88319327731092445</v>
      </c>
      <c r="F58" s="1">
        <f t="shared" si="13"/>
        <v>0</v>
      </c>
      <c r="G58" s="1">
        <f t="shared" si="21"/>
        <v>0</v>
      </c>
      <c r="H58" s="1"/>
      <c r="I58" s="24">
        <f t="shared" si="14"/>
        <v>4.8795187759684121E-3</v>
      </c>
      <c r="J58" s="24">
        <f t="shared" si="4"/>
        <v>0.99024096244806314</v>
      </c>
      <c r="K58" s="1"/>
      <c r="L58" s="1">
        <f t="shared" si="15"/>
        <v>1.161325468680482E-3</v>
      </c>
      <c r="M58" s="1">
        <f t="shared" si="16"/>
        <v>0.23683867453131952</v>
      </c>
      <c r="N58" s="1">
        <f t="shared" si="17"/>
        <v>-3.3153862598778866E-2</v>
      </c>
      <c r="O58" s="1">
        <f t="shared" si="18"/>
        <v>0.24335386259877889</v>
      </c>
      <c r="P58" s="24">
        <f t="shared" si="9"/>
        <v>2.5893810631242572E-17</v>
      </c>
      <c r="Q58" s="1"/>
      <c r="R58" s="27">
        <f t="shared" si="19"/>
        <v>-0.58066273434024096</v>
      </c>
      <c r="S58" s="27">
        <f t="shared" si="20"/>
        <v>-118.41933726565976</v>
      </c>
    </row>
    <row r="59" spans="1:19" x14ac:dyDescent="0.25">
      <c r="A59" s="29">
        <v>-470</v>
      </c>
      <c r="B59" s="29">
        <v>0.27010000000000001</v>
      </c>
      <c r="C59" s="29">
        <v>0.2462</v>
      </c>
      <c r="D59" s="1"/>
      <c r="E59" s="1">
        <f t="shared" si="12"/>
        <v>0.91151425398000741</v>
      </c>
      <c r="F59" s="1">
        <f t="shared" si="13"/>
        <v>0</v>
      </c>
      <c r="G59" s="1">
        <f t="shared" si="21"/>
        <v>0</v>
      </c>
      <c r="H59" s="1"/>
      <c r="I59" s="24">
        <f t="shared" si="14"/>
        <v>3.9219462865697496E-3</v>
      </c>
      <c r="J59" s="24">
        <f t="shared" si="4"/>
        <v>0.99215610742686056</v>
      </c>
      <c r="K59" s="1"/>
      <c r="L59" s="1">
        <f t="shared" si="15"/>
        <v>1.0593176920024893E-3</v>
      </c>
      <c r="M59" s="1">
        <f t="shared" si="16"/>
        <v>0.26904068230799755</v>
      </c>
      <c r="N59" s="1">
        <f t="shared" si="17"/>
        <v>-3.0241714451514242E-2</v>
      </c>
      <c r="O59" s="1">
        <f t="shared" si="18"/>
        <v>0.27644171445151428</v>
      </c>
      <c r="P59" s="24">
        <f t="shared" si="9"/>
        <v>2.5893810631242572E-17</v>
      </c>
      <c r="Q59" s="1"/>
      <c r="R59" s="27">
        <f t="shared" si="19"/>
        <v>-0.49787931524116996</v>
      </c>
      <c r="S59" s="27">
        <f t="shared" si="20"/>
        <v>-126.44912068475885</v>
      </c>
    </row>
    <row r="60" spans="1:19" x14ac:dyDescent="0.25">
      <c r="A60" s="29">
        <v>-440</v>
      </c>
      <c r="B60" s="29">
        <v>0.30909999999999999</v>
      </c>
      <c r="C60" s="29">
        <v>0.29110000000000003</v>
      </c>
      <c r="D60" s="1"/>
      <c r="E60" s="1">
        <f t="shared" si="12"/>
        <v>0.94176641863474619</v>
      </c>
      <c r="F60" s="1">
        <f t="shared" si="13"/>
        <v>0</v>
      </c>
      <c r="G60" s="1">
        <f t="shared" si="21"/>
        <v>0</v>
      </c>
      <c r="H60" s="1"/>
      <c r="I60" s="24">
        <f t="shared" si="14"/>
        <v>2.899077585513951E-3</v>
      </c>
      <c r="J60" s="24">
        <f t="shared" si="4"/>
        <v>0.99420184482897211</v>
      </c>
      <c r="K60" s="1"/>
      <c r="L60" s="1">
        <f t="shared" si="15"/>
        <v>8.9610488168236221E-4</v>
      </c>
      <c r="M60" s="1">
        <f t="shared" si="16"/>
        <v>0.30820389511831758</v>
      </c>
      <c r="N60" s="1">
        <f t="shared" si="17"/>
        <v>-2.5582266920528569E-2</v>
      </c>
      <c r="O60" s="1">
        <f t="shared" si="18"/>
        <v>0.31668226692052859</v>
      </c>
      <c r="P60" s="24">
        <f t="shared" si="9"/>
        <v>0</v>
      </c>
      <c r="Q60" s="1"/>
      <c r="R60" s="27">
        <f t="shared" si="19"/>
        <v>-0.39428614794023936</v>
      </c>
      <c r="S60" s="27">
        <f t="shared" si="20"/>
        <v>-135.60971385205974</v>
      </c>
    </row>
    <row r="61" spans="1:19" x14ac:dyDescent="0.25">
      <c r="A61" s="29">
        <v>-410</v>
      </c>
      <c r="B61" s="29">
        <v>0.36070000000000002</v>
      </c>
      <c r="C61" s="29">
        <v>0.34050000000000002</v>
      </c>
      <c r="D61" s="1"/>
      <c r="E61" s="1">
        <f t="shared" si="12"/>
        <v>0.94399778209037988</v>
      </c>
      <c r="F61" s="1">
        <f t="shared" si="13"/>
        <v>0</v>
      </c>
      <c r="G61" s="1">
        <f t="shared" si="21"/>
        <v>0</v>
      </c>
      <c r="H61" s="1"/>
      <c r="I61" s="24">
        <f t="shared" si="14"/>
        <v>2.8236320144119872E-3</v>
      </c>
      <c r="J61" s="24">
        <f t="shared" si="4"/>
        <v>0.99435273597117602</v>
      </c>
      <c r="K61" s="1"/>
      <c r="L61" s="1">
        <f t="shared" si="15"/>
        <v>1.0184840675984039E-3</v>
      </c>
      <c r="M61" s="1">
        <f t="shared" si="16"/>
        <v>0.35968151593240161</v>
      </c>
      <c r="N61" s="1">
        <f t="shared" si="17"/>
        <v>-2.9075984077546475E-2</v>
      </c>
      <c r="O61" s="1">
        <f t="shared" si="18"/>
        <v>0.36957598407754649</v>
      </c>
      <c r="P61" s="24">
        <f t="shared" si="9"/>
        <v>0</v>
      </c>
      <c r="Q61" s="1"/>
      <c r="R61" s="27">
        <f t="shared" si="19"/>
        <v>-0.41757846771534562</v>
      </c>
      <c r="S61" s="27">
        <f t="shared" si="20"/>
        <v>-147.46942153228466</v>
      </c>
    </row>
    <row r="62" spans="1:19" x14ac:dyDescent="0.25">
      <c r="A62" s="29">
        <v>-380</v>
      </c>
      <c r="B62" s="29">
        <v>0.41599999999999998</v>
      </c>
      <c r="C62" s="29">
        <v>0.3952</v>
      </c>
      <c r="D62" s="1"/>
      <c r="E62" s="1">
        <f t="shared" si="12"/>
        <v>0.95000000000000007</v>
      </c>
      <c r="F62" s="1">
        <f t="shared" si="13"/>
        <v>0</v>
      </c>
      <c r="G62" s="1">
        <f t="shared" si="21"/>
        <v>0</v>
      </c>
      <c r="H62" s="1"/>
      <c r="I62" s="24">
        <f t="shared" si="14"/>
        <v>2.6206884926265024E-3</v>
      </c>
      <c r="J62" s="24">
        <f t="shared" si="4"/>
        <v>0.99475862301474705</v>
      </c>
      <c r="K62" s="1"/>
      <c r="L62" s="1">
        <f t="shared" si="15"/>
        <v>1.090206412932625E-3</v>
      </c>
      <c r="M62" s="1">
        <f t="shared" si="16"/>
        <v>0.41490979358706737</v>
      </c>
      <c r="N62" s="1">
        <f t="shared" si="17"/>
        <v>-3.1123534782840759E-2</v>
      </c>
      <c r="O62" s="1">
        <f t="shared" si="18"/>
        <v>0.4263235347828408</v>
      </c>
      <c r="P62" s="24">
        <f t="shared" si="9"/>
        <v>5.1787621262485144E-17</v>
      </c>
      <c r="Q62" s="1"/>
      <c r="R62" s="27">
        <f t="shared" si="19"/>
        <v>-0.41427843691439747</v>
      </c>
      <c r="S62" s="27">
        <f t="shared" si="20"/>
        <v>-157.66572156308561</v>
      </c>
    </row>
    <row r="63" spans="1:19" x14ac:dyDescent="0.25">
      <c r="A63" s="29">
        <v>-350</v>
      </c>
      <c r="B63" s="29">
        <v>0.47310000000000002</v>
      </c>
      <c r="C63" s="29">
        <v>0.4451</v>
      </c>
      <c r="D63" s="1"/>
      <c r="E63" s="1">
        <f t="shared" si="12"/>
        <v>0.94081589515958564</v>
      </c>
      <c r="F63" s="1">
        <f t="shared" si="13"/>
        <v>0</v>
      </c>
      <c r="G63" s="1">
        <f t="shared" si="21"/>
        <v>0</v>
      </c>
      <c r="H63" s="1"/>
      <c r="I63" s="24">
        <f t="shared" si="14"/>
        <v>2.9312161357121507E-3</v>
      </c>
      <c r="J63" s="24">
        <f t="shared" si="4"/>
        <v>0.99413756772857564</v>
      </c>
      <c r="K63" s="1"/>
      <c r="L63" s="1">
        <f t="shared" si="15"/>
        <v>1.3867583538054186E-3</v>
      </c>
      <c r="M63" s="1">
        <f t="shared" si="16"/>
        <v>0.4717132416461946</v>
      </c>
      <c r="N63" s="1">
        <f t="shared" si="17"/>
        <v>-3.958958720849616E-2</v>
      </c>
      <c r="O63" s="1">
        <f t="shared" si="18"/>
        <v>0.48468958720849614</v>
      </c>
      <c r="P63" s="24">
        <f t="shared" si="9"/>
        <v>0</v>
      </c>
      <c r="Q63" s="1"/>
      <c r="R63" s="27">
        <f t="shared" si="19"/>
        <v>-0.48536542383189651</v>
      </c>
      <c r="S63" s="27">
        <f t="shared" si="20"/>
        <v>-165.09963457616811</v>
      </c>
    </row>
    <row r="64" spans="1:19" x14ac:dyDescent="0.25">
      <c r="A64" s="29">
        <v>-320</v>
      </c>
      <c r="B64" s="29">
        <v>0.53500000000000003</v>
      </c>
      <c r="C64" s="29">
        <v>0.47439999999999999</v>
      </c>
      <c r="D64" s="1"/>
      <c r="E64" s="1">
        <f t="shared" si="12"/>
        <v>0.8867289719626168</v>
      </c>
      <c r="F64" s="1">
        <f t="shared" si="13"/>
        <v>0</v>
      </c>
      <c r="G64" s="1">
        <f t="shared" si="21"/>
        <v>0</v>
      </c>
      <c r="H64" s="1"/>
      <c r="I64" s="24">
        <f t="shared" si="14"/>
        <v>4.7599719125627224E-3</v>
      </c>
      <c r="J64" s="24">
        <f t="shared" si="4"/>
        <v>0.99048005617487456</v>
      </c>
      <c r="K64" s="1"/>
      <c r="L64" s="1">
        <f t="shared" si="15"/>
        <v>2.5465849732210564E-3</v>
      </c>
      <c r="M64" s="1">
        <f t="shared" si="16"/>
        <v>0.53245341502677901</v>
      </c>
      <c r="N64" s="1">
        <f t="shared" si="17"/>
        <v>-7.2700660215620425E-2</v>
      </c>
      <c r="O64" s="1">
        <f t="shared" si="18"/>
        <v>0.54710066021562054</v>
      </c>
      <c r="P64" s="24">
        <f t="shared" si="9"/>
        <v>1.0357524252497029E-16</v>
      </c>
      <c r="Q64" s="1"/>
      <c r="R64" s="27">
        <f t="shared" si="19"/>
        <v>-0.81490719143073809</v>
      </c>
      <c r="S64" s="27">
        <f t="shared" si="20"/>
        <v>-170.38509280856928</v>
      </c>
    </row>
    <row r="65" spans="1:19" x14ac:dyDescent="0.25">
      <c r="A65" s="29">
        <v>-290</v>
      </c>
      <c r="B65" s="29">
        <v>0.60450000000000004</v>
      </c>
      <c r="C65" s="29">
        <v>0.49280000000000002</v>
      </c>
      <c r="D65" s="1"/>
      <c r="E65" s="1">
        <f t="shared" si="12"/>
        <v>0.81521918941273774</v>
      </c>
      <c r="F65" s="1">
        <f t="shared" si="13"/>
        <v>0</v>
      </c>
      <c r="G65" s="1">
        <f t="shared" si="21"/>
        <v>0</v>
      </c>
      <c r="H65" s="1"/>
      <c r="I65" s="24">
        <f t="shared" si="14"/>
        <v>7.1778193368500862E-3</v>
      </c>
      <c r="J65" s="24">
        <f t="shared" si="4"/>
        <v>0.98564436132629984</v>
      </c>
      <c r="K65" s="1"/>
      <c r="L65" s="1">
        <f t="shared" si="15"/>
        <v>4.338991789125877E-3</v>
      </c>
      <c r="M65" s="1">
        <f t="shared" si="16"/>
        <v>0.60016100821087415</v>
      </c>
      <c r="N65" s="1">
        <f t="shared" si="17"/>
        <v>-0.12387081957081231</v>
      </c>
      <c r="O65" s="1">
        <f t="shared" si="18"/>
        <v>0.61667081957081227</v>
      </c>
      <c r="P65" s="24">
        <f t="shared" si="9"/>
        <v>-5.1787621262485144E-17</v>
      </c>
      <c r="Q65" s="1"/>
      <c r="R65" s="27">
        <f t="shared" si="19"/>
        <v>-1.2583076188465043</v>
      </c>
      <c r="S65" s="27">
        <f t="shared" si="20"/>
        <v>-174.04669238115349</v>
      </c>
    </row>
    <row r="66" spans="1:19" x14ac:dyDescent="0.25">
      <c r="A66" s="29">
        <v>-260</v>
      </c>
      <c r="B66" s="29">
        <v>0.67710000000000004</v>
      </c>
      <c r="C66" s="29">
        <v>0.51790000000000003</v>
      </c>
      <c r="D66" s="1"/>
      <c r="E66" s="1">
        <f t="shared" si="12"/>
        <v>0.76487963373209278</v>
      </c>
      <c r="F66" s="1">
        <f t="shared" si="13"/>
        <v>0</v>
      </c>
      <c r="G66" s="1">
        <f t="shared" si="21"/>
        <v>0</v>
      </c>
      <c r="H66" s="1"/>
      <c r="I66" s="24">
        <f t="shared" si="14"/>
        <v>8.8798712897744433E-3</v>
      </c>
      <c r="J66" s="24">
        <f t="shared" si="4"/>
        <v>0.98224025742045107</v>
      </c>
      <c r="K66" s="1"/>
      <c r="L66" s="1">
        <f t="shared" si="15"/>
        <v>6.012560850306276E-3</v>
      </c>
      <c r="M66" s="1">
        <f t="shared" si="16"/>
        <v>0.67108743914969382</v>
      </c>
      <c r="N66" s="1">
        <f t="shared" si="17"/>
        <v>-0.17164836359297658</v>
      </c>
      <c r="O66" s="1">
        <f t="shared" si="18"/>
        <v>0.68954836359297667</v>
      </c>
      <c r="P66" s="24">
        <f t="shared" si="9"/>
        <v>0</v>
      </c>
      <c r="Q66" s="1"/>
      <c r="R66" s="27">
        <f t="shared" si="19"/>
        <v>-1.5632658210796317</v>
      </c>
      <c r="S66" s="27">
        <f t="shared" si="20"/>
        <v>-174.4827341789204</v>
      </c>
    </row>
    <row r="67" spans="1:19" x14ac:dyDescent="0.25">
      <c r="A67" s="29">
        <v>-230</v>
      </c>
      <c r="B67" s="29">
        <v>0.74909999999999999</v>
      </c>
      <c r="C67" s="29">
        <v>0.54530000000000001</v>
      </c>
      <c r="D67" s="1"/>
      <c r="E67" s="1">
        <f t="shared" si="12"/>
        <v>0.7279401949005474</v>
      </c>
      <c r="F67" s="1">
        <f t="shared" si="13"/>
        <v>0</v>
      </c>
      <c r="G67" s="1">
        <f t="shared" si="21"/>
        <v>0</v>
      </c>
      <c r="H67" s="1"/>
      <c r="I67" s="24">
        <f t="shared" si="14"/>
        <v>1.012884623905743E-2</v>
      </c>
      <c r="J67" s="24">
        <f t="shared" si="4"/>
        <v>0.97974230752188518</v>
      </c>
      <c r="K67" s="1"/>
      <c r="L67" s="1">
        <f t="shared" si="15"/>
        <v>7.5875187176779211E-3</v>
      </c>
      <c r="M67" s="1">
        <f t="shared" si="16"/>
        <v>0.74151248128232206</v>
      </c>
      <c r="N67" s="1">
        <f t="shared" si="17"/>
        <v>-0.21661072611916313</v>
      </c>
      <c r="O67" s="1">
        <f t="shared" si="18"/>
        <v>0.76191072611916311</v>
      </c>
      <c r="P67" s="24">
        <f t="shared" si="9"/>
        <v>0</v>
      </c>
      <c r="Q67" s="1"/>
      <c r="R67" s="27">
        <f t="shared" si="19"/>
        <v>-1.7451293050659218</v>
      </c>
      <c r="S67" s="27">
        <f t="shared" si="20"/>
        <v>-170.54787069493406</v>
      </c>
    </row>
    <row r="68" spans="1:19" x14ac:dyDescent="0.25">
      <c r="A68" s="29">
        <v>-200</v>
      </c>
      <c r="B68" s="29">
        <v>0.81679999999999997</v>
      </c>
      <c r="C68" s="29">
        <v>0.56159999999999999</v>
      </c>
      <c r="D68" s="1"/>
      <c r="E68" s="1">
        <f t="shared" si="12"/>
        <v>0.6875612144955926</v>
      </c>
      <c r="F68" s="1">
        <f t="shared" si="13"/>
        <v>0</v>
      </c>
      <c r="G68" s="1">
        <f t="shared" si="21"/>
        <v>0</v>
      </c>
      <c r="H68" s="1"/>
      <c r="I68" s="24">
        <f t="shared" si="14"/>
        <v>1.1494116979453984E-2</v>
      </c>
      <c r="J68" s="24">
        <f t="shared" si="4"/>
        <v>0.97701176604109208</v>
      </c>
      <c r="K68" s="1"/>
      <c r="L68" s="1">
        <f t="shared" si="15"/>
        <v>9.3883947488180141E-3</v>
      </c>
      <c r="M68" s="1">
        <f t="shared" si="16"/>
        <v>0.80741160525118194</v>
      </c>
      <c r="N68" s="1">
        <f t="shared" si="17"/>
        <v>-0.2680226671331597</v>
      </c>
      <c r="O68" s="1">
        <f t="shared" si="18"/>
        <v>0.82962266713315969</v>
      </c>
      <c r="P68" s="24">
        <f t="shared" si="9"/>
        <v>0</v>
      </c>
      <c r="Q68" s="1"/>
      <c r="R68" s="27">
        <f t="shared" si="19"/>
        <v>-1.8776789497636028</v>
      </c>
      <c r="S68" s="27">
        <f t="shared" si="20"/>
        <v>-161.48232105023638</v>
      </c>
    </row>
    <row r="69" spans="1:19" x14ac:dyDescent="0.25">
      <c r="A69" s="29">
        <v>-170</v>
      </c>
      <c r="B69" s="29">
        <v>0.87739999999999996</v>
      </c>
      <c r="C69" s="29">
        <v>0.5756</v>
      </c>
      <c r="D69" s="1"/>
      <c r="E69" s="1">
        <f t="shared" si="12"/>
        <v>0.65602917711420106</v>
      </c>
      <c r="F69" s="1">
        <f t="shared" si="13"/>
        <v>0</v>
      </c>
      <c r="G69" s="1">
        <f t="shared" si="21"/>
        <v>0</v>
      </c>
      <c r="H69" s="1"/>
      <c r="I69" s="24">
        <f t="shared" si="14"/>
        <v>1.2560259997186587E-2</v>
      </c>
      <c r="J69" s="24">
        <f t="shared" si="4"/>
        <v>0.97487948000562685</v>
      </c>
      <c r="K69" s="1"/>
      <c r="L69" s="1">
        <f t="shared" si="15"/>
        <v>1.1020372121531511E-2</v>
      </c>
      <c r="M69" s="1">
        <f t="shared" si="16"/>
        <v>0.86637962787846845</v>
      </c>
      <c r="N69" s="1">
        <f t="shared" si="17"/>
        <v>-0.31461283934451745</v>
      </c>
      <c r="O69" s="1">
        <f t="shared" si="18"/>
        <v>0.89021283934451745</v>
      </c>
      <c r="P69" s="24">
        <f t="shared" si="9"/>
        <v>0</v>
      </c>
      <c r="Q69" s="1"/>
      <c r="R69" s="27">
        <f t="shared" si="19"/>
        <v>-1.873463260660357</v>
      </c>
      <c r="S69" s="27">
        <f t="shared" si="20"/>
        <v>-147.28453673933964</v>
      </c>
    </row>
    <row r="70" spans="1:19" x14ac:dyDescent="0.25">
      <c r="A70" s="29">
        <v>-140</v>
      </c>
      <c r="B70" s="29">
        <v>0.93089999999999995</v>
      </c>
      <c r="C70" s="29">
        <v>0.63160000000000005</v>
      </c>
      <c r="D70" s="1"/>
      <c r="E70" s="1">
        <f t="shared" si="12"/>
        <v>0.67848318831238597</v>
      </c>
      <c r="F70" s="1">
        <f t="shared" si="13"/>
        <v>0</v>
      </c>
      <c r="G70" s="1">
        <f t="shared" si="21"/>
        <v>0</v>
      </c>
      <c r="H70" s="1"/>
      <c r="I70" s="24">
        <f t="shared" si="14"/>
        <v>1.1801057952311362E-2</v>
      </c>
      <c r="J70" s="24">
        <f t="shared" si="4"/>
        <v>0.97639788409537731</v>
      </c>
      <c r="K70" s="1"/>
      <c r="L70" s="1">
        <f t="shared" si="15"/>
        <v>1.0985604847806646E-2</v>
      </c>
      <c r="M70" s="1">
        <f t="shared" si="16"/>
        <v>0.91991439515219331</v>
      </c>
      <c r="N70" s="1">
        <f t="shared" si="17"/>
        <v>-0.31362029294207094</v>
      </c>
      <c r="O70" s="1">
        <f t="shared" si="18"/>
        <v>0.94522029294207099</v>
      </c>
      <c r="P70" s="24">
        <f t="shared" si="9"/>
        <v>0</v>
      </c>
      <c r="Q70" s="1"/>
      <c r="R70" s="27">
        <f t="shared" si="19"/>
        <v>-1.5379846786929303</v>
      </c>
      <c r="S70" s="27">
        <f t="shared" si="20"/>
        <v>-128.78801532130706</v>
      </c>
    </row>
    <row r="71" spans="1:19" x14ac:dyDescent="0.25">
      <c r="A71" s="29">
        <v>-110</v>
      </c>
      <c r="B71" s="29">
        <v>0.96509999999999996</v>
      </c>
      <c r="C71" s="29">
        <v>0.74660000000000004</v>
      </c>
      <c r="D71" s="1"/>
      <c r="E71" s="1">
        <f t="shared" si="12"/>
        <v>0.77359859081960425</v>
      </c>
      <c r="F71" s="1">
        <f t="shared" si="13"/>
        <v>0</v>
      </c>
      <c r="G71" s="1">
        <f t="shared" si="21"/>
        <v>0</v>
      </c>
      <c r="H71" s="1"/>
      <c r="I71" s="24">
        <f t="shared" si="14"/>
        <v>8.5850709535853723E-3</v>
      </c>
      <c r="J71" s="24">
        <f t="shared" si="4"/>
        <v>0.9828298580928293</v>
      </c>
      <c r="K71" s="1"/>
      <c r="L71" s="1">
        <f t="shared" si="15"/>
        <v>8.2854519773052429E-3</v>
      </c>
      <c r="M71" s="1">
        <f t="shared" si="16"/>
        <v>0.95681454802269472</v>
      </c>
      <c r="N71" s="1">
        <f t="shared" si="17"/>
        <v>-0.23653553102255787</v>
      </c>
      <c r="O71" s="1">
        <f t="shared" si="18"/>
        <v>0.98313553102255791</v>
      </c>
      <c r="P71" s="24">
        <f t="shared" si="9"/>
        <v>0</v>
      </c>
      <c r="Q71" s="1"/>
      <c r="R71" s="27">
        <f t="shared" si="19"/>
        <v>-0.91139971750357673</v>
      </c>
      <c r="S71" s="27">
        <f t="shared" si="20"/>
        <v>-105.24960028249642</v>
      </c>
    </row>
    <row r="72" spans="1:19" x14ac:dyDescent="0.25">
      <c r="A72" s="29">
        <v>-80</v>
      </c>
      <c r="B72" s="29">
        <v>0.98450000000000004</v>
      </c>
      <c r="C72" s="29">
        <v>0.87680000000000002</v>
      </c>
      <c r="D72" s="1"/>
      <c r="E72" s="1">
        <f t="shared" si="12"/>
        <v>0.89060436769933971</v>
      </c>
      <c r="F72" s="1">
        <f t="shared" si="13"/>
        <v>0</v>
      </c>
      <c r="G72" s="1">
        <f t="shared" si="21"/>
        <v>0</v>
      </c>
      <c r="H72" s="1"/>
      <c r="I72" s="24">
        <f t="shared" si="14"/>
        <v>4.6289392724677266E-3</v>
      </c>
      <c r="J72" s="24">
        <f t="shared" si="4"/>
        <v>0.99074212145506457</v>
      </c>
      <c r="K72" s="1"/>
      <c r="L72" s="1">
        <f t="shared" si="15"/>
        <v>4.5571907137444767E-3</v>
      </c>
      <c r="M72" s="1">
        <f t="shared" si="16"/>
        <v>0.97994280928625555</v>
      </c>
      <c r="N72" s="1">
        <f t="shared" si="17"/>
        <v>-0.13010002693868819</v>
      </c>
      <c r="O72" s="1">
        <f t="shared" si="18"/>
        <v>1.0069000269386881</v>
      </c>
      <c r="P72" s="24">
        <f t="shared" si="9"/>
        <v>-1.0357524252497029E-16</v>
      </c>
      <c r="Q72" s="1"/>
      <c r="R72" s="27">
        <f t="shared" si="19"/>
        <v>-0.36457525709955813</v>
      </c>
      <c r="S72" s="27">
        <f t="shared" si="20"/>
        <v>-78.395424742900445</v>
      </c>
    </row>
    <row r="73" spans="1:19" x14ac:dyDescent="0.25">
      <c r="A73" s="29">
        <v>-50</v>
      </c>
      <c r="B73" s="29">
        <v>0.99299999999999999</v>
      </c>
      <c r="C73" s="29">
        <v>0.95469999999999999</v>
      </c>
      <c r="D73" s="1"/>
      <c r="E73" s="1">
        <f t="shared" si="12"/>
        <v>0.96143001007049345</v>
      </c>
      <c r="F73" s="1">
        <f t="shared" si="13"/>
        <v>1</v>
      </c>
      <c r="G73" s="1">
        <f t="shared" si="21"/>
        <v>0.96143001007049345</v>
      </c>
      <c r="H73" s="1"/>
      <c r="I73" s="24">
        <f t="shared" si="14"/>
        <v>2.2342236003686559E-3</v>
      </c>
      <c r="J73" s="24">
        <f t="shared" si="4"/>
        <v>0.99553155279926264</v>
      </c>
      <c r="K73" s="1"/>
      <c r="L73" s="1">
        <f t="shared" si="15"/>
        <v>2.2185840351660754E-3</v>
      </c>
      <c r="M73" s="1">
        <f t="shared" si="16"/>
        <v>0.99078141596483393</v>
      </c>
      <c r="N73" s="1">
        <f t="shared" si="17"/>
        <v>-6.3336792526658775E-2</v>
      </c>
      <c r="O73" s="1">
        <f t="shared" si="18"/>
        <v>1.0180367925266587</v>
      </c>
      <c r="P73" s="24">
        <f t="shared" si="9"/>
        <v>-1.0357524252497029E-16</v>
      </c>
      <c r="Q73" s="1"/>
      <c r="R73" s="27">
        <f t="shared" si="19"/>
        <v>-0.11092920175830377</v>
      </c>
      <c r="S73" s="27">
        <f t="shared" si="20"/>
        <v>-49.539070798241696</v>
      </c>
    </row>
    <row r="74" spans="1:19" x14ac:dyDescent="0.25">
      <c r="A74" s="29">
        <v>-20</v>
      </c>
      <c r="B74" s="29">
        <v>0.98619999999999997</v>
      </c>
      <c r="C74" s="29">
        <v>0.97770000000000001</v>
      </c>
      <c r="D74" s="1"/>
      <c r="E74" s="1">
        <f t="shared" si="12"/>
        <v>0.99138105860880155</v>
      </c>
      <c r="F74" s="1">
        <f t="shared" si="13"/>
        <v>1</v>
      </c>
      <c r="G74" s="1">
        <f t="shared" si="21"/>
        <v>0.99138105860880155</v>
      </c>
      <c r="H74" s="1"/>
      <c r="I74" s="24">
        <f t="shared" si="14"/>
        <v>1.221536063351715E-3</v>
      </c>
      <c r="J74" s="24">
        <f t="shared" si="4"/>
        <v>0.99755692787329653</v>
      </c>
      <c r="K74" s="1"/>
      <c r="L74" s="1">
        <f t="shared" si="15"/>
        <v>1.2046788656774612E-3</v>
      </c>
      <c r="M74" s="1">
        <f t="shared" si="16"/>
        <v>0.98499532113432253</v>
      </c>
      <c r="N74" s="1">
        <f t="shared" si="17"/>
        <v>-3.4391528185206834E-2</v>
      </c>
      <c r="O74" s="1">
        <f t="shared" si="18"/>
        <v>1.012091528185207</v>
      </c>
      <c r="P74" s="24">
        <f t="shared" si="9"/>
        <v>1.0357524252497029E-16</v>
      </c>
      <c r="Q74" s="1"/>
      <c r="R74" s="27">
        <f t="shared" si="19"/>
        <v>-2.4093577313549223E-2</v>
      </c>
      <c r="S74" s="27">
        <f t="shared" si="20"/>
        <v>-19.69990642268645</v>
      </c>
    </row>
    <row r="75" spans="1:19" x14ac:dyDescent="0.25">
      <c r="A75" s="29">
        <v>10</v>
      </c>
      <c r="B75" s="29">
        <v>0.96109999999999995</v>
      </c>
      <c r="C75" s="29">
        <v>0.97660000000000002</v>
      </c>
      <c r="D75" s="1"/>
      <c r="E75" s="1">
        <f t="shared" si="12"/>
        <v>1.0161273540734577</v>
      </c>
      <c r="F75" s="1">
        <f t="shared" si="13"/>
        <v>1</v>
      </c>
      <c r="G75" s="1">
        <f t="shared" si="21"/>
        <v>1.0161273540734577</v>
      </c>
      <c r="H75" s="1"/>
      <c r="I75" s="24">
        <f t="shared" si="14"/>
        <v>3.8482862813977466E-4</v>
      </c>
      <c r="J75" s="24">
        <f t="shared" si="4"/>
        <v>0.99923034274372047</v>
      </c>
      <c r="K75" s="1"/>
      <c r="L75" s="1">
        <f t="shared" si="15"/>
        <v>3.6985879450513739E-4</v>
      </c>
      <c r="M75" s="1">
        <f t="shared" si="16"/>
        <v>0.96073014120549483</v>
      </c>
      <c r="N75" s="1">
        <f t="shared" si="17"/>
        <v>-1.0558838141994674E-2</v>
      </c>
      <c r="O75" s="1">
        <f t="shared" si="18"/>
        <v>0.98715883814199479</v>
      </c>
      <c r="P75" s="24">
        <f t="shared" si="9"/>
        <v>1.0357524252497029E-16</v>
      </c>
      <c r="Q75" s="1"/>
      <c r="R75" s="27">
        <f t="shared" si="19"/>
        <v>3.6985879450513737E-3</v>
      </c>
      <c r="S75" s="27">
        <f t="shared" si="20"/>
        <v>9.607301412054948</v>
      </c>
    </row>
    <row r="76" spans="1:19" x14ac:dyDescent="0.25">
      <c r="A76" s="29">
        <v>40</v>
      </c>
      <c r="B76" s="29">
        <v>0.91969999999999996</v>
      </c>
      <c r="C76" s="29">
        <v>0.94499999999999995</v>
      </c>
      <c r="D76" s="1"/>
      <c r="E76" s="1">
        <f t="shared" si="12"/>
        <v>1.0275089703164075</v>
      </c>
      <c r="F76" s="1">
        <f t="shared" si="13"/>
        <v>1</v>
      </c>
      <c r="G76" s="1">
        <f t="shared" si="21"/>
        <v>1.0275089703164075</v>
      </c>
      <c r="H76" s="1"/>
      <c r="I76" s="24">
        <f t="shared" si="14"/>
        <v>0</v>
      </c>
      <c r="J76" s="24">
        <f t="shared" si="4"/>
        <v>1</v>
      </c>
      <c r="K76" s="1"/>
      <c r="L76" s="1">
        <f t="shared" si="15"/>
        <v>0</v>
      </c>
      <c r="M76" s="1">
        <f t="shared" si="16"/>
        <v>0.91969999999999996</v>
      </c>
      <c r="N76" s="1">
        <f t="shared" si="17"/>
        <v>0</v>
      </c>
      <c r="O76" s="1">
        <f t="shared" si="18"/>
        <v>0.94499999999999995</v>
      </c>
      <c r="P76" s="24">
        <f t="shared" si="9"/>
        <v>0</v>
      </c>
      <c r="Q76" s="1"/>
      <c r="R76" s="27">
        <f t="shared" si="19"/>
        <v>0</v>
      </c>
      <c r="S76" s="27">
        <f t="shared" si="20"/>
        <v>36.787999999999997</v>
      </c>
    </row>
    <row r="77" spans="1:19" x14ac:dyDescent="0.25">
      <c r="A77" s="29">
        <v>70</v>
      </c>
      <c r="B77" s="29">
        <v>0.86580000000000001</v>
      </c>
      <c r="C77" s="29">
        <v>0.87980000000000003</v>
      </c>
      <c r="D77" s="1"/>
      <c r="E77" s="1">
        <f t="shared" si="12"/>
        <v>1.0161700161700162</v>
      </c>
      <c r="F77" s="1">
        <f t="shared" si="13"/>
        <v>0</v>
      </c>
      <c r="G77" s="1">
        <f t="shared" si="21"/>
        <v>0</v>
      </c>
      <c r="H77" s="1"/>
      <c r="I77" s="24">
        <f t="shared" si="14"/>
        <v>3.8338616199597289E-4</v>
      </c>
      <c r="J77" s="24">
        <f t="shared" si="4"/>
        <v>0.99923322767600808</v>
      </c>
      <c r="K77" s="1"/>
      <c r="L77" s="1">
        <f t="shared" si="15"/>
        <v>3.3193573905611334E-4</v>
      </c>
      <c r="M77" s="1">
        <f t="shared" si="16"/>
        <v>0.86546806426094391</v>
      </c>
      <c r="N77" s="1">
        <f t="shared" si="17"/>
        <v>-9.4761995504968246E-3</v>
      </c>
      <c r="O77" s="1">
        <f t="shared" si="18"/>
        <v>0.88927619955049686</v>
      </c>
      <c r="P77" s="24">
        <f t="shared" si="9"/>
        <v>0</v>
      </c>
      <c r="Q77" s="1"/>
      <c r="R77" s="27">
        <f t="shared" si="19"/>
        <v>2.3235501733927934E-2</v>
      </c>
      <c r="S77" s="27">
        <f t="shared" si="20"/>
        <v>60.582764498266073</v>
      </c>
    </row>
    <row r="78" spans="1:19" x14ac:dyDescent="0.25">
      <c r="A78" s="29">
        <v>100</v>
      </c>
      <c r="B78" s="29">
        <v>0.80089999999999995</v>
      </c>
      <c r="C78" s="29">
        <v>0.80989999999999995</v>
      </c>
      <c r="D78" s="1"/>
      <c r="E78" s="1">
        <f t="shared" si="12"/>
        <v>1.0112373579722811</v>
      </c>
      <c r="F78" s="1">
        <f t="shared" si="13"/>
        <v>0</v>
      </c>
      <c r="G78" s="1">
        <f t="shared" si="21"/>
        <v>0</v>
      </c>
      <c r="H78" s="1"/>
      <c r="I78" s="24">
        <f t="shared" si="14"/>
        <v>5.5016634916777731E-4</v>
      </c>
      <c r="J78" s="24">
        <f t="shared" si="4"/>
        <v>0.99889966730166446</v>
      </c>
      <c r="K78" s="1"/>
      <c r="L78" s="1">
        <f t="shared" si="15"/>
        <v>4.4062822904847283E-4</v>
      </c>
      <c r="M78" s="1">
        <f t="shared" si="16"/>
        <v>0.80045937177095139</v>
      </c>
      <c r="N78" s="1">
        <f t="shared" si="17"/>
        <v>-1.2579184868488929E-2</v>
      </c>
      <c r="O78" s="1">
        <f t="shared" si="18"/>
        <v>0.8224791848684887</v>
      </c>
      <c r="P78" s="24">
        <f t="shared" si="9"/>
        <v>-2.0715048504994058E-16</v>
      </c>
      <c r="Q78" s="1"/>
      <c r="R78" s="27">
        <f t="shared" si="19"/>
        <v>4.4062822904847282E-2</v>
      </c>
      <c r="S78" s="27">
        <f t="shared" si="20"/>
        <v>80.045937177095141</v>
      </c>
    </row>
    <row r="79" spans="1:19" x14ac:dyDescent="0.25">
      <c r="A79" s="29">
        <v>130</v>
      </c>
      <c r="B79" s="29">
        <v>0.72499999999999998</v>
      </c>
      <c r="C79" s="29">
        <v>0.74590000000000001</v>
      </c>
      <c r="D79" s="1"/>
      <c r="E79" s="1">
        <f t="shared" si="12"/>
        <v>1.0288275862068965</v>
      </c>
      <c r="F79" s="1">
        <f t="shared" si="13"/>
        <v>0</v>
      </c>
      <c r="G79" s="1">
        <f t="shared" si="21"/>
        <v>0</v>
      </c>
      <c r="H79" s="1"/>
      <c r="I79" s="24">
        <f t="shared" si="14"/>
        <v>0</v>
      </c>
      <c r="J79" s="24">
        <f t="shared" si="4"/>
        <v>1</v>
      </c>
      <c r="K79" s="1"/>
      <c r="L79" s="1">
        <f t="shared" si="15"/>
        <v>0</v>
      </c>
      <c r="M79" s="1">
        <f t="shared" si="16"/>
        <v>0.72499999999999998</v>
      </c>
      <c r="N79" s="1">
        <f t="shared" si="17"/>
        <v>0</v>
      </c>
      <c r="O79" s="1">
        <f t="shared" si="18"/>
        <v>0.74494400347939549</v>
      </c>
      <c r="P79" s="24">
        <f t="shared" si="9"/>
        <v>-8.9187099599264709E-4</v>
      </c>
      <c r="Q79" s="1"/>
      <c r="R79" s="27">
        <f t="shared" si="19"/>
        <v>0</v>
      </c>
      <c r="S79" s="27">
        <f t="shared" si="20"/>
        <v>94.25</v>
      </c>
    </row>
    <row r="80" spans="1:19" x14ac:dyDescent="0.25">
      <c r="A80" s="29">
        <v>160</v>
      </c>
      <c r="B80" s="29">
        <v>0.65310000000000001</v>
      </c>
      <c r="C80" s="29">
        <v>0.64200000000000002</v>
      </c>
      <c r="D80" s="1"/>
      <c r="E80" s="1">
        <f t="shared" si="12"/>
        <v>0.98300413412953602</v>
      </c>
      <c r="F80" s="1">
        <f t="shared" si="13"/>
        <v>0</v>
      </c>
      <c r="G80" s="1">
        <f t="shared" si="21"/>
        <v>0</v>
      </c>
      <c r="H80" s="1"/>
      <c r="I80" s="24">
        <f t="shared" si="14"/>
        <v>1.5047717907364876E-3</v>
      </c>
      <c r="J80" s="24">
        <f t="shared" si="4"/>
        <v>0.99699045641852702</v>
      </c>
      <c r="K80" s="1"/>
      <c r="L80" s="1">
        <f t="shared" si="15"/>
        <v>9.8276645653000015E-4</v>
      </c>
      <c r="M80" s="1">
        <f t="shared" si="16"/>
        <v>0.65211723354347007</v>
      </c>
      <c r="N80" s="1">
        <f t="shared" si="17"/>
        <v>-2.8056307163835142E-2</v>
      </c>
      <c r="O80" s="1">
        <f t="shared" si="18"/>
        <v>0.67005630716383513</v>
      </c>
      <c r="P80" s="24">
        <f t="shared" si="9"/>
        <v>0</v>
      </c>
      <c r="Q80" s="1"/>
      <c r="R80" s="27">
        <f t="shared" si="19"/>
        <v>0.15724263304480002</v>
      </c>
      <c r="S80" s="27">
        <f t="shared" si="20"/>
        <v>104.33875736695521</v>
      </c>
    </row>
    <row r="81" spans="1:19" x14ac:dyDescent="0.25">
      <c r="A81" s="29">
        <v>190</v>
      </c>
      <c r="B81" s="29">
        <v>0.58919999999999995</v>
      </c>
      <c r="C81" s="29">
        <v>0.51229999999999998</v>
      </c>
      <c r="D81" s="1"/>
      <c r="E81" s="1">
        <f t="shared" si="12"/>
        <v>0.86948404616429065</v>
      </c>
      <c r="F81" s="1">
        <f t="shared" si="13"/>
        <v>0</v>
      </c>
      <c r="G81" s="1">
        <f t="shared" si="21"/>
        <v>0</v>
      </c>
      <c r="H81" s="1"/>
      <c r="I81" s="24">
        <f t="shared" si="14"/>
        <v>5.343047373523974E-3</v>
      </c>
      <c r="J81" s="24">
        <f t="shared" si="4"/>
        <v>0.98931390525295204</v>
      </c>
      <c r="K81" s="1"/>
      <c r="L81" s="1">
        <f t="shared" si="15"/>
        <v>3.1481235124803252E-3</v>
      </c>
      <c r="M81" s="1">
        <f t="shared" si="16"/>
        <v>0.58605187648751966</v>
      </c>
      <c r="N81" s="1">
        <f t="shared" si="17"/>
        <v>-8.9873560161689722E-2</v>
      </c>
      <c r="O81" s="1">
        <f t="shared" si="18"/>
        <v>0.60217356016168977</v>
      </c>
      <c r="P81" s="24">
        <f t="shared" si="9"/>
        <v>1.0357524252497029E-16</v>
      </c>
      <c r="Q81" s="1"/>
      <c r="R81" s="27">
        <f t="shared" si="19"/>
        <v>0.59814346737126178</v>
      </c>
      <c r="S81" s="27">
        <f t="shared" si="20"/>
        <v>111.34985653262873</v>
      </c>
    </row>
    <row r="82" spans="1:19" x14ac:dyDescent="0.25">
      <c r="A82" s="29">
        <v>220</v>
      </c>
      <c r="B82" s="29">
        <v>0.53010000000000002</v>
      </c>
      <c r="C82" s="29">
        <v>0.44059999999999999</v>
      </c>
      <c r="D82" s="1"/>
      <c r="E82" s="1">
        <f t="shared" si="12"/>
        <v>0.83116393133371058</v>
      </c>
      <c r="F82" s="1">
        <f t="shared" si="13"/>
        <v>0</v>
      </c>
      <c r="G82" s="1">
        <f t="shared" si="21"/>
        <v>0</v>
      </c>
      <c r="H82" s="1"/>
      <c r="I82" s="24">
        <f t="shared" si="14"/>
        <v>6.6387049414502628E-3</v>
      </c>
      <c r="J82" s="24">
        <f t="shared" si="4"/>
        <v>0.98672259011709951</v>
      </c>
      <c r="K82" s="1"/>
      <c r="L82" s="1">
        <f t="shared" si="15"/>
        <v>3.5191774894627846E-3</v>
      </c>
      <c r="M82" s="1">
        <f t="shared" si="16"/>
        <v>0.52658082251053728</v>
      </c>
      <c r="N82" s="1">
        <f t="shared" si="17"/>
        <v>-0.10046651872616909</v>
      </c>
      <c r="O82" s="1">
        <f t="shared" si="18"/>
        <v>0.54106651872616907</v>
      </c>
      <c r="P82" s="24">
        <f t="shared" si="9"/>
        <v>0</v>
      </c>
      <c r="Q82" s="1"/>
      <c r="R82" s="27">
        <f t="shared" si="19"/>
        <v>0.7742190476818126</v>
      </c>
      <c r="S82" s="27">
        <f t="shared" si="20"/>
        <v>115.8477809523182</v>
      </c>
    </row>
    <row r="83" spans="1:19" x14ac:dyDescent="0.25">
      <c r="A83" s="29">
        <v>250</v>
      </c>
      <c r="B83" s="29">
        <v>0.47670000000000001</v>
      </c>
      <c r="C83" s="29">
        <v>0.40899999999999997</v>
      </c>
      <c r="D83" s="1"/>
      <c r="E83" s="1">
        <f t="shared" si="12"/>
        <v>0.85798195930354515</v>
      </c>
      <c r="F83" s="1">
        <f t="shared" si="13"/>
        <v>0</v>
      </c>
      <c r="G83" s="1">
        <f t="shared" si="21"/>
        <v>0</v>
      </c>
      <c r="H83" s="1"/>
      <c r="I83" s="24">
        <f t="shared" si="14"/>
        <v>5.7319492845427219E-3</v>
      </c>
      <c r="J83" s="24">
        <f t="shared" si="4"/>
        <v>0.98853610143091453</v>
      </c>
      <c r="K83" s="1"/>
      <c r="L83" s="1">
        <f t="shared" si="15"/>
        <v>2.7324202239415157E-3</v>
      </c>
      <c r="M83" s="1">
        <f t="shared" si="16"/>
        <v>0.47396757977605852</v>
      </c>
      <c r="N83" s="1">
        <f t="shared" si="17"/>
        <v>-7.8005939859057627E-2</v>
      </c>
      <c r="O83" s="1">
        <f t="shared" si="18"/>
        <v>0.48700593985905766</v>
      </c>
      <c r="P83" s="24">
        <f t="shared" si="9"/>
        <v>5.1787621262485144E-17</v>
      </c>
      <c r="Q83" s="1"/>
      <c r="R83" s="27">
        <f t="shared" si="19"/>
        <v>0.68310505598537896</v>
      </c>
      <c r="S83" s="27">
        <f t="shared" si="20"/>
        <v>118.49189494401463</v>
      </c>
    </row>
    <row r="84" spans="1:19" x14ac:dyDescent="0.25">
      <c r="A84" s="29">
        <v>280</v>
      </c>
      <c r="B84" s="29">
        <v>0.42870000000000003</v>
      </c>
      <c r="C84" s="29">
        <v>0.37930000000000003</v>
      </c>
      <c r="D84" s="1"/>
      <c r="E84" s="1">
        <f t="shared" si="12"/>
        <v>0.88476790296244456</v>
      </c>
      <c r="F84" s="1">
        <f t="shared" si="13"/>
        <v>0</v>
      </c>
      <c r="G84" s="1">
        <f t="shared" si="21"/>
        <v>0</v>
      </c>
      <c r="H84" s="1"/>
      <c r="I84" s="24">
        <f t="shared" si="14"/>
        <v>4.826278443807017E-3</v>
      </c>
      <c r="J84" s="24">
        <f t="shared" si="4"/>
        <v>0.99034744311238598</v>
      </c>
      <c r="K84" s="1"/>
      <c r="L84" s="1">
        <f t="shared" si="15"/>
        <v>2.0690255688600684E-3</v>
      </c>
      <c r="M84" s="1">
        <f t="shared" si="16"/>
        <v>0.42663097443113995</v>
      </c>
      <c r="N84" s="1">
        <f t="shared" si="17"/>
        <v>-5.9067153242826201E-2</v>
      </c>
      <c r="O84" s="1">
        <f t="shared" si="18"/>
        <v>0.43836715324282621</v>
      </c>
      <c r="P84" s="24">
        <f t="shared" si="9"/>
        <v>0</v>
      </c>
      <c r="Q84" s="1"/>
      <c r="R84" s="27">
        <f t="shared" si="19"/>
        <v>0.57932715928081913</v>
      </c>
      <c r="S84" s="27">
        <f t="shared" si="20"/>
        <v>119.45667284071919</v>
      </c>
    </row>
    <row r="85" spans="1:19" x14ac:dyDescent="0.25">
      <c r="A85" s="29">
        <v>310</v>
      </c>
      <c r="B85" s="29">
        <v>0.38490000000000002</v>
      </c>
      <c r="C85" s="29">
        <v>0.33750000000000002</v>
      </c>
      <c r="D85" s="1"/>
      <c r="E85" s="1">
        <f t="shared" si="12"/>
        <v>0.87685113016367888</v>
      </c>
      <c r="F85" s="1">
        <f t="shared" si="13"/>
        <v>0</v>
      </c>
      <c r="G85" s="1">
        <f t="shared" si="21"/>
        <v>0</v>
      </c>
      <c r="H85" s="1"/>
      <c r="I85" s="24">
        <f t="shared" si="14"/>
        <v>5.0939557886068333E-3</v>
      </c>
      <c r="J85" s="24">
        <f t="shared" ref="J85:J148" si="22">1-2*I85</f>
        <v>0.98981208842278634</v>
      </c>
      <c r="K85" s="1"/>
      <c r="L85" s="1">
        <f t="shared" si="15"/>
        <v>1.9606635830347703E-3</v>
      </c>
      <c r="M85" s="1">
        <f t="shared" si="16"/>
        <v>0.38293933641696526</v>
      </c>
      <c r="N85" s="1">
        <f t="shared" si="17"/>
        <v>-5.5973603255444329E-2</v>
      </c>
      <c r="O85" s="1">
        <f t="shared" si="18"/>
        <v>0.39347360325544434</v>
      </c>
      <c r="P85" s="24">
        <f t="shared" ref="P85:P148" si="23">(N85+O85-C85)/MAX($C$13,-$C$14)</f>
        <v>0</v>
      </c>
      <c r="Q85" s="1"/>
      <c r="R85" s="27">
        <f t="shared" si="19"/>
        <v>0.60780571074077883</v>
      </c>
      <c r="S85" s="27">
        <f t="shared" si="20"/>
        <v>118.71119428925923</v>
      </c>
    </row>
    <row r="86" spans="1:19" x14ac:dyDescent="0.25">
      <c r="A86" s="29">
        <v>340</v>
      </c>
      <c r="B86" s="29">
        <v>0.34599999999999997</v>
      </c>
      <c r="C86" s="29">
        <v>0.2878</v>
      </c>
      <c r="D86" s="1"/>
      <c r="E86" s="1">
        <f t="shared" si="12"/>
        <v>0.83179190751445098</v>
      </c>
      <c r="F86" s="1">
        <f t="shared" si="13"/>
        <v>0</v>
      </c>
      <c r="G86" s="1">
        <f t="shared" si="21"/>
        <v>0</v>
      </c>
      <c r="H86" s="1"/>
      <c r="I86" s="24">
        <f t="shared" si="14"/>
        <v>6.6174721738906928E-3</v>
      </c>
      <c r="J86" s="24">
        <f t="shared" si="22"/>
        <v>0.98676505565221861</v>
      </c>
      <c r="K86" s="1"/>
      <c r="L86" s="1">
        <f t="shared" si="15"/>
        <v>2.2896453721661797E-3</v>
      </c>
      <c r="M86" s="1">
        <f t="shared" si="16"/>
        <v>0.34371035462783378</v>
      </c>
      <c r="N86" s="1">
        <f t="shared" si="17"/>
        <v>-6.5365472570732774E-2</v>
      </c>
      <c r="O86" s="1">
        <f t="shared" si="18"/>
        <v>0.35316547257073277</v>
      </c>
      <c r="P86" s="24">
        <f t="shared" si="23"/>
        <v>0</v>
      </c>
      <c r="Q86" s="1"/>
      <c r="R86" s="27">
        <f t="shared" si="19"/>
        <v>0.77847942653650115</v>
      </c>
      <c r="S86" s="27">
        <f t="shared" si="20"/>
        <v>116.86152057346348</v>
      </c>
    </row>
    <row r="87" spans="1:19" x14ac:dyDescent="0.25">
      <c r="A87" s="29">
        <v>370</v>
      </c>
      <c r="B87" s="29">
        <v>0.31340000000000001</v>
      </c>
      <c r="C87" s="29">
        <v>0.2455</v>
      </c>
      <c r="D87" s="1"/>
      <c r="E87" s="1">
        <f t="shared" si="12"/>
        <v>0.78334396936821948</v>
      </c>
      <c r="F87" s="1">
        <f t="shared" si="13"/>
        <v>0</v>
      </c>
      <c r="G87" s="1">
        <f t="shared" si="21"/>
        <v>0</v>
      </c>
      <c r="H87" s="1"/>
      <c r="I87" s="24">
        <f t="shared" si="14"/>
        <v>8.2555658483777147E-3</v>
      </c>
      <c r="J87" s="24">
        <f t="shared" si="22"/>
        <v>0.98348886830324456</v>
      </c>
      <c r="K87" s="1"/>
      <c r="L87" s="1">
        <f t="shared" si="15"/>
        <v>2.587294336881576E-3</v>
      </c>
      <c r="M87" s="1">
        <f t="shared" si="16"/>
        <v>0.31081270566311842</v>
      </c>
      <c r="N87" s="1">
        <f t="shared" si="17"/>
        <v>-7.3862843157167485E-2</v>
      </c>
      <c r="O87" s="1">
        <f t="shared" si="18"/>
        <v>0.31936284315716745</v>
      </c>
      <c r="P87" s="24">
        <f t="shared" si="23"/>
        <v>-2.5893810631242572E-17</v>
      </c>
      <c r="Q87" s="1"/>
      <c r="R87" s="27">
        <f t="shared" si="19"/>
        <v>0.95729890464618317</v>
      </c>
      <c r="S87" s="27">
        <f t="shared" si="20"/>
        <v>115.00070109535382</v>
      </c>
    </row>
    <row r="88" spans="1:19" x14ac:dyDescent="0.25">
      <c r="A88" s="29">
        <v>400</v>
      </c>
      <c r="B88" s="29">
        <v>0.28570000000000001</v>
      </c>
      <c r="C88" s="29">
        <v>0.21679999999999999</v>
      </c>
      <c r="D88" s="1"/>
      <c r="E88" s="1">
        <f t="shared" si="12"/>
        <v>0.75883794189709486</v>
      </c>
      <c r="F88" s="1">
        <f t="shared" si="13"/>
        <v>0</v>
      </c>
      <c r="G88" s="1">
        <f t="shared" si="21"/>
        <v>0</v>
      </c>
      <c r="H88" s="1"/>
      <c r="I88" s="24">
        <f t="shared" si="14"/>
        <v>9.0841494811030009E-3</v>
      </c>
      <c r="J88" s="24">
        <f t="shared" si="22"/>
        <v>0.98183170103779405</v>
      </c>
      <c r="K88" s="1"/>
      <c r="L88" s="1">
        <f t="shared" si="15"/>
        <v>2.5953415067511273E-3</v>
      </c>
      <c r="M88" s="1">
        <f t="shared" si="16"/>
        <v>0.2831046584932489</v>
      </c>
      <c r="N88" s="1">
        <f t="shared" si="17"/>
        <v>-7.409257614017635E-2</v>
      </c>
      <c r="O88" s="1">
        <f t="shared" si="18"/>
        <v>0.29089257614017638</v>
      </c>
      <c r="P88" s="24">
        <f t="shared" si="23"/>
        <v>5.1787621262485144E-17</v>
      </c>
      <c r="Q88" s="1"/>
      <c r="R88" s="27">
        <f t="shared" si="19"/>
        <v>1.0381366027004508</v>
      </c>
      <c r="S88" s="27">
        <f t="shared" si="20"/>
        <v>113.24186339729955</v>
      </c>
    </row>
    <row r="89" spans="1:19" x14ac:dyDescent="0.25">
      <c r="A89" s="29">
        <v>430</v>
      </c>
      <c r="B89" s="29">
        <v>0.26219999999999999</v>
      </c>
      <c r="C89" s="29">
        <v>0.1948</v>
      </c>
      <c r="D89" s="1"/>
      <c r="E89" s="1">
        <f t="shared" si="12"/>
        <v>0.74294431731502675</v>
      </c>
      <c r="F89" s="1">
        <f t="shared" si="13"/>
        <v>0</v>
      </c>
      <c r="G89" s="1">
        <f t="shared" si="21"/>
        <v>0</v>
      </c>
      <c r="H89" s="1"/>
      <c r="I89" s="24">
        <f t="shared" si="14"/>
        <v>9.6215355265932018E-3</v>
      </c>
      <c r="J89" s="24">
        <f t="shared" si="22"/>
        <v>0.98075692894681354</v>
      </c>
      <c r="K89" s="1"/>
      <c r="L89" s="1">
        <f t="shared" si="15"/>
        <v>2.5227666150727376E-3</v>
      </c>
      <c r="M89" s="1">
        <f t="shared" si="16"/>
        <v>0.25967723338492726</v>
      </c>
      <c r="N89" s="1">
        <f t="shared" si="17"/>
        <v>-7.2020686689960048E-2</v>
      </c>
      <c r="O89" s="1">
        <f t="shared" si="18"/>
        <v>0.26682068668996006</v>
      </c>
      <c r="P89" s="24">
        <f t="shared" si="23"/>
        <v>2.5893810631242572E-17</v>
      </c>
      <c r="Q89" s="1"/>
      <c r="R89" s="27">
        <f t="shared" si="19"/>
        <v>1.0847896444812772</v>
      </c>
      <c r="S89" s="27">
        <f t="shared" si="20"/>
        <v>111.66121035551872</v>
      </c>
    </row>
    <row r="90" spans="1:19" x14ac:dyDescent="0.25">
      <c r="A90" s="29">
        <v>460</v>
      </c>
      <c r="B90" s="29">
        <v>0.24210000000000001</v>
      </c>
      <c r="C90" s="29">
        <v>0.17660000000000001</v>
      </c>
      <c r="D90" s="1"/>
      <c r="E90" s="1">
        <f t="shared" si="12"/>
        <v>0.72945064023130934</v>
      </c>
      <c r="F90" s="1">
        <f t="shared" si="13"/>
        <v>0</v>
      </c>
      <c r="G90" s="1">
        <f t="shared" si="21"/>
        <v>0</v>
      </c>
      <c r="H90" s="1"/>
      <c r="I90" s="24">
        <f t="shared" si="14"/>
        <v>1.007777593479574E-2</v>
      </c>
      <c r="J90" s="24">
        <f t="shared" si="22"/>
        <v>0.9798444481304085</v>
      </c>
      <c r="K90" s="1"/>
      <c r="L90" s="1">
        <f t="shared" si="15"/>
        <v>2.4398295538140486E-3</v>
      </c>
      <c r="M90" s="1">
        <f t="shared" si="16"/>
        <v>0.23966017044618595</v>
      </c>
      <c r="N90" s="1">
        <f t="shared" si="17"/>
        <v>-6.965297496101526E-2</v>
      </c>
      <c r="O90" s="1">
        <f t="shared" si="18"/>
        <v>0.24625297496101525</v>
      </c>
      <c r="P90" s="24">
        <f t="shared" si="23"/>
        <v>-2.5893810631242572E-17</v>
      </c>
      <c r="Q90" s="1"/>
      <c r="R90" s="27">
        <f t="shared" si="19"/>
        <v>1.1223215947544622</v>
      </c>
      <c r="S90" s="27">
        <f t="shared" si="20"/>
        <v>110.24367840524553</v>
      </c>
    </row>
    <row r="91" spans="1:19" x14ac:dyDescent="0.25">
      <c r="A91" s="29">
        <v>490</v>
      </c>
      <c r="B91" s="29">
        <v>0.2268</v>
      </c>
      <c r="C91" s="29">
        <v>0.16289999999999999</v>
      </c>
      <c r="D91" s="1"/>
      <c r="E91" s="1">
        <f t="shared" si="12"/>
        <v>0.71825396825396826</v>
      </c>
      <c r="F91" s="1">
        <f t="shared" si="13"/>
        <v>0</v>
      </c>
      <c r="G91" s="1">
        <f t="shared" si="21"/>
        <v>0</v>
      </c>
      <c r="H91" s="1"/>
      <c r="I91" s="24">
        <f t="shared" si="14"/>
        <v>1.045635133435204E-2</v>
      </c>
      <c r="J91" s="24">
        <f t="shared" si="22"/>
        <v>0.97908729733129596</v>
      </c>
      <c r="K91" s="1"/>
      <c r="L91" s="1">
        <f t="shared" si="15"/>
        <v>2.3715004826310427E-3</v>
      </c>
      <c r="M91" s="1">
        <f t="shared" si="16"/>
        <v>0.22442849951736896</v>
      </c>
      <c r="N91" s="1">
        <f t="shared" si="17"/>
        <v>-6.7702296448748131E-2</v>
      </c>
      <c r="O91" s="1">
        <f t="shared" si="18"/>
        <v>0.23060229644874813</v>
      </c>
      <c r="P91" s="24">
        <f t="shared" si="23"/>
        <v>0</v>
      </c>
      <c r="Q91" s="1"/>
      <c r="R91" s="27">
        <f t="shared" si="19"/>
        <v>1.1620352364892108</v>
      </c>
      <c r="S91" s="27">
        <f t="shared" si="20"/>
        <v>109.96996476351079</v>
      </c>
    </row>
    <row r="92" spans="1:19" x14ac:dyDescent="0.25">
      <c r="A92" s="29">
        <v>520</v>
      </c>
      <c r="B92" s="29">
        <v>0.2142</v>
      </c>
      <c r="C92" s="29">
        <v>0.1515</v>
      </c>
      <c r="D92" s="1"/>
      <c r="E92" s="1">
        <f t="shared" ref="E92:E155" si="24">C92/B92</f>
        <v>0.70728291316526604</v>
      </c>
      <c r="F92" s="1">
        <f t="shared" ref="F92:F155" si="25">IF(AND(B92/$B$13&gt;$O$12,OR(C92/$C$13&gt;$M$12,C92/$C$14&gt;$M$12)),1,0)</f>
        <v>0</v>
      </c>
      <c r="G92" s="1">
        <f t="shared" si="21"/>
        <v>0</v>
      </c>
      <c r="H92" s="1"/>
      <c r="I92" s="24">
        <f t="shared" ref="I92:I155" si="26">MIN(1,MAX(0,(E92-$J$15)/($L$14-$J$15)))</f>
        <v>1.08272983061098E-2</v>
      </c>
      <c r="J92" s="24">
        <f t="shared" si="22"/>
        <v>0.97834540338778042</v>
      </c>
      <c r="K92" s="1"/>
      <c r="L92" s="1">
        <f t="shared" ref="L92:L155" si="27">B92*I92</f>
        <v>2.3192072971687191E-3</v>
      </c>
      <c r="M92" s="1">
        <f t="shared" ref="M92:M155" si="28">B92*(1-I92)</f>
        <v>0.21188079270283128</v>
      </c>
      <c r="N92" s="1">
        <f t="shared" ref="N92:N155" si="29">L92*$L$14</f>
        <v>-6.6209415139910383E-2</v>
      </c>
      <c r="O92" s="1">
        <f t="shared" ref="O92:O155" si="30">M92*$J$15</f>
        <v>0.21770941513991035</v>
      </c>
      <c r="P92" s="24">
        <f t="shared" si="23"/>
        <v>-2.5893810631242572E-17</v>
      </c>
      <c r="Q92" s="1"/>
      <c r="R92" s="27">
        <f t="shared" ref="R92:R155" si="31">A92*L92</f>
        <v>1.205987794527734</v>
      </c>
      <c r="S92" s="27">
        <f t="shared" ref="S92:S155" si="32">A92*M92</f>
        <v>110.17801220547227</v>
      </c>
    </row>
    <row r="93" spans="1:19" x14ac:dyDescent="0.25">
      <c r="A93" s="29">
        <v>550</v>
      </c>
      <c r="B93" s="29">
        <v>0.20480000000000001</v>
      </c>
      <c r="C93" s="29">
        <v>0.13789999999999999</v>
      </c>
      <c r="D93" s="1"/>
      <c r="E93" s="1">
        <f t="shared" si="24"/>
        <v>0.67333984374999989</v>
      </c>
      <c r="F93" s="1">
        <f t="shared" si="25"/>
        <v>0</v>
      </c>
      <c r="G93" s="1">
        <f t="shared" ref="G93:G156" si="33">E93*F93</f>
        <v>0</v>
      </c>
      <c r="H93" s="1"/>
      <c r="I93" s="24">
        <f t="shared" si="26"/>
        <v>1.1974961745036691E-2</v>
      </c>
      <c r="J93" s="24">
        <f t="shared" si="22"/>
        <v>0.97605007650992659</v>
      </c>
      <c r="K93" s="1"/>
      <c r="L93" s="1">
        <f t="shared" si="27"/>
        <v>2.4524721653835144E-3</v>
      </c>
      <c r="M93" s="1">
        <f t="shared" si="28"/>
        <v>0.20234752783461651</v>
      </c>
      <c r="N93" s="1">
        <f t="shared" si="29"/>
        <v>-7.0013899971417423E-2</v>
      </c>
      <c r="O93" s="1">
        <f t="shared" si="30"/>
        <v>0.20791389997141743</v>
      </c>
      <c r="P93" s="24">
        <f t="shared" si="23"/>
        <v>2.5893810631242572E-17</v>
      </c>
      <c r="Q93" s="1"/>
      <c r="R93" s="27">
        <f t="shared" si="31"/>
        <v>1.3488596909609329</v>
      </c>
      <c r="S93" s="27">
        <f t="shared" si="32"/>
        <v>111.29114030903908</v>
      </c>
    </row>
    <row r="94" spans="1:19" x14ac:dyDescent="0.25">
      <c r="A94" s="29">
        <v>580</v>
      </c>
      <c r="B94" s="29">
        <v>0.19739999999999999</v>
      </c>
      <c r="C94" s="29">
        <v>0.1201</v>
      </c>
      <c r="D94" s="1"/>
      <c r="E94" s="1">
        <f t="shared" si="24"/>
        <v>0.60840932117527868</v>
      </c>
      <c r="F94" s="1">
        <f t="shared" si="25"/>
        <v>0</v>
      </c>
      <c r="G94" s="1">
        <f t="shared" si="33"/>
        <v>0</v>
      </c>
      <c r="H94" s="1"/>
      <c r="I94" s="24">
        <f t="shared" si="26"/>
        <v>1.4170355034834742E-2</v>
      </c>
      <c r="J94" s="24">
        <f t="shared" si="22"/>
        <v>0.97165928993033046</v>
      </c>
      <c r="K94" s="1"/>
      <c r="L94" s="1">
        <f t="shared" si="27"/>
        <v>2.7972280838763778E-3</v>
      </c>
      <c r="M94" s="1">
        <f t="shared" si="28"/>
        <v>0.1946027719161236</v>
      </c>
      <c r="N94" s="1">
        <f t="shared" si="29"/>
        <v>-7.9856093792254876E-2</v>
      </c>
      <c r="O94" s="1">
        <f t="shared" si="30"/>
        <v>0.19995609379225487</v>
      </c>
      <c r="P94" s="24">
        <f t="shared" si="23"/>
        <v>0</v>
      </c>
      <c r="Q94" s="1"/>
      <c r="R94" s="27">
        <f t="shared" si="31"/>
        <v>1.6223922886482991</v>
      </c>
      <c r="S94" s="27">
        <f t="shared" si="32"/>
        <v>112.86960771135169</v>
      </c>
    </row>
    <row r="95" spans="1:19" x14ac:dyDescent="0.25">
      <c r="A95" s="29">
        <v>610</v>
      </c>
      <c r="B95" s="29">
        <v>0.19089999999999999</v>
      </c>
      <c r="C95" s="29">
        <v>0.1023</v>
      </c>
      <c r="D95" s="1"/>
      <c r="E95" s="1">
        <f t="shared" si="24"/>
        <v>0.5358826610790991</v>
      </c>
      <c r="F95" s="1">
        <f t="shared" si="25"/>
        <v>0</v>
      </c>
      <c r="G95" s="1">
        <f t="shared" si="33"/>
        <v>0</v>
      </c>
      <c r="H95" s="1"/>
      <c r="I95" s="24">
        <f t="shared" si="26"/>
        <v>1.6622584534811167E-2</v>
      </c>
      <c r="J95" s="24">
        <f t="shared" si="22"/>
        <v>0.96675483093037762</v>
      </c>
      <c r="K95" s="1"/>
      <c r="L95" s="1">
        <f t="shared" si="27"/>
        <v>3.1732513876954515E-3</v>
      </c>
      <c r="M95" s="1">
        <f t="shared" si="28"/>
        <v>0.18772674861230454</v>
      </c>
      <c r="N95" s="1">
        <f t="shared" si="29"/>
        <v>-9.0590918167476095E-2</v>
      </c>
      <c r="O95" s="1">
        <f t="shared" si="30"/>
        <v>0.19289091816747611</v>
      </c>
      <c r="P95" s="24">
        <f t="shared" si="23"/>
        <v>1.2946905315621286E-17</v>
      </c>
      <c r="Q95" s="1"/>
      <c r="R95" s="27">
        <f t="shared" si="31"/>
        <v>1.9356833464942254</v>
      </c>
      <c r="S95" s="27">
        <f t="shared" si="32"/>
        <v>114.51331665350577</v>
      </c>
    </row>
    <row r="96" spans="1:19" x14ac:dyDescent="0.25">
      <c r="A96" s="29">
        <v>640</v>
      </c>
      <c r="B96" s="29">
        <v>0.1852</v>
      </c>
      <c r="C96" s="29">
        <v>8.8900000000000007E-2</v>
      </c>
      <c r="D96" s="1"/>
      <c r="E96" s="1">
        <f t="shared" si="24"/>
        <v>0.48002159827213825</v>
      </c>
      <c r="F96" s="1">
        <f t="shared" si="25"/>
        <v>0</v>
      </c>
      <c r="G96" s="1">
        <f t="shared" si="33"/>
        <v>0</v>
      </c>
      <c r="H96" s="1"/>
      <c r="I96" s="24">
        <f t="shared" si="26"/>
        <v>1.8511326494438245E-2</v>
      </c>
      <c r="J96" s="24">
        <f t="shared" si="22"/>
        <v>0.96297734701112347</v>
      </c>
      <c r="K96" s="1"/>
      <c r="L96" s="1">
        <f t="shared" si="27"/>
        <v>3.4282976667699633E-3</v>
      </c>
      <c r="M96" s="1">
        <f t="shared" si="28"/>
        <v>0.18177170233323003</v>
      </c>
      <c r="N96" s="1">
        <f t="shared" si="29"/>
        <v>-9.7872054697077715E-2</v>
      </c>
      <c r="O96" s="1">
        <f t="shared" si="30"/>
        <v>0.18677205469707772</v>
      </c>
      <c r="P96" s="24">
        <f t="shared" si="23"/>
        <v>0</v>
      </c>
      <c r="Q96" s="1"/>
      <c r="R96" s="27">
        <f t="shared" si="31"/>
        <v>2.1941105067327764</v>
      </c>
      <c r="S96" s="27">
        <f t="shared" si="32"/>
        <v>116.33388949326722</v>
      </c>
    </row>
    <row r="97" spans="1:19" x14ac:dyDescent="0.25">
      <c r="A97" s="29">
        <v>670</v>
      </c>
      <c r="B97" s="29">
        <v>0.1797</v>
      </c>
      <c r="C97" s="29">
        <v>7.7899999999999997E-2</v>
      </c>
      <c r="D97" s="1"/>
      <c r="E97" s="1">
        <f t="shared" si="24"/>
        <v>0.4335002782415136</v>
      </c>
      <c r="F97" s="1">
        <f t="shared" si="25"/>
        <v>0</v>
      </c>
      <c r="G97" s="1">
        <f t="shared" si="33"/>
        <v>0</v>
      </c>
      <c r="H97" s="1"/>
      <c r="I97" s="24">
        <f t="shared" si="26"/>
        <v>2.0084278471072168E-2</v>
      </c>
      <c r="J97" s="24">
        <f t="shared" si="22"/>
        <v>0.95983144305785562</v>
      </c>
      <c r="K97" s="1"/>
      <c r="L97" s="1">
        <f t="shared" si="27"/>
        <v>3.6091448412516685E-3</v>
      </c>
      <c r="M97" s="1">
        <f t="shared" si="28"/>
        <v>0.17609085515874834</v>
      </c>
      <c r="N97" s="1">
        <f t="shared" si="29"/>
        <v>-0.10303493326630117</v>
      </c>
      <c r="O97" s="1">
        <f t="shared" si="30"/>
        <v>0.18093493326630117</v>
      </c>
      <c r="P97" s="24">
        <f t="shared" si="23"/>
        <v>0</v>
      </c>
      <c r="Q97" s="1"/>
      <c r="R97" s="27">
        <f t="shared" si="31"/>
        <v>2.4181270436386177</v>
      </c>
      <c r="S97" s="27">
        <f t="shared" si="32"/>
        <v>117.98087295636138</v>
      </c>
    </row>
    <row r="98" spans="1:19" x14ac:dyDescent="0.25">
      <c r="A98" s="29">
        <v>700</v>
      </c>
      <c r="B98" s="29">
        <v>0.17530000000000001</v>
      </c>
      <c r="C98" s="29">
        <v>6.6400000000000001E-2</v>
      </c>
      <c r="D98" s="1"/>
      <c r="E98" s="1">
        <f t="shared" si="24"/>
        <v>0.37877923559612092</v>
      </c>
      <c r="F98" s="1">
        <f t="shared" si="25"/>
        <v>0</v>
      </c>
      <c r="G98" s="1">
        <f t="shared" si="33"/>
        <v>0</v>
      </c>
      <c r="H98" s="1"/>
      <c r="I98" s="24">
        <f t="shared" si="26"/>
        <v>2.1934474728097498E-2</v>
      </c>
      <c r="J98" s="24">
        <f t="shared" si="22"/>
        <v>0.95613105054380498</v>
      </c>
      <c r="K98" s="1"/>
      <c r="L98" s="1">
        <f t="shared" si="27"/>
        <v>3.8451134198354917E-3</v>
      </c>
      <c r="M98" s="1">
        <f t="shared" si="28"/>
        <v>0.17145488658016453</v>
      </c>
      <c r="N98" s="1">
        <f t="shared" si="29"/>
        <v>-0.10977143396570128</v>
      </c>
      <c r="O98" s="1">
        <f t="shared" si="30"/>
        <v>0.17617143396570129</v>
      </c>
      <c r="P98" s="24">
        <f t="shared" si="23"/>
        <v>0</v>
      </c>
      <c r="Q98" s="1"/>
      <c r="R98" s="27">
        <f t="shared" si="31"/>
        <v>2.6915793938848442</v>
      </c>
      <c r="S98" s="27">
        <f t="shared" si="32"/>
        <v>120.01842060611517</v>
      </c>
    </row>
    <row r="99" spans="1:19" x14ac:dyDescent="0.25">
      <c r="A99" s="29">
        <v>730</v>
      </c>
      <c r="B99" s="29">
        <v>0.17249999999999999</v>
      </c>
      <c r="C99" s="29">
        <v>5.2699999999999997E-2</v>
      </c>
      <c r="D99" s="1"/>
      <c r="E99" s="1">
        <f t="shared" si="24"/>
        <v>0.30550724637681159</v>
      </c>
      <c r="F99" s="1">
        <f t="shared" si="25"/>
        <v>0</v>
      </c>
      <c r="G99" s="1">
        <f t="shared" si="33"/>
        <v>0</v>
      </c>
      <c r="H99" s="1"/>
      <c r="I99" s="24">
        <f t="shared" si="26"/>
        <v>2.4411904865474111E-2</v>
      </c>
      <c r="J99" s="24">
        <f t="shared" si="22"/>
        <v>0.95117619026905176</v>
      </c>
      <c r="K99" s="1"/>
      <c r="L99" s="1">
        <f t="shared" si="27"/>
        <v>4.2110535892942837E-3</v>
      </c>
      <c r="M99" s="1">
        <f t="shared" si="28"/>
        <v>0.16828894641070571</v>
      </c>
      <c r="N99" s="1">
        <f t="shared" si="29"/>
        <v>-0.1202184020420973</v>
      </c>
      <c r="O99" s="1">
        <f t="shared" si="30"/>
        <v>0.17291840204209732</v>
      </c>
      <c r="P99" s="24">
        <f t="shared" si="23"/>
        <v>2.5893810631242572E-17</v>
      </c>
      <c r="Q99" s="1"/>
      <c r="R99" s="27">
        <f t="shared" si="31"/>
        <v>3.0740691201848271</v>
      </c>
      <c r="S99" s="27">
        <f t="shared" si="32"/>
        <v>122.85093087981517</v>
      </c>
    </row>
    <row r="100" spans="1:19" x14ac:dyDescent="0.25">
      <c r="A100" s="29">
        <v>760</v>
      </c>
      <c r="B100" s="29">
        <v>0.17019999999999999</v>
      </c>
      <c r="C100" s="29">
        <v>3.8100000000000002E-2</v>
      </c>
      <c r="D100" s="1"/>
      <c r="E100" s="1">
        <f t="shared" si="24"/>
        <v>0.2238542890716804</v>
      </c>
      <c r="F100" s="1">
        <f t="shared" si="25"/>
        <v>0</v>
      </c>
      <c r="G100" s="1">
        <f t="shared" si="33"/>
        <v>0</v>
      </c>
      <c r="H100" s="1"/>
      <c r="I100" s="24">
        <f t="shared" si="26"/>
        <v>2.7172707450322575E-2</v>
      </c>
      <c r="J100" s="24">
        <f t="shared" si="22"/>
        <v>0.94565458509935485</v>
      </c>
      <c r="K100" s="1"/>
      <c r="L100" s="1">
        <f t="shared" si="27"/>
        <v>4.6247948080449016E-3</v>
      </c>
      <c r="M100" s="1">
        <f t="shared" si="28"/>
        <v>0.16557520519195509</v>
      </c>
      <c r="N100" s="1">
        <f t="shared" si="29"/>
        <v>-0.13203000859671365</v>
      </c>
      <c r="O100" s="1">
        <f t="shared" si="30"/>
        <v>0.17013000859671368</v>
      </c>
      <c r="P100" s="24">
        <f t="shared" si="23"/>
        <v>1.9420357973431927E-17</v>
      </c>
      <c r="Q100" s="1"/>
      <c r="R100" s="27">
        <f t="shared" si="31"/>
        <v>3.5148440541141253</v>
      </c>
      <c r="S100" s="27">
        <f t="shared" si="32"/>
        <v>125.83715594588587</v>
      </c>
    </row>
    <row r="101" spans="1:19" x14ac:dyDescent="0.25">
      <c r="A101" s="29">
        <v>790</v>
      </c>
      <c r="B101" s="29">
        <v>0.1681</v>
      </c>
      <c r="C101" s="29">
        <v>2.5899999999999999E-2</v>
      </c>
      <c r="D101" s="1"/>
      <c r="E101" s="1">
        <f t="shared" si="24"/>
        <v>0.15407495538370017</v>
      </c>
      <c r="F101" s="1">
        <f t="shared" si="25"/>
        <v>0</v>
      </c>
      <c r="G101" s="1">
        <f t="shared" si="33"/>
        <v>0</v>
      </c>
      <c r="H101" s="1"/>
      <c r="I101" s="24">
        <f t="shared" si="26"/>
        <v>2.9532045938148205E-2</v>
      </c>
      <c r="J101" s="24">
        <f t="shared" si="22"/>
        <v>0.94093590812370365</v>
      </c>
      <c r="K101" s="1"/>
      <c r="L101" s="1">
        <f t="shared" si="27"/>
        <v>4.9643369222027132E-3</v>
      </c>
      <c r="M101" s="1">
        <f t="shared" si="28"/>
        <v>0.16313566307779728</v>
      </c>
      <c r="N101" s="1">
        <f t="shared" si="29"/>
        <v>-0.14172335719095186</v>
      </c>
      <c r="O101" s="1">
        <f t="shared" si="30"/>
        <v>0.16762335719095187</v>
      </c>
      <c r="P101" s="24">
        <f t="shared" si="23"/>
        <v>6.473452657810643E-18</v>
      </c>
      <c r="Q101" s="1"/>
      <c r="R101" s="27">
        <f t="shared" si="31"/>
        <v>3.9218261685401434</v>
      </c>
      <c r="S101" s="27">
        <f t="shared" si="32"/>
        <v>128.87717383145986</v>
      </c>
    </row>
    <row r="102" spans="1:19" x14ac:dyDescent="0.25">
      <c r="A102" s="29">
        <v>820</v>
      </c>
      <c r="B102" s="29">
        <v>0.1661</v>
      </c>
      <c r="C102" s="29">
        <v>1.32E-2</v>
      </c>
      <c r="D102" s="1"/>
      <c r="E102" s="1">
        <f t="shared" si="24"/>
        <v>7.9470198675496692E-2</v>
      </c>
      <c r="F102" s="1">
        <f t="shared" si="25"/>
        <v>0</v>
      </c>
      <c r="G102" s="1">
        <f t="shared" si="33"/>
        <v>0</v>
      </c>
      <c r="H102" s="1"/>
      <c r="I102" s="24">
        <f t="shared" si="26"/>
        <v>3.2054538839321495E-2</v>
      </c>
      <c r="J102" s="24">
        <f t="shared" si="22"/>
        <v>0.93589092232135696</v>
      </c>
      <c r="K102" s="1"/>
      <c r="L102" s="1">
        <f t="shared" si="27"/>
        <v>5.3242589012113001E-3</v>
      </c>
      <c r="M102" s="1">
        <f t="shared" si="28"/>
        <v>0.1607757410987887</v>
      </c>
      <c r="N102" s="1">
        <f t="shared" si="29"/>
        <v>-0.1519985161882737</v>
      </c>
      <c r="O102" s="1">
        <f t="shared" si="30"/>
        <v>0.16519851618827369</v>
      </c>
      <c r="P102" s="24">
        <f t="shared" si="23"/>
        <v>-9.7101789867159633E-18</v>
      </c>
      <c r="Q102" s="1"/>
      <c r="R102" s="27">
        <f t="shared" si="31"/>
        <v>4.3658922989932663</v>
      </c>
      <c r="S102" s="27">
        <f t="shared" si="32"/>
        <v>131.83610770100674</v>
      </c>
    </row>
    <row r="103" spans="1:19" x14ac:dyDescent="0.25">
      <c r="A103" s="29">
        <v>850</v>
      </c>
      <c r="B103" s="29">
        <v>0.1651</v>
      </c>
      <c r="C103" s="29">
        <v>1E-4</v>
      </c>
      <c r="D103" s="1"/>
      <c r="E103" s="1">
        <f t="shared" si="24"/>
        <v>6.0569351907934594E-4</v>
      </c>
      <c r="F103" s="1">
        <f t="shared" si="25"/>
        <v>0</v>
      </c>
      <c r="G103" s="1">
        <f t="shared" si="33"/>
        <v>0</v>
      </c>
      <c r="H103" s="1"/>
      <c r="I103" s="24">
        <f t="shared" si="26"/>
        <v>3.4721059892257683E-2</v>
      </c>
      <c r="J103" s="24">
        <f t="shared" si="22"/>
        <v>0.93055788021548458</v>
      </c>
      <c r="K103" s="1"/>
      <c r="L103" s="1">
        <f t="shared" si="27"/>
        <v>5.7324469882117438E-3</v>
      </c>
      <c r="M103" s="1">
        <f t="shared" si="28"/>
        <v>0.15936755301178826</v>
      </c>
      <c r="N103" s="1">
        <f t="shared" si="29"/>
        <v>-0.16365159029698809</v>
      </c>
      <c r="O103" s="1">
        <f t="shared" si="30"/>
        <v>0.16375159029698805</v>
      </c>
      <c r="P103" s="24">
        <f t="shared" si="23"/>
        <v>-3.6172945417961425E-17</v>
      </c>
      <c r="Q103" s="1"/>
      <c r="R103" s="27">
        <f t="shared" si="31"/>
        <v>4.8725799399799818</v>
      </c>
      <c r="S103" s="27">
        <f t="shared" si="32"/>
        <v>135.46242006002001</v>
      </c>
    </row>
    <row r="104" spans="1:19" x14ac:dyDescent="0.25">
      <c r="A104" s="29">
        <v>880</v>
      </c>
      <c r="B104" s="29">
        <v>0.16470000000000001</v>
      </c>
      <c r="C104" s="29">
        <v>-1.12E-2</v>
      </c>
      <c r="D104" s="1"/>
      <c r="E104" s="1">
        <f t="shared" si="24"/>
        <v>-6.8002428658166358E-2</v>
      </c>
      <c r="F104" s="1">
        <f t="shared" si="25"/>
        <v>0</v>
      </c>
      <c r="G104" s="1">
        <f t="shared" si="33"/>
        <v>0</v>
      </c>
      <c r="H104" s="1"/>
      <c r="I104" s="24">
        <f t="shared" si="26"/>
        <v>3.7040798053616791E-2</v>
      </c>
      <c r="J104" s="24">
        <f t="shared" si="22"/>
        <v>0.92591840389276636</v>
      </c>
      <c r="K104" s="1"/>
      <c r="L104" s="1">
        <f t="shared" si="27"/>
        <v>6.1006194394306861E-3</v>
      </c>
      <c r="M104" s="1">
        <f t="shared" si="28"/>
        <v>0.15859938056056933</v>
      </c>
      <c r="N104" s="1">
        <f t="shared" si="29"/>
        <v>-0.17416228621261068</v>
      </c>
      <c r="O104" s="1">
        <f t="shared" si="30"/>
        <v>0.16296228621261064</v>
      </c>
      <c r="P104" s="24">
        <f t="shared" si="23"/>
        <v>-4.0459079111316514E-17</v>
      </c>
      <c r="Q104" s="1"/>
      <c r="R104" s="27">
        <f t="shared" si="31"/>
        <v>5.3685451066990035</v>
      </c>
      <c r="S104" s="27">
        <f t="shared" si="32"/>
        <v>139.567454893301</v>
      </c>
    </row>
    <row r="105" spans="1:19" x14ac:dyDescent="0.25">
      <c r="A105" s="29">
        <v>910</v>
      </c>
      <c r="B105" s="29">
        <v>0.16500000000000001</v>
      </c>
      <c r="C105" s="29">
        <v>-2.1700000000000001E-2</v>
      </c>
      <c r="D105" s="1"/>
      <c r="E105" s="1">
        <f t="shared" si="24"/>
        <v>-0.1315151515151515</v>
      </c>
      <c r="F105" s="1">
        <f t="shared" si="25"/>
        <v>0</v>
      </c>
      <c r="G105" s="1">
        <f t="shared" si="33"/>
        <v>0</v>
      </c>
      <c r="H105" s="1"/>
      <c r="I105" s="24">
        <f t="shared" si="26"/>
        <v>3.9188253519057838E-2</v>
      </c>
      <c r="J105" s="24">
        <f t="shared" si="22"/>
        <v>0.92162349296188428</v>
      </c>
      <c r="K105" s="1"/>
      <c r="L105" s="1">
        <f t="shared" si="27"/>
        <v>6.4660618306445431E-3</v>
      </c>
      <c r="M105" s="1">
        <f t="shared" si="28"/>
        <v>0.15853393816935546</v>
      </c>
      <c r="N105" s="1">
        <f t="shared" si="29"/>
        <v>-0.18459504356859943</v>
      </c>
      <c r="O105" s="1">
        <f t="shared" si="30"/>
        <v>0.16289504356859943</v>
      </c>
      <c r="P105" s="24">
        <f t="shared" si="23"/>
        <v>3.2367263289053215E-18</v>
      </c>
      <c r="Q105" s="1"/>
      <c r="R105" s="27">
        <f t="shared" si="31"/>
        <v>5.8841162658865338</v>
      </c>
      <c r="S105" s="27">
        <f t="shared" si="32"/>
        <v>144.26588373411346</v>
      </c>
    </row>
    <row r="106" spans="1:19" x14ac:dyDescent="0.25">
      <c r="A106" s="29">
        <v>940</v>
      </c>
      <c r="B106" s="29">
        <v>0.16520000000000001</v>
      </c>
      <c r="C106" s="29">
        <v>-3.32E-2</v>
      </c>
      <c r="D106" s="1"/>
      <c r="E106" s="1">
        <f t="shared" si="24"/>
        <v>-0.2009685230024213</v>
      </c>
      <c r="F106" s="1">
        <f t="shared" si="25"/>
        <v>0</v>
      </c>
      <c r="G106" s="1">
        <f t="shared" si="33"/>
        <v>0</v>
      </c>
      <c r="H106" s="1"/>
      <c r="I106" s="24">
        <f t="shared" si="26"/>
        <v>4.1536570761407675E-2</v>
      </c>
      <c r="J106" s="24">
        <f t="shared" si="22"/>
        <v>0.91692685847718469</v>
      </c>
      <c r="K106" s="1"/>
      <c r="L106" s="1">
        <f t="shared" si="27"/>
        <v>6.8618414897845485E-3</v>
      </c>
      <c r="M106" s="1">
        <f t="shared" si="28"/>
        <v>0.15833815851021546</v>
      </c>
      <c r="N106" s="1">
        <f t="shared" si="29"/>
        <v>-0.1958938782126276</v>
      </c>
      <c r="O106" s="1">
        <f t="shared" si="30"/>
        <v>0.1626938782126276</v>
      </c>
      <c r="P106" s="24">
        <f t="shared" si="23"/>
        <v>-6.473452657810643E-18</v>
      </c>
      <c r="Q106" s="1"/>
      <c r="R106" s="27">
        <f t="shared" si="31"/>
        <v>6.4501310003974757</v>
      </c>
      <c r="S106" s="27">
        <f t="shared" si="32"/>
        <v>148.83786899960253</v>
      </c>
    </row>
    <row r="107" spans="1:19" x14ac:dyDescent="0.25">
      <c r="A107" s="29">
        <v>970</v>
      </c>
      <c r="B107" s="29">
        <v>0.1656</v>
      </c>
      <c r="C107" s="29">
        <v>-4.7399999999999998E-2</v>
      </c>
      <c r="D107" s="1"/>
      <c r="E107" s="1">
        <f t="shared" si="24"/>
        <v>-0.28623188405797101</v>
      </c>
      <c r="F107" s="1">
        <f t="shared" si="25"/>
        <v>0</v>
      </c>
      <c r="G107" s="1">
        <f t="shared" si="33"/>
        <v>0</v>
      </c>
      <c r="H107" s="1"/>
      <c r="I107" s="24">
        <f t="shared" si="26"/>
        <v>4.4419446230514983E-2</v>
      </c>
      <c r="J107" s="24">
        <f t="shared" si="22"/>
        <v>0.91116110753897006</v>
      </c>
      <c r="K107" s="1"/>
      <c r="L107" s="1">
        <f t="shared" si="27"/>
        <v>7.3558602957732814E-3</v>
      </c>
      <c r="M107" s="1">
        <f t="shared" si="28"/>
        <v>0.15824413970422671</v>
      </c>
      <c r="N107" s="1">
        <f t="shared" si="29"/>
        <v>-0.20999727304609572</v>
      </c>
      <c r="O107" s="1">
        <f t="shared" si="30"/>
        <v>0.16259727304609572</v>
      </c>
      <c r="P107" s="24">
        <f t="shared" si="23"/>
        <v>0</v>
      </c>
      <c r="Q107" s="1"/>
      <c r="R107" s="27">
        <f t="shared" si="31"/>
        <v>7.1351844869000827</v>
      </c>
      <c r="S107" s="27">
        <f t="shared" si="32"/>
        <v>153.4968155130999</v>
      </c>
    </row>
    <row r="108" spans="1:19" x14ac:dyDescent="0.25">
      <c r="A108" s="29">
        <v>1000</v>
      </c>
      <c r="B108" s="29">
        <v>0.16600000000000001</v>
      </c>
      <c r="C108" s="29">
        <v>-6.1899999999999997E-2</v>
      </c>
      <c r="D108" s="1"/>
      <c r="E108" s="1">
        <f t="shared" si="24"/>
        <v>-0.3728915662650602</v>
      </c>
      <c r="F108" s="1">
        <f t="shared" si="25"/>
        <v>0</v>
      </c>
      <c r="G108" s="1">
        <f t="shared" si="33"/>
        <v>0</v>
      </c>
      <c r="H108" s="1"/>
      <c r="I108" s="24">
        <f t="shared" si="26"/>
        <v>4.7349533303116871E-2</v>
      </c>
      <c r="J108" s="24">
        <f t="shared" si="22"/>
        <v>0.90530093339376627</v>
      </c>
      <c r="K108" s="1"/>
      <c r="L108" s="1">
        <f t="shared" si="27"/>
        <v>7.8600225283174015E-3</v>
      </c>
      <c r="M108" s="1">
        <f t="shared" si="28"/>
        <v>0.1581399774716826</v>
      </c>
      <c r="N108" s="1">
        <f t="shared" si="29"/>
        <v>-0.22439024541778851</v>
      </c>
      <c r="O108" s="1">
        <f t="shared" si="30"/>
        <v>0.16249024541778848</v>
      </c>
      <c r="P108" s="24">
        <f t="shared" si="23"/>
        <v>-3.8840715946863853E-17</v>
      </c>
      <c r="Q108" s="1"/>
      <c r="R108" s="27">
        <f t="shared" si="31"/>
        <v>7.8600225283174012</v>
      </c>
      <c r="S108" s="27">
        <f t="shared" si="32"/>
        <v>158.13997747168258</v>
      </c>
    </row>
    <row r="109" spans="1:19" x14ac:dyDescent="0.25">
      <c r="A109" s="29">
        <v>1030</v>
      </c>
      <c r="B109" s="29">
        <v>0.16639999999999999</v>
      </c>
      <c r="C109" s="29">
        <v>-7.7100000000000002E-2</v>
      </c>
      <c r="D109" s="1"/>
      <c r="E109" s="1">
        <f t="shared" si="24"/>
        <v>-0.4633413461538462</v>
      </c>
      <c r="F109" s="1">
        <f t="shared" si="25"/>
        <v>0</v>
      </c>
      <c r="G109" s="1">
        <f t="shared" si="33"/>
        <v>0</v>
      </c>
      <c r="H109" s="1"/>
      <c r="I109" s="24">
        <f t="shared" si="26"/>
        <v>5.0407768967292162E-2</v>
      </c>
      <c r="J109" s="24">
        <f t="shared" si="22"/>
        <v>0.89918446206541569</v>
      </c>
      <c r="K109" s="1"/>
      <c r="L109" s="1">
        <f t="shared" si="27"/>
        <v>8.3878527561574157E-3</v>
      </c>
      <c r="M109" s="1">
        <f t="shared" si="28"/>
        <v>0.15801214724384258</v>
      </c>
      <c r="N109" s="1">
        <f t="shared" si="29"/>
        <v>-0.23945889871200526</v>
      </c>
      <c r="O109" s="1">
        <f t="shared" si="30"/>
        <v>0.16235889871200526</v>
      </c>
      <c r="P109" s="24">
        <f t="shared" si="23"/>
        <v>0</v>
      </c>
      <c r="Q109" s="1"/>
      <c r="R109" s="27">
        <f t="shared" si="31"/>
        <v>8.6394883388421384</v>
      </c>
      <c r="S109" s="27">
        <f t="shared" si="32"/>
        <v>162.75251166115785</v>
      </c>
    </row>
    <row r="110" spans="1:19" x14ac:dyDescent="0.25">
      <c r="A110" s="29">
        <v>1060</v>
      </c>
      <c r="B110" s="29">
        <v>0.1668</v>
      </c>
      <c r="C110" s="29">
        <v>-9.4500000000000001E-2</v>
      </c>
      <c r="D110" s="1"/>
      <c r="E110" s="1">
        <f t="shared" si="24"/>
        <v>-0.56654676258992809</v>
      </c>
      <c r="F110" s="1">
        <f t="shared" si="25"/>
        <v>0</v>
      </c>
      <c r="G110" s="1">
        <f t="shared" si="33"/>
        <v>0</v>
      </c>
      <c r="H110" s="1"/>
      <c r="I110" s="24">
        <f t="shared" si="26"/>
        <v>5.3897290839749701E-2</v>
      </c>
      <c r="J110" s="24">
        <f t="shared" si="22"/>
        <v>0.8922054183205006</v>
      </c>
      <c r="K110" s="1"/>
      <c r="L110" s="1">
        <f t="shared" si="27"/>
        <v>8.990068112070251E-3</v>
      </c>
      <c r="M110" s="1">
        <f t="shared" si="28"/>
        <v>0.15780993188792974</v>
      </c>
      <c r="N110" s="1">
        <f t="shared" si="29"/>
        <v>-0.25665112061986917</v>
      </c>
      <c r="O110" s="1">
        <f t="shared" si="30"/>
        <v>0.16215112061986911</v>
      </c>
      <c r="P110" s="24">
        <f t="shared" si="23"/>
        <v>-5.1787621262485144E-17</v>
      </c>
      <c r="Q110" s="1"/>
      <c r="R110" s="27">
        <f t="shared" si="31"/>
        <v>9.5294721987944655</v>
      </c>
      <c r="S110" s="27">
        <f t="shared" si="32"/>
        <v>167.27852780120554</v>
      </c>
    </row>
    <row r="111" spans="1:19" x14ac:dyDescent="0.25">
      <c r="A111" s="29">
        <v>1090</v>
      </c>
      <c r="B111" s="29">
        <v>0.1668</v>
      </c>
      <c r="C111" s="29">
        <v>-0.1116</v>
      </c>
      <c r="D111" s="1"/>
      <c r="E111" s="1">
        <f t="shared" si="24"/>
        <v>-0.66906474820143891</v>
      </c>
      <c r="F111" s="1">
        <f t="shared" si="25"/>
        <v>0</v>
      </c>
      <c r="G111" s="1">
        <f t="shared" si="33"/>
        <v>0</v>
      </c>
      <c r="H111" s="1"/>
      <c r="I111" s="24">
        <f t="shared" si="26"/>
        <v>5.7363569698604094E-2</v>
      </c>
      <c r="J111" s="24">
        <f t="shared" si="22"/>
        <v>0.88527286060279176</v>
      </c>
      <c r="K111" s="1"/>
      <c r="L111" s="1">
        <f t="shared" si="27"/>
        <v>9.5682434257271624E-3</v>
      </c>
      <c r="M111" s="1">
        <f t="shared" si="28"/>
        <v>0.15723175657427282</v>
      </c>
      <c r="N111" s="1">
        <f t="shared" si="29"/>
        <v>-0.27315704029867116</v>
      </c>
      <c r="O111" s="1">
        <f t="shared" si="30"/>
        <v>0.1615570402986711</v>
      </c>
      <c r="P111" s="24">
        <f t="shared" si="23"/>
        <v>-5.1787621262485144E-17</v>
      </c>
      <c r="Q111" s="1"/>
      <c r="R111" s="27">
        <f t="shared" si="31"/>
        <v>10.429385334042607</v>
      </c>
      <c r="S111" s="27">
        <f t="shared" si="32"/>
        <v>171.38261466595739</v>
      </c>
    </row>
    <row r="112" spans="1:19" x14ac:dyDescent="0.25">
      <c r="A112" s="29">
        <v>1120</v>
      </c>
      <c r="B112" s="29">
        <v>0.16619999999999999</v>
      </c>
      <c r="C112" s="29">
        <v>-0.12670000000000001</v>
      </c>
      <c r="D112" s="1"/>
      <c r="E112" s="1">
        <f t="shared" si="24"/>
        <v>-0.76233453670276785</v>
      </c>
      <c r="F112" s="1">
        <f t="shared" si="25"/>
        <v>0</v>
      </c>
      <c r="G112" s="1">
        <f t="shared" si="33"/>
        <v>0</v>
      </c>
      <c r="H112" s="1"/>
      <c r="I112" s="24">
        <f t="shared" si="26"/>
        <v>6.0517153863602319E-2</v>
      </c>
      <c r="J112" s="24">
        <f t="shared" si="22"/>
        <v>0.87896569227279531</v>
      </c>
      <c r="K112" s="1"/>
      <c r="L112" s="1">
        <f t="shared" si="27"/>
        <v>1.0057950972130705E-2</v>
      </c>
      <c r="M112" s="1">
        <f t="shared" si="28"/>
        <v>0.15614204902786927</v>
      </c>
      <c r="N112" s="1">
        <f t="shared" si="29"/>
        <v>-0.28713735601972001</v>
      </c>
      <c r="O112" s="1">
        <f t="shared" si="30"/>
        <v>0.16043735601971998</v>
      </c>
      <c r="P112" s="24">
        <f t="shared" si="23"/>
        <v>-2.5893810631242572E-17</v>
      </c>
      <c r="Q112" s="1"/>
      <c r="R112" s="27">
        <f t="shared" si="31"/>
        <v>11.26490508878639</v>
      </c>
      <c r="S112" s="27">
        <f t="shared" si="32"/>
        <v>174.87909491121357</v>
      </c>
    </row>
    <row r="113" spans="1:19" x14ac:dyDescent="0.25">
      <c r="A113" s="29">
        <v>1150</v>
      </c>
      <c r="B113" s="29">
        <v>0.16520000000000001</v>
      </c>
      <c r="C113" s="29">
        <v>-0.1421</v>
      </c>
      <c r="D113" s="1"/>
      <c r="E113" s="1">
        <f t="shared" si="24"/>
        <v>-0.86016949152542366</v>
      </c>
      <c r="F113" s="1">
        <f t="shared" si="25"/>
        <v>0</v>
      </c>
      <c r="G113" s="1">
        <f t="shared" si="33"/>
        <v>0</v>
      </c>
      <c r="H113" s="1"/>
      <c r="I113" s="24">
        <f t="shared" si="26"/>
        <v>6.3825092792912194E-2</v>
      </c>
      <c r="J113" s="24">
        <f t="shared" si="22"/>
        <v>0.87234981441417558</v>
      </c>
      <c r="K113" s="1"/>
      <c r="L113" s="1">
        <f t="shared" si="27"/>
        <v>1.0543905329389095E-2</v>
      </c>
      <c r="M113" s="1">
        <f t="shared" si="28"/>
        <v>0.15465609467061092</v>
      </c>
      <c r="N113" s="1">
        <f t="shared" si="29"/>
        <v>-0.30101052458815625</v>
      </c>
      <c r="O113" s="1">
        <f t="shared" si="30"/>
        <v>0.15891052458815627</v>
      </c>
      <c r="P113" s="24">
        <f t="shared" si="23"/>
        <v>2.5893810631242572E-17</v>
      </c>
      <c r="Q113" s="1"/>
      <c r="R113" s="27">
        <f t="shared" si="31"/>
        <v>12.12549112879746</v>
      </c>
      <c r="S113" s="27">
        <f t="shared" si="32"/>
        <v>177.85450887120257</v>
      </c>
    </row>
    <row r="114" spans="1:19" x14ac:dyDescent="0.25">
      <c r="A114" s="29">
        <v>1180</v>
      </c>
      <c r="B114" s="29">
        <v>0.1638</v>
      </c>
      <c r="C114" s="29">
        <v>-0.1593</v>
      </c>
      <c r="D114" s="1"/>
      <c r="E114" s="1">
        <f t="shared" si="24"/>
        <v>-0.97252747252747251</v>
      </c>
      <c r="F114" s="1">
        <f t="shared" si="25"/>
        <v>0</v>
      </c>
      <c r="G114" s="1">
        <f t="shared" si="33"/>
        <v>0</v>
      </c>
      <c r="H114" s="1"/>
      <c r="I114" s="24">
        <f t="shared" si="26"/>
        <v>6.7624075886930729E-2</v>
      </c>
      <c r="J114" s="24">
        <f t="shared" si="22"/>
        <v>0.86475184822613849</v>
      </c>
      <c r="K114" s="1"/>
      <c r="L114" s="1">
        <f t="shared" si="27"/>
        <v>1.1076823630279254E-2</v>
      </c>
      <c r="M114" s="1">
        <f t="shared" si="28"/>
        <v>0.15272317636972074</v>
      </c>
      <c r="N114" s="1">
        <f t="shared" si="29"/>
        <v>-0.31622443369510284</v>
      </c>
      <c r="O114" s="1">
        <f t="shared" si="30"/>
        <v>0.15692443369510287</v>
      </c>
      <c r="P114" s="24">
        <f t="shared" si="23"/>
        <v>2.5893810631242572E-17</v>
      </c>
      <c r="Q114" s="1"/>
      <c r="R114" s="27">
        <f t="shared" si="31"/>
        <v>13.07065188372952</v>
      </c>
      <c r="S114" s="27">
        <f t="shared" si="32"/>
        <v>180.21334811627048</v>
      </c>
    </row>
    <row r="115" spans="1:19" x14ac:dyDescent="0.25">
      <c r="A115" s="29">
        <v>1210</v>
      </c>
      <c r="B115" s="29">
        <v>0.16239999999999999</v>
      </c>
      <c r="C115" s="29">
        <v>-0.17760000000000001</v>
      </c>
      <c r="D115" s="1"/>
      <c r="E115" s="1">
        <f t="shared" si="24"/>
        <v>-1.0935960591133007</v>
      </c>
      <c r="F115" s="1">
        <f t="shared" si="25"/>
        <v>0</v>
      </c>
      <c r="G115" s="1">
        <f t="shared" si="33"/>
        <v>0</v>
      </c>
      <c r="H115" s="1"/>
      <c r="I115" s="24">
        <f t="shared" si="26"/>
        <v>7.1717576940922567E-2</v>
      </c>
      <c r="J115" s="24">
        <f t="shared" si="22"/>
        <v>0.85656484611815487</v>
      </c>
      <c r="K115" s="1"/>
      <c r="L115" s="1">
        <f t="shared" si="27"/>
        <v>1.1646934495205824E-2</v>
      </c>
      <c r="M115" s="1">
        <f t="shared" si="28"/>
        <v>0.15075306550479414</v>
      </c>
      <c r="N115" s="1">
        <f t="shared" si="29"/>
        <v>-0.332500127108873</v>
      </c>
      <c r="O115" s="1">
        <f t="shared" si="30"/>
        <v>0.15490012710887296</v>
      </c>
      <c r="P115" s="24">
        <f t="shared" si="23"/>
        <v>-2.5893810631242572E-17</v>
      </c>
      <c r="Q115" s="1"/>
      <c r="R115" s="27">
        <f t="shared" si="31"/>
        <v>14.092790739199046</v>
      </c>
      <c r="S115" s="27">
        <f t="shared" si="32"/>
        <v>182.41120926080092</v>
      </c>
    </row>
    <row r="116" spans="1:19" x14ac:dyDescent="0.25">
      <c r="A116" s="29">
        <v>1240</v>
      </c>
      <c r="B116" s="29">
        <v>0.16059999999999999</v>
      </c>
      <c r="C116" s="29">
        <v>-0.19500000000000001</v>
      </c>
      <c r="D116" s="1"/>
      <c r="E116" s="1">
        <f t="shared" si="24"/>
        <v>-1.2141967621419678</v>
      </c>
      <c r="F116" s="1">
        <f t="shared" si="25"/>
        <v>0</v>
      </c>
      <c r="G116" s="1">
        <f t="shared" si="33"/>
        <v>0</v>
      </c>
      <c r="H116" s="1"/>
      <c r="I116" s="24">
        <f t="shared" si="26"/>
        <v>7.5795258186585945E-2</v>
      </c>
      <c r="J116" s="24">
        <f t="shared" si="22"/>
        <v>0.84840948362682811</v>
      </c>
      <c r="K116" s="1"/>
      <c r="L116" s="1">
        <f t="shared" si="27"/>
        <v>1.2172718464765702E-2</v>
      </c>
      <c r="M116" s="1">
        <f t="shared" si="28"/>
        <v>0.1484272815352343</v>
      </c>
      <c r="N116" s="1">
        <f t="shared" si="29"/>
        <v>-0.34751036321713219</v>
      </c>
      <c r="O116" s="1">
        <f t="shared" si="30"/>
        <v>0.15251036321713213</v>
      </c>
      <c r="P116" s="24">
        <f t="shared" si="23"/>
        <v>-5.1787621262485144E-17</v>
      </c>
      <c r="Q116" s="1"/>
      <c r="R116" s="27">
        <f t="shared" si="31"/>
        <v>15.094170896309471</v>
      </c>
      <c r="S116" s="27">
        <f t="shared" si="32"/>
        <v>184.04982910369051</v>
      </c>
    </row>
    <row r="117" spans="1:19" x14ac:dyDescent="0.25">
      <c r="A117" s="29">
        <v>1270</v>
      </c>
      <c r="B117" s="29">
        <v>0.1573</v>
      </c>
      <c r="C117" s="29">
        <v>-0.2122</v>
      </c>
      <c r="D117" s="1"/>
      <c r="E117" s="1">
        <f t="shared" si="24"/>
        <v>-1.3490146217418946</v>
      </c>
      <c r="F117" s="1">
        <f t="shared" si="25"/>
        <v>0</v>
      </c>
      <c r="G117" s="1">
        <f t="shared" si="33"/>
        <v>0</v>
      </c>
      <c r="H117" s="1"/>
      <c r="I117" s="24">
        <f t="shared" si="26"/>
        <v>8.0353641710605897E-2</v>
      </c>
      <c r="J117" s="24">
        <f t="shared" si="22"/>
        <v>0.83929271657878823</v>
      </c>
      <c r="K117" s="1"/>
      <c r="L117" s="1">
        <f t="shared" si="27"/>
        <v>1.2639627841078306E-2</v>
      </c>
      <c r="M117" s="1">
        <f t="shared" si="28"/>
        <v>0.14466037215892169</v>
      </c>
      <c r="N117" s="1">
        <f t="shared" si="29"/>
        <v>-0.36083983004260195</v>
      </c>
      <c r="O117" s="1">
        <f t="shared" si="30"/>
        <v>0.14863983004260192</v>
      </c>
      <c r="P117" s="24">
        <f t="shared" si="23"/>
        <v>-2.5893810631242572E-17</v>
      </c>
      <c r="Q117" s="1"/>
      <c r="R117" s="27">
        <f t="shared" si="31"/>
        <v>16.05232735816945</v>
      </c>
      <c r="S117" s="27">
        <f t="shared" si="32"/>
        <v>183.71867264183055</v>
      </c>
    </row>
    <row r="118" spans="1:19" x14ac:dyDescent="0.25">
      <c r="A118" s="29">
        <v>1300</v>
      </c>
      <c r="B118" s="29">
        <v>0.15179999999999999</v>
      </c>
      <c r="C118" s="29">
        <v>-0.2266</v>
      </c>
      <c r="D118" s="1"/>
      <c r="E118" s="1">
        <f t="shared" si="24"/>
        <v>-1.4927536231884058</v>
      </c>
      <c r="F118" s="1">
        <f t="shared" si="25"/>
        <v>0</v>
      </c>
      <c r="G118" s="1">
        <f t="shared" si="33"/>
        <v>0</v>
      </c>
      <c r="H118" s="1"/>
      <c r="I118" s="24">
        <f t="shared" si="26"/>
        <v>8.5213661724995823E-2</v>
      </c>
      <c r="J118" s="24">
        <f t="shared" si="22"/>
        <v>0.82957267655000833</v>
      </c>
      <c r="K118" s="1"/>
      <c r="L118" s="1">
        <f t="shared" si="27"/>
        <v>1.2935433849854365E-2</v>
      </c>
      <c r="M118" s="1">
        <f t="shared" si="28"/>
        <v>0.13886456615014564</v>
      </c>
      <c r="N118" s="1">
        <f t="shared" si="29"/>
        <v>-0.36928458737837072</v>
      </c>
      <c r="O118" s="1">
        <f t="shared" si="30"/>
        <v>0.14268458737837081</v>
      </c>
      <c r="P118" s="24">
        <f t="shared" si="23"/>
        <v>7.7681431893727706E-17</v>
      </c>
      <c r="Q118" s="1"/>
      <c r="R118" s="27">
        <f t="shared" si="31"/>
        <v>16.816064004810674</v>
      </c>
      <c r="S118" s="27">
        <f t="shared" si="32"/>
        <v>180.52393599518933</v>
      </c>
    </row>
    <row r="119" spans="1:19" x14ac:dyDescent="0.25">
      <c r="A119" s="29">
        <v>1330</v>
      </c>
      <c r="B119" s="29">
        <v>0.14660000000000001</v>
      </c>
      <c r="C119" s="29">
        <v>-0.23530000000000001</v>
      </c>
      <c r="D119" s="1"/>
      <c r="E119" s="1">
        <f t="shared" si="24"/>
        <v>-1.6050477489768076</v>
      </c>
      <c r="F119" s="1">
        <f t="shared" si="25"/>
        <v>0</v>
      </c>
      <c r="G119" s="1">
        <f t="shared" si="33"/>
        <v>0</v>
      </c>
      <c r="H119" s="1"/>
      <c r="I119" s="24">
        <f t="shared" si="26"/>
        <v>8.9010485783448362E-2</v>
      </c>
      <c r="J119" s="24">
        <f t="shared" si="22"/>
        <v>0.82197902843310322</v>
      </c>
      <c r="K119" s="1"/>
      <c r="L119" s="1">
        <f t="shared" si="27"/>
        <v>1.3048937215853531E-2</v>
      </c>
      <c r="M119" s="1">
        <f t="shared" si="28"/>
        <v>0.13355106278414647</v>
      </c>
      <c r="N119" s="1">
        <f t="shared" si="29"/>
        <v>-0.37252491500600032</v>
      </c>
      <c r="O119" s="1">
        <f t="shared" si="30"/>
        <v>0.13722491500600023</v>
      </c>
      <c r="P119" s="24">
        <f t="shared" si="23"/>
        <v>-7.7681431893727706E-17</v>
      </c>
      <c r="Q119" s="1"/>
      <c r="R119" s="27">
        <f t="shared" si="31"/>
        <v>17.355086497085196</v>
      </c>
      <c r="S119" s="27">
        <f t="shared" si="32"/>
        <v>177.6229135029148</v>
      </c>
    </row>
    <row r="120" spans="1:19" x14ac:dyDescent="0.25">
      <c r="A120" s="29">
        <v>1360</v>
      </c>
      <c r="B120" s="29">
        <v>0.1419</v>
      </c>
      <c r="C120" s="29">
        <v>-0.24110000000000001</v>
      </c>
      <c r="D120" s="1"/>
      <c r="E120" s="1">
        <f t="shared" si="24"/>
        <v>-1.6990838618745596</v>
      </c>
      <c r="F120" s="1">
        <f t="shared" si="25"/>
        <v>0</v>
      </c>
      <c r="G120" s="1">
        <f t="shared" si="33"/>
        <v>0</v>
      </c>
      <c r="H120" s="1"/>
      <c r="I120" s="24">
        <f t="shared" si="26"/>
        <v>9.2189980465888957E-2</v>
      </c>
      <c r="J120" s="24">
        <f t="shared" si="22"/>
        <v>0.81562003906822211</v>
      </c>
      <c r="K120" s="1"/>
      <c r="L120" s="1">
        <f t="shared" si="27"/>
        <v>1.3081758228109643E-2</v>
      </c>
      <c r="M120" s="1">
        <f t="shared" si="28"/>
        <v>0.12881824177189036</v>
      </c>
      <c r="N120" s="1">
        <f t="shared" si="29"/>
        <v>-0.37346189896100507</v>
      </c>
      <c r="O120" s="1">
        <f t="shared" si="30"/>
        <v>0.13236189896100509</v>
      </c>
      <c r="P120" s="24">
        <f t="shared" si="23"/>
        <v>2.5893810631242572E-17</v>
      </c>
      <c r="Q120" s="1"/>
      <c r="R120" s="27">
        <f t="shared" si="31"/>
        <v>17.791191190229114</v>
      </c>
      <c r="S120" s="27">
        <f t="shared" si="32"/>
        <v>175.1928088097709</v>
      </c>
    </row>
    <row r="121" spans="1:19" x14ac:dyDescent="0.25">
      <c r="A121" s="29">
        <v>1390</v>
      </c>
      <c r="B121" s="29">
        <v>0.13650000000000001</v>
      </c>
      <c r="C121" s="29">
        <v>-0.24490000000000001</v>
      </c>
      <c r="D121" s="1"/>
      <c r="E121" s="1">
        <f t="shared" si="24"/>
        <v>-1.794139194139194</v>
      </c>
      <c r="F121" s="1">
        <f t="shared" si="25"/>
        <v>0</v>
      </c>
      <c r="G121" s="1">
        <f t="shared" si="33"/>
        <v>0</v>
      </c>
      <c r="H121" s="1"/>
      <c r="I121" s="24">
        <f t="shared" si="26"/>
        <v>9.5403936404302253E-2</v>
      </c>
      <c r="J121" s="24">
        <f t="shared" si="22"/>
        <v>0.80919212719139555</v>
      </c>
      <c r="K121" s="1"/>
      <c r="L121" s="1">
        <f t="shared" si="27"/>
        <v>1.3022637319187258E-2</v>
      </c>
      <c r="M121" s="1">
        <f t="shared" si="28"/>
        <v>0.12347736268081276</v>
      </c>
      <c r="N121" s="1">
        <f t="shared" si="29"/>
        <v>-0.37177409778554754</v>
      </c>
      <c r="O121" s="1">
        <f t="shared" si="30"/>
        <v>0.12687409778554753</v>
      </c>
      <c r="P121" s="24">
        <f t="shared" si="23"/>
        <v>0</v>
      </c>
      <c r="Q121" s="1"/>
      <c r="R121" s="27">
        <f t="shared" si="31"/>
        <v>18.101465873670289</v>
      </c>
      <c r="S121" s="27">
        <f t="shared" si="32"/>
        <v>171.63353412632975</v>
      </c>
    </row>
    <row r="122" spans="1:19" x14ac:dyDescent="0.25">
      <c r="A122" s="29">
        <v>1420</v>
      </c>
      <c r="B122" s="29">
        <v>0.13039999999999999</v>
      </c>
      <c r="C122" s="29">
        <v>-0.24510000000000001</v>
      </c>
      <c r="D122" s="1"/>
      <c r="E122" s="1">
        <f t="shared" si="24"/>
        <v>-1.8796012269938653</v>
      </c>
      <c r="F122" s="1">
        <f t="shared" si="25"/>
        <v>0</v>
      </c>
      <c r="G122" s="1">
        <f t="shared" si="33"/>
        <v>0</v>
      </c>
      <c r="H122" s="1"/>
      <c r="I122" s="24">
        <f t="shared" si="26"/>
        <v>9.8293529249419614E-2</v>
      </c>
      <c r="J122" s="24">
        <f t="shared" si="22"/>
        <v>0.80341294150116083</v>
      </c>
      <c r="K122" s="1"/>
      <c r="L122" s="1">
        <f t="shared" si="27"/>
        <v>1.2817476214124317E-2</v>
      </c>
      <c r="M122" s="1">
        <f t="shared" si="28"/>
        <v>0.11758252378587568</v>
      </c>
      <c r="N122" s="1">
        <f t="shared" si="29"/>
        <v>-0.36591709794242966</v>
      </c>
      <c r="O122" s="1">
        <f t="shared" si="30"/>
        <v>0.12081709794242962</v>
      </c>
      <c r="P122" s="24">
        <f t="shared" si="23"/>
        <v>-2.5893810631242572E-17</v>
      </c>
      <c r="Q122" s="1"/>
      <c r="R122" s="27">
        <f t="shared" si="31"/>
        <v>18.200816224056531</v>
      </c>
      <c r="S122" s="27">
        <f t="shared" si="32"/>
        <v>166.96718377594345</v>
      </c>
    </row>
    <row r="123" spans="1:19" x14ac:dyDescent="0.25">
      <c r="A123" s="29">
        <v>1450</v>
      </c>
      <c r="B123" s="29">
        <v>0.12540000000000001</v>
      </c>
      <c r="C123" s="29">
        <v>-0.24160000000000001</v>
      </c>
      <c r="D123" s="1"/>
      <c r="E123" s="1">
        <f t="shared" si="24"/>
        <v>-1.9266347687400318</v>
      </c>
      <c r="F123" s="1">
        <f t="shared" si="25"/>
        <v>0</v>
      </c>
      <c r="G123" s="1">
        <f t="shared" si="33"/>
        <v>0</v>
      </c>
      <c r="H123" s="1"/>
      <c r="I123" s="24">
        <f t="shared" si="26"/>
        <v>9.9883800170559103E-2</v>
      </c>
      <c r="J123" s="24">
        <f t="shared" si="22"/>
        <v>0.80023239965888182</v>
      </c>
      <c r="K123" s="1"/>
      <c r="L123" s="1">
        <f t="shared" si="27"/>
        <v>1.2525428541388113E-2</v>
      </c>
      <c r="M123" s="1">
        <f t="shared" si="28"/>
        <v>0.11287457145861191</v>
      </c>
      <c r="N123" s="1">
        <f t="shared" si="29"/>
        <v>-0.35757963469434412</v>
      </c>
      <c r="O123" s="1">
        <f t="shared" si="30"/>
        <v>0.11597963469434408</v>
      </c>
      <c r="P123" s="24">
        <f t="shared" si="23"/>
        <v>-2.5893810631242572E-17</v>
      </c>
      <c r="Q123" s="1"/>
      <c r="R123" s="27">
        <f t="shared" si="31"/>
        <v>18.161871385012763</v>
      </c>
      <c r="S123" s="27">
        <f t="shared" si="32"/>
        <v>163.66812861498727</v>
      </c>
    </row>
    <row r="124" spans="1:19" x14ac:dyDescent="0.25">
      <c r="A124" s="29">
        <v>1480</v>
      </c>
      <c r="B124" s="29">
        <v>0.1205</v>
      </c>
      <c r="C124" s="29">
        <v>-0.23730000000000001</v>
      </c>
      <c r="D124" s="1"/>
      <c r="E124" s="1">
        <f t="shared" si="24"/>
        <v>-1.9692946058091287</v>
      </c>
      <c r="F124" s="1">
        <f t="shared" si="25"/>
        <v>0</v>
      </c>
      <c r="G124" s="1">
        <f t="shared" si="33"/>
        <v>0</v>
      </c>
      <c r="H124" s="1"/>
      <c r="I124" s="24">
        <f t="shared" si="26"/>
        <v>0.10132618991780927</v>
      </c>
      <c r="J124" s="24">
        <f t="shared" si="22"/>
        <v>0.79734762016438143</v>
      </c>
      <c r="K124" s="1"/>
      <c r="L124" s="1">
        <f t="shared" si="27"/>
        <v>1.2209805885096016E-2</v>
      </c>
      <c r="M124" s="1">
        <f t="shared" si="28"/>
        <v>0.10829019411490398</v>
      </c>
      <c r="N124" s="1">
        <f t="shared" si="29"/>
        <v>-0.34856914585036886</v>
      </c>
      <c r="O124" s="1">
        <f t="shared" si="30"/>
        <v>0.11126914585036889</v>
      </c>
      <c r="P124" s="24">
        <f t="shared" si="23"/>
        <v>5.1787621262485144E-17</v>
      </c>
      <c r="Q124" s="1"/>
      <c r="R124" s="27">
        <f t="shared" si="31"/>
        <v>18.070512709942104</v>
      </c>
      <c r="S124" s="27">
        <f t="shared" si="32"/>
        <v>160.2694872900579</v>
      </c>
    </row>
    <row r="125" spans="1:19" x14ac:dyDescent="0.25">
      <c r="A125" s="29">
        <v>1510</v>
      </c>
      <c r="B125" s="29">
        <v>0.1153</v>
      </c>
      <c r="C125" s="29">
        <v>-0.23449999999999999</v>
      </c>
      <c r="D125" s="1"/>
      <c r="E125" s="1">
        <f t="shared" si="24"/>
        <v>-2.033824804856895</v>
      </c>
      <c r="F125" s="1">
        <f t="shared" si="25"/>
        <v>0</v>
      </c>
      <c r="G125" s="1">
        <f t="shared" si="33"/>
        <v>0</v>
      </c>
      <c r="H125" s="1"/>
      <c r="I125" s="24">
        <f t="shared" si="26"/>
        <v>0.10350804769996046</v>
      </c>
      <c r="J125" s="24">
        <f t="shared" si="22"/>
        <v>0.79298390460007906</v>
      </c>
      <c r="K125" s="1"/>
      <c r="L125" s="1">
        <f t="shared" si="27"/>
        <v>1.1934477899805441E-2</v>
      </c>
      <c r="M125" s="1">
        <f t="shared" si="28"/>
        <v>0.10336552210019456</v>
      </c>
      <c r="N125" s="1">
        <f t="shared" si="29"/>
        <v>-0.34070900117938879</v>
      </c>
      <c r="O125" s="1">
        <f t="shared" si="30"/>
        <v>0.10620900117938878</v>
      </c>
      <c r="P125" s="24">
        <f t="shared" si="23"/>
        <v>-2.5893810631242572E-17</v>
      </c>
      <c r="Q125" s="1"/>
      <c r="R125" s="27">
        <f t="shared" si="31"/>
        <v>18.021061628706217</v>
      </c>
      <c r="S125" s="27">
        <f t="shared" si="32"/>
        <v>156.0819383712938</v>
      </c>
    </row>
    <row r="126" spans="1:19" x14ac:dyDescent="0.25">
      <c r="A126" s="29">
        <v>1540</v>
      </c>
      <c r="B126" s="29">
        <v>0.1095</v>
      </c>
      <c r="C126" s="29">
        <v>-0.2334</v>
      </c>
      <c r="D126" s="1"/>
      <c r="E126" s="1">
        <f t="shared" si="24"/>
        <v>-2.1315068493150684</v>
      </c>
      <c r="F126" s="1">
        <f t="shared" si="25"/>
        <v>0</v>
      </c>
      <c r="G126" s="1">
        <f t="shared" si="33"/>
        <v>0</v>
      </c>
      <c r="H126" s="1"/>
      <c r="I126" s="24">
        <f t="shared" si="26"/>
        <v>0.10681081651243138</v>
      </c>
      <c r="J126" s="24">
        <f t="shared" si="22"/>
        <v>0.78637836697513719</v>
      </c>
      <c r="K126" s="1"/>
      <c r="L126" s="1">
        <f t="shared" si="27"/>
        <v>1.1695784408111237E-2</v>
      </c>
      <c r="M126" s="1">
        <f t="shared" si="28"/>
        <v>9.780421559188876E-2</v>
      </c>
      <c r="N126" s="1">
        <f t="shared" si="29"/>
        <v>-0.33389470885542555</v>
      </c>
      <c r="O126" s="1">
        <f t="shared" si="30"/>
        <v>0.10049470885542555</v>
      </c>
      <c r="P126" s="24">
        <f t="shared" si="23"/>
        <v>0</v>
      </c>
      <c r="Q126" s="1"/>
      <c r="R126" s="27">
        <f t="shared" si="31"/>
        <v>18.011507988491303</v>
      </c>
      <c r="S126" s="27">
        <f t="shared" si="32"/>
        <v>150.61849201150869</v>
      </c>
    </row>
    <row r="127" spans="1:19" x14ac:dyDescent="0.25">
      <c r="A127" s="29">
        <v>1570</v>
      </c>
      <c r="B127" s="29">
        <v>0.1018</v>
      </c>
      <c r="C127" s="29">
        <v>-0.2334</v>
      </c>
      <c r="D127" s="1"/>
      <c r="E127" s="1">
        <f t="shared" si="24"/>
        <v>-2.2927308447937129</v>
      </c>
      <c r="F127" s="1">
        <f t="shared" si="25"/>
        <v>0</v>
      </c>
      <c r="G127" s="1">
        <f t="shared" si="33"/>
        <v>0</v>
      </c>
      <c r="H127" s="1"/>
      <c r="I127" s="24">
        <f t="shared" si="26"/>
        <v>0.11226202903610892</v>
      </c>
      <c r="J127" s="24">
        <f t="shared" si="22"/>
        <v>0.77547594192778213</v>
      </c>
      <c r="K127" s="1"/>
      <c r="L127" s="1">
        <f t="shared" si="27"/>
        <v>1.1428274555875889E-2</v>
      </c>
      <c r="M127" s="1">
        <f t="shared" si="28"/>
        <v>9.0371725444124112E-2</v>
      </c>
      <c r="N127" s="1">
        <f t="shared" si="29"/>
        <v>-0.32625775855680905</v>
      </c>
      <c r="O127" s="1">
        <f t="shared" si="30"/>
        <v>9.2857758556809056E-2</v>
      </c>
      <c r="P127" s="24">
        <f t="shared" si="23"/>
        <v>0</v>
      </c>
      <c r="Q127" s="1"/>
      <c r="R127" s="27">
        <f t="shared" si="31"/>
        <v>17.942391052725146</v>
      </c>
      <c r="S127" s="27">
        <f t="shared" si="32"/>
        <v>141.88360894727487</v>
      </c>
    </row>
    <row r="128" spans="1:19" x14ac:dyDescent="0.25">
      <c r="A128" s="29">
        <v>1600</v>
      </c>
      <c r="B128" s="29">
        <v>9.4600000000000004E-2</v>
      </c>
      <c r="C128" s="29">
        <v>-0.2336</v>
      </c>
      <c r="D128" s="1"/>
      <c r="E128" s="1">
        <f t="shared" si="24"/>
        <v>-2.4693446088794926</v>
      </c>
      <c r="F128" s="1">
        <f t="shared" si="25"/>
        <v>0</v>
      </c>
      <c r="G128" s="1">
        <f t="shared" si="33"/>
        <v>0</v>
      </c>
      <c r="H128" s="1"/>
      <c r="I128" s="24">
        <f t="shared" si="26"/>
        <v>0.1182335915183559</v>
      </c>
      <c r="J128" s="24">
        <f t="shared" si="22"/>
        <v>0.76353281696328823</v>
      </c>
      <c r="K128" s="1"/>
      <c r="L128" s="1">
        <f t="shared" si="27"/>
        <v>1.1184897757636468E-2</v>
      </c>
      <c r="M128" s="1">
        <f t="shared" si="28"/>
        <v>8.3415102242363537E-2</v>
      </c>
      <c r="N128" s="1">
        <f t="shared" si="29"/>
        <v>-0.31930976581388876</v>
      </c>
      <c r="O128" s="1">
        <f t="shared" si="30"/>
        <v>8.5709765813888811E-2</v>
      </c>
      <c r="P128" s="24">
        <f t="shared" si="23"/>
        <v>5.1787621262485144E-17</v>
      </c>
      <c r="Q128" s="1"/>
      <c r="R128" s="27">
        <f t="shared" si="31"/>
        <v>17.895836412218351</v>
      </c>
      <c r="S128" s="27">
        <f t="shared" si="32"/>
        <v>133.46416358778166</v>
      </c>
    </row>
    <row r="129" spans="1:19" x14ac:dyDescent="0.25">
      <c r="A129" s="29">
        <v>1630</v>
      </c>
      <c r="B129" s="29">
        <v>8.9700000000000002E-2</v>
      </c>
      <c r="C129" s="29">
        <v>-0.23369999999999999</v>
      </c>
      <c r="D129" s="1"/>
      <c r="E129" s="1">
        <f t="shared" si="24"/>
        <v>-2.6053511705685617</v>
      </c>
      <c r="F129" s="1">
        <f t="shared" si="25"/>
        <v>0</v>
      </c>
      <c r="G129" s="1">
        <f t="shared" si="33"/>
        <v>0</v>
      </c>
      <c r="H129" s="1"/>
      <c r="I129" s="24">
        <f t="shared" si="26"/>
        <v>0.12283216675016737</v>
      </c>
      <c r="J129" s="24">
        <f t="shared" si="22"/>
        <v>0.75433566649966521</v>
      </c>
      <c r="K129" s="1"/>
      <c r="L129" s="1">
        <f t="shared" si="27"/>
        <v>1.1018045357490012E-2</v>
      </c>
      <c r="M129" s="1">
        <f t="shared" si="28"/>
        <v>7.8681954642509988E-2</v>
      </c>
      <c r="N129" s="1">
        <f t="shared" si="29"/>
        <v>-0.31454641419720769</v>
      </c>
      <c r="O129" s="1">
        <f t="shared" si="30"/>
        <v>8.0846414197207714E-2</v>
      </c>
      <c r="P129" s="24">
        <f t="shared" si="23"/>
        <v>2.5893810631242572E-17</v>
      </c>
      <c r="Q129" s="1"/>
      <c r="R129" s="27">
        <f t="shared" si="31"/>
        <v>17.959413932708721</v>
      </c>
      <c r="S129" s="27">
        <f t="shared" si="32"/>
        <v>128.25158606729127</v>
      </c>
    </row>
    <row r="130" spans="1:19" x14ac:dyDescent="0.25">
      <c r="A130" s="29">
        <v>1660</v>
      </c>
      <c r="B130" s="29">
        <v>8.5300000000000001E-2</v>
      </c>
      <c r="C130" s="29">
        <v>-0.2339</v>
      </c>
      <c r="D130" s="1"/>
      <c r="E130" s="1">
        <f t="shared" si="24"/>
        <v>-2.742086752637749</v>
      </c>
      <c r="F130" s="1">
        <f t="shared" si="25"/>
        <v>0</v>
      </c>
      <c r="G130" s="1">
        <f t="shared" si="33"/>
        <v>0</v>
      </c>
      <c r="H130" s="1"/>
      <c r="I130" s="24">
        <f t="shared" si="26"/>
        <v>0.12745539119758917</v>
      </c>
      <c r="J130" s="24">
        <f t="shared" si="22"/>
        <v>0.74508921760482161</v>
      </c>
      <c r="K130" s="1"/>
      <c r="L130" s="1">
        <f t="shared" si="27"/>
        <v>1.0871944869154356E-2</v>
      </c>
      <c r="M130" s="1">
        <f t="shared" si="28"/>
        <v>7.4428055130845647E-2</v>
      </c>
      <c r="N130" s="1">
        <f t="shared" si="29"/>
        <v>-0.31037549429014805</v>
      </c>
      <c r="O130" s="1">
        <f t="shared" si="30"/>
        <v>7.6475494290148022E-2</v>
      </c>
      <c r="P130" s="24">
        <f t="shared" si="23"/>
        <v>-2.5893810631242572E-17</v>
      </c>
      <c r="Q130" s="1"/>
      <c r="R130" s="27">
        <f t="shared" si="31"/>
        <v>18.047428482796231</v>
      </c>
      <c r="S130" s="27">
        <f t="shared" si="32"/>
        <v>123.55057151720378</v>
      </c>
    </row>
    <row r="131" spans="1:19" x14ac:dyDescent="0.25">
      <c r="A131" s="29">
        <v>1690</v>
      </c>
      <c r="B131" s="29">
        <v>7.9200000000000007E-2</v>
      </c>
      <c r="C131" s="29">
        <v>-0.23419999999999999</v>
      </c>
      <c r="D131" s="1"/>
      <c r="E131" s="1">
        <f t="shared" si="24"/>
        <v>-2.9570707070707067</v>
      </c>
      <c r="F131" s="1">
        <f t="shared" si="25"/>
        <v>0</v>
      </c>
      <c r="G131" s="1">
        <f t="shared" si="33"/>
        <v>0</v>
      </c>
      <c r="H131" s="1"/>
      <c r="I131" s="24">
        <f t="shared" si="26"/>
        <v>0.13472430437217855</v>
      </c>
      <c r="J131" s="24">
        <f t="shared" si="22"/>
        <v>0.73055139125564295</v>
      </c>
      <c r="K131" s="1"/>
      <c r="L131" s="1">
        <f t="shared" si="27"/>
        <v>1.0670164906276543E-2</v>
      </c>
      <c r="M131" s="1">
        <f t="shared" si="28"/>
        <v>6.8529835093723471E-2</v>
      </c>
      <c r="N131" s="1">
        <f t="shared" si="29"/>
        <v>-0.304615020293105</v>
      </c>
      <c r="O131" s="1">
        <f t="shared" si="30"/>
        <v>7.0415020293105007E-2</v>
      </c>
      <c r="P131" s="24">
        <f t="shared" si="23"/>
        <v>0</v>
      </c>
      <c r="Q131" s="1"/>
      <c r="R131" s="27">
        <f t="shared" si="31"/>
        <v>18.032578691607359</v>
      </c>
      <c r="S131" s="27">
        <f t="shared" si="32"/>
        <v>115.81542130839267</v>
      </c>
    </row>
    <row r="132" spans="1:19" x14ac:dyDescent="0.25">
      <c r="A132" s="29">
        <v>1720</v>
      </c>
      <c r="B132" s="29">
        <v>7.2999999999999995E-2</v>
      </c>
      <c r="C132" s="29">
        <v>-0.2344</v>
      </c>
      <c r="D132" s="1"/>
      <c r="E132" s="1">
        <f t="shared" si="24"/>
        <v>-3.2109589041095892</v>
      </c>
      <c r="F132" s="1">
        <f t="shared" si="25"/>
        <v>0</v>
      </c>
      <c r="G132" s="1">
        <f t="shared" si="33"/>
        <v>0</v>
      </c>
      <c r="H132" s="1"/>
      <c r="I132" s="24">
        <f t="shared" si="26"/>
        <v>0.14330862530532146</v>
      </c>
      <c r="J132" s="24">
        <f t="shared" si="22"/>
        <v>0.71338274938935708</v>
      </c>
      <c r="K132" s="1"/>
      <c r="L132" s="1">
        <f t="shared" si="27"/>
        <v>1.0461529647288467E-2</v>
      </c>
      <c r="M132" s="1">
        <f t="shared" si="28"/>
        <v>6.2538470352711525E-2</v>
      </c>
      <c r="N132" s="1">
        <f t="shared" si="29"/>
        <v>-0.29865883927727777</v>
      </c>
      <c r="O132" s="1">
        <f t="shared" si="30"/>
        <v>6.4258839277277796E-2</v>
      </c>
      <c r="P132" s="24">
        <f t="shared" si="23"/>
        <v>2.5893810631242572E-17</v>
      </c>
      <c r="Q132" s="1"/>
      <c r="R132" s="27">
        <f t="shared" si="31"/>
        <v>17.993830993336161</v>
      </c>
      <c r="S132" s="27">
        <f t="shared" si="32"/>
        <v>107.56616900666383</v>
      </c>
    </row>
    <row r="133" spans="1:19" x14ac:dyDescent="0.25">
      <c r="A133" s="29">
        <v>1750</v>
      </c>
      <c r="B133" s="29">
        <v>6.9000000000000006E-2</v>
      </c>
      <c r="C133" s="29">
        <v>-0.23469999999999999</v>
      </c>
      <c r="D133" s="1"/>
      <c r="E133" s="1">
        <f t="shared" si="24"/>
        <v>-3.4014492753623182</v>
      </c>
      <c r="F133" s="1">
        <f t="shared" si="25"/>
        <v>0</v>
      </c>
      <c r="G133" s="1">
        <f t="shared" si="33"/>
        <v>0</v>
      </c>
      <c r="H133" s="1"/>
      <c r="I133" s="24">
        <f t="shared" si="26"/>
        <v>0.14974937560635471</v>
      </c>
      <c r="J133" s="24">
        <f t="shared" si="22"/>
        <v>0.70050124878729059</v>
      </c>
      <c r="K133" s="1"/>
      <c r="L133" s="1">
        <f t="shared" si="27"/>
        <v>1.0332706916838475E-2</v>
      </c>
      <c r="M133" s="1">
        <f t="shared" si="28"/>
        <v>5.8667293083161529E-2</v>
      </c>
      <c r="N133" s="1">
        <f t="shared" si="29"/>
        <v>-0.29498116990713019</v>
      </c>
      <c r="O133" s="1">
        <f t="shared" si="30"/>
        <v>6.02811699071302E-2</v>
      </c>
      <c r="P133" s="24">
        <f t="shared" si="23"/>
        <v>0</v>
      </c>
      <c r="Q133" s="1"/>
      <c r="R133" s="27">
        <f t="shared" si="31"/>
        <v>18.082237104467332</v>
      </c>
      <c r="S133" s="27">
        <f t="shared" si="32"/>
        <v>102.66776289553268</v>
      </c>
    </row>
    <row r="134" spans="1:19" x14ac:dyDescent="0.25">
      <c r="A134" s="29">
        <v>1780</v>
      </c>
      <c r="B134" s="29">
        <v>6.54E-2</v>
      </c>
      <c r="C134" s="29">
        <v>-0.2349</v>
      </c>
      <c r="D134" s="1"/>
      <c r="E134" s="1">
        <f t="shared" si="24"/>
        <v>-3.5917431192660549</v>
      </c>
      <c r="F134" s="1">
        <f t="shared" si="25"/>
        <v>0</v>
      </c>
      <c r="G134" s="1">
        <f t="shared" si="33"/>
        <v>0</v>
      </c>
      <c r="H134" s="1"/>
      <c r="I134" s="24">
        <f t="shared" si="26"/>
        <v>0.15618348103828586</v>
      </c>
      <c r="J134" s="24">
        <f t="shared" si="22"/>
        <v>0.68763303792342834</v>
      </c>
      <c r="K134" s="1"/>
      <c r="L134" s="1">
        <f t="shared" si="27"/>
        <v>1.0214399659903894E-2</v>
      </c>
      <c r="M134" s="1">
        <f t="shared" si="28"/>
        <v>5.5185600340096105E-2</v>
      </c>
      <c r="N134" s="1">
        <f t="shared" si="29"/>
        <v>-0.29160369938174496</v>
      </c>
      <c r="O134" s="1">
        <f t="shared" si="30"/>
        <v>5.6703699381744938E-2</v>
      </c>
      <c r="P134" s="24">
        <f t="shared" si="23"/>
        <v>-2.5893810631242572E-17</v>
      </c>
      <c r="Q134" s="1"/>
      <c r="R134" s="27">
        <f t="shared" si="31"/>
        <v>18.181631394628933</v>
      </c>
      <c r="S134" s="27">
        <f t="shared" si="32"/>
        <v>98.230368605371069</v>
      </c>
    </row>
    <row r="135" spans="1:19" x14ac:dyDescent="0.25">
      <c r="A135" s="29">
        <v>1810</v>
      </c>
      <c r="B135" s="29">
        <v>0.06</v>
      </c>
      <c r="C135" s="29">
        <v>-0.23530000000000001</v>
      </c>
      <c r="D135" s="1"/>
      <c r="E135" s="1">
        <f t="shared" si="24"/>
        <v>-3.9216666666666669</v>
      </c>
      <c r="F135" s="1">
        <f t="shared" si="25"/>
        <v>0</v>
      </c>
      <c r="G135" s="1">
        <f t="shared" si="33"/>
        <v>0</v>
      </c>
      <c r="H135" s="1"/>
      <c r="I135" s="24">
        <f t="shared" si="26"/>
        <v>0.16733866527811919</v>
      </c>
      <c r="J135" s="24">
        <f t="shared" si="22"/>
        <v>0.66532266944376162</v>
      </c>
      <c r="K135" s="1"/>
      <c r="L135" s="1">
        <f t="shared" si="27"/>
        <v>1.004031991668715E-2</v>
      </c>
      <c r="M135" s="1">
        <f t="shared" si="28"/>
        <v>4.9959680083312842E-2</v>
      </c>
      <c r="N135" s="1">
        <f t="shared" si="29"/>
        <v>-0.28663401943974193</v>
      </c>
      <c r="O135" s="1">
        <f t="shared" si="30"/>
        <v>5.1334019439741911E-2</v>
      </c>
      <c r="P135" s="24">
        <f t="shared" si="23"/>
        <v>0</v>
      </c>
      <c r="Q135" s="1"/>
      <c r="R135" s="27">
        <f t="shared" si="31"/>
        <v>18.172979049203743</v>
      </c>
      <c r="S135" s="27">
        <f t="shared" si="32"/>
        <v>90.427020950796248</v>
      </c>
    </row>
    <row r="136" spans="1:19" x14ac:dyDescent="0.25">
      <c r="A136" s="29">
        <v>1840</v>
      </c>
      <c r="B136" s="29">
        <v>5.5300000000000002E-2</v>
      </c>
      <c r="C136" s="29">
        <v>-0.2366</v>
      </c>
      <c r="D136" s="1"/>
      <c r="E136" s="1">
        <f t="shared" si="24"/>
        <v>-4.2784810126582276</v>
      </c>
      <c r="F136" s="1">
        <f t="shared" si="25"/>
        <v>0</v>
      </c>
      <c r="G136" s="1">
        <f t="shared" si="33"/>
        <v>0</v>
      </c>
      <c r="H136" s="1"/>
      <c r="I136" s="24">
        <f t="shared" si="26"/>
        <v>0.17940306565302894</v>
      </c>
      <c r="J136" s="24">
        <f t="shared" si="22"/>
        <v>0.64119386869394213</v>
      </c>
      <c r="K136" s="1"/>
      <c r="L136" s="1">
        <f t="shared" si="27"/>
        <v>9.9209895306125E-3</v>
      </c>
      <c r="M136" s="1">
        <f t="shared" si="28"/>
        <v>4.5379010469387498E-2</v>
      </c>
      <c r="N136" s="1">
        <f t="shared" si="29"/>
        <v>-0.28322734032137781</v>
      </c>
      <c r="O136" s="1">
        <f t="shared" si="30"/>
        <v>4.6627340321377823E-2</v>
      </c>
      <c r="P136" s="24">
        <f t="shared" si="23"/>
        <v>2.5893810631242572E-17</v>
      </c>
      <c r="Q136" s="1"/>
      <c r="R136" s="27">
        <f t="shared" si="31"/>
        <v>18.254620736326999</v>
      </c>
      <c r="S136" s="27">
        <f t="shared" si="32"/>
        <v>83.497379263672997</v>
      </c>
    </row>
    <row r="137" spans="1:19" x14ac:dyDescent="0.25">
      <c r="A137" s="29">
        <v>1870</v>
      </c>
      <c r="B137" s="29">
        <v>5.2499999999999998E-2</v>
      </c>
      <c r="C137" s="29">
        <v>-0.2394</v>
      </c>
      <c r="D137" s="1"/>
      <c r="E137" s="1">
        <f t="shared" si="24"/>
        <v>-4.5600000000000005</v>
      </c>
      <c r="F137" s="1">
        <f t="shared" si="25"/>
        <v>0</v>
      </c>
      <c r="G137" s="1">
        <f t="shared" si="33"/>
        <v>0</v>
      </c>
      <c r="H137" s="1"/>
      <c r="I137" s="24">
        <f t="shared" si="26"/>
        <v>0.18892162289318717</v>
      </c>
      <c r="J137" s="24">
        <f t="shared" si="22"/>
        <v>0.62215675421362571</v>
      </c>
      <c r="K137" s="1"/>
      <c r="L137" s="1">
        <f t="shared" si="27"/>
        <v>9.9183852018923258E-3</v>
      </c>
      <c r="M137" s="1">
        <f t="shared" si="28"/>
        <v>4.2581614798107674E-2</v>
      </c>
      <c r="N137" s="1">
        <f t="shared" si="29"/>
        <v>-0.28315299117561354</v>
      </c>
      <c r="O137" s="1">
        <f t="shared" si="30"/>
        <v>4.3752991175613515E-2</v>
      </c>
      <c r="P137" s="24">
        <f t="shared" si="23"/>
        <v>-2.5893810631242572E-17</v>
      </c>
      <c r="Q137" s="1"/>
      <c r="R137" s="27">
        <f t="shared" si="31"/>
        <v>18.547380327538651</v>
      </c>
      <c r="S137" s="27">
        <f t="shared" si="32"/>
        <v>79.62761967246135</v>
      </c>
    </row>
    <row r="138" spans="1:19" x14ac:dyDescent="0.25">
      <c r="A138" s="29">
        <v>1900</v>
      </c>
      <c r="B138" s="29">
        <v>5.0099999999999999E-2</v>
      </c>
      <c r="C138" s="29">
        <v>-0.24399999999999999</v>
      </c>
      <c r="D138" s="1"/>
      <c r="E138" s="1">
        <f t="shared" si="24"/>
        <v>-4.8702594810379241</v>
      </c>
      <c r="F138" s="1">
        <f t="shared" si="25"/>
        <v>0</v>
      </c>
      <c r="G138" s="1">
        <f t="shared" si="33"/>
        <v>0</v>
      </c>
      <c r="H138" s="1"/>
      <c r="I138" s="24">
        <f t="shared" si="26"/>
        <v>0.19941193708992005</v>
      </c>
      <c r="J138" s="24">
        <f t="shared" si="22"/>
        <v>0.60117612582015989</v>
      </c>
      <c r="K138" s="1"/>
      <c r="L138" s="1">
        <f t="shared" si="27"/>
        <v>9.990538048204994E-3</v>
      </c>
      <c r="M138" s="1">
        <f t="shared" si="28"/>
        <v>4.0109461951795003E-2</v>
      </c>
      <c r="N138" s="1">
        <f t="shared" si="29"/>
        <v>-0.285212831950034</v>
      </c>
      <c r="O138" s="1">
        <f t="shared" si="30"/>
        <v>4.1212831950034008E-2</v>
      </c>
      <c r="P138" s="24">
        <f t="shared" si="23"/>
        <v>0</v>
      </c>
      <c r="Q138" s="1"/>
      <c r="R138" s="27">
        <f t="shared" si="31"/>
        <v>18.982022291589487</v>
      </c>
      <c r="S138" s="27">
        <f t="shared" si="32"/>
        <v>76.20797770841051</v>
      </c>
    </row>
    <row r="139" spans="1:19" x14ac:dyDescent="0.25">
      <c r="A139" s="29">
        <v>1930</v>
      </c>
      <c r="B139" s="29">
        <v>4.8099999999999997E-2</v>
      </c>
      <c r="C139" s="29">
        <v>-0.24970000000000001</v>
      </c>
      <c r="D139" s="1"/>
      <c r="E139" s="1">
        <f t="shared" si="24"/>
        <v>-5.1912681912681915</v>
      </c>
      <c r="F139" s="1">
        <f t="shared" si="25"/>
        <v>0</v>
      </c>
      <c r="G139" s="1">
        <f t="shared" si="33"/>
        <v>0</v>
      </c>
      <c r="H139" s="1"/>
      <c r="I139" s="24">
        <f t="shared" si="26"/>
        <v>0.21026569800945138</v>
      </c>
      <c r="J139" s="24">
        <f t="shared" si="22"/>
        <v>0.57946860398109723</v>
      </c>
      <c r="K139" s="1"/>
      <c r="L139" s="1">
        <f t="shared" si="27"/>
        <v>1.011378007425461E-2</v>
      </c>
      <c r="M139" s="1">
        <f t="shared" si="28"/>
        <v>3.7986219925745385E-2</v>
      </c>
      <c r="N139" s="1">
        <f t="shared" si="29"/>
        <v>-0.28873118172211526</v>
      </c>
      <c r="O139" s="1">
        <f t="shared" si="30"/>
        <v>3.9031181722115241E-2</v>
      </c>
      <c r="P139" s="24">
        <f t="shared" si="23"/>
        <v>-2.5893810631242572E-17</v>
      </c>
      <c r="Q139" s="1"/>
      <c r="R139" s="27">
        <f t="shared" si="31"/>
        <v>19.519595543311397</v>
      </c>
      <c r="S139" s="27">
        <f t="shared" si="32"/>
        <v>73.313404456688588</v>
      </c>
    </row>
    <row r="140" spans="1:19" x14ac:dyDescent="0.25">
      <c r="A140" s="29">
        <v>1960</v>
      </c>
      <c r="B140" s="29">
        <v>4.65E-2</v>
      </c>
      <c r="C140" s="29">
        <v>-0.25600000000000001</v>
      </c>
      <c r="D140" s="1"/>
      <c r="E140" s="1">
        <f t="shared" si="24"/>
        <v>-5.5053763440860219</v>
      </c>
      <c r="F140" s="1">
        <f t="shared" si="25"/>
        <v>0</v>
      </c>
      <c r="G140" s="1">
        <f t="shared" si="33"/>
        <v>0</v>
      </c>
      <c r="H140" s="1"/>
      <c r="I140" s="24">
        <f t="shared" si="26"/>
        <v>0.22088614127130182</v>
      </c>
      <c r="J140" s="24">
        <f t="shared" si="22"/>
        <v>0.55822771745739641</v>
      </c>
      <c r="K140" s="1"/>
      <c r="L140" s="1">
        <f t="shared" si="27"/>
        <v>1.0271205569115534E-2</v>
      </c>
      <c r="M140" s="1">
        <f t="shared" si="28"/>
        <v>3.6228794430884469E-2</v>
      </c>
      <c r="N140" s="1">
        <f t="shared" si="29"/>
        <v>-0.29322541126148294</v>
      </c>
      <c r="O140" s="1">
        <f t="shared" si="30"/>
        <v>3.7225411261482898E-2</v>
      </c>
      <c r="P140" s="24">
        <f t="shared" si="23"/>
        <v>-5.1787621262485144E-17</v>
      </c>
      <c r="Q140" s="1"/>
      <c r="R140" s="27">
        <f t="shared" si="31"/>
        <v>20.131562915466446</v>
      </c>
      <c r="S140" s="27">
        <f t="shared" si="32"/>
        <v>71.008437084533554</v>
      </c>
    </row>
    <row r="141" spans="1:19" x14ac:dyDescent="0.25">
      <c r="A141" s="29">
        <v>1990</v>
      </c>
      <c r="B141" s="29">
        <v>4.5199999999999997E-2</v>
      </c>
      <c r="C141" s="29">
        <v>-0.26279999999999998</v>
      </c>
      <c r="D141" s="1"/>
      <c r="E141" s="1">
        <f t="shared" si="24"/>
        <v>-5.8141592920353977</v>
      </c>
      <c r="F141" s="1">
        <f t="shared" si="25"/>
        <v>0</v>
      </c>
      <c r="G141" s="1">
        <f t="shared" si="33"/>
        <v>0</v>
      </c>
      <c r="H141" s="1"/>
      <c r="I141" s="24">
        <f t="shared" si="26"/>
        <v>0.23132653178490042</v>
      </c>
      <c r="J141" s="24">
        <f t="shared" si="22"/>
        <v>0.53734693643019915</v>
      </c>
      <c r="K141" s="1"/>
      <c r="L141" s="1">
        <f t="shared" si="27"/>
        <v>1.0455959236677498E-2</v>
      </c>
      <c r="M141" s="1">
        <f t="shared" si="28"/>
        <v>3.4744040763322499E-2</v>
      </c>
      <c r="N141" s="1">
        <f t="shared" si="29"/>
        <v>-0.29849981354935273</v>
      </c>
      <c r="O141" s="1">
        <f t="shared" si="30"/>
        <v>3.5699813549352789E-2</v>
      </c>
      <c r="P141" s="24">
        <f t="shared" si="23"/>
        <v>5.1787621262485144E-17</v>
      </c>
      <c r="Q141" s="1"/>
      <c r="R141" s="27">
        <f t="shared" si="31"/>
        <v>20.807358880988222</v>
      </c>
      <c r="S141" s="27">
        <f t="shared" si="32"/>
        <v>69.140641119011775</v>
      </c>
    </row>
    <row r="142" spans="1:19" x14ac:dyDescent="0.25">
      <c r="A142" s="29">
        <v>2020</v>
      </c>
      <c r="B142" s="29">
        <v>4.4400000000000002E-2</v>
      </c>
      <c r="C142" s="29">
        <v>-0.27110000000000001</v>
      </c>
      <c r="D142" s="1"/>
      <c r="E142" s="1">
        <f t="shared" si="24"/>
        <v>-6.1058558558558556</v>
      </c>
      <c r="F142" s="1">
        <f t="shared" si="25"/>
        <v>0</v>
      </c>
      <c r="G142" s="1">
        <f t="shared" si="33"/>
        <v>0</v>
      </c>
      <c r="H142" s="1"/>
      <c r="I142" s="24">
        <f t="shared" si="26"/>
        <v>0.24118920735680316</v>
      </c>
      <c r="J142" s="24">
        <f t="shared" si="22"/>
        <v>0.51762158528639368</v>
      </c>
      <c r="K142" s="1"/>
      <c r="L142" s="1">
        <f t="shared" si="27"/>
        <v>1.0708800806642061E-2</v>
      </c>
      <c r="M142" s="1">
        <f t="shared" si="28"/>
        <v>3.3691199193357939E-2</v>
      </c>
      <c r="N142" s="1">
        <f t="shared" si="29"/>
        <v>-0.3057180093918922</v>
      </c>
      <c r="O142" s="1">
        <f t="shared" si="30"/>
        <v>3.4618009391892197E-2</v>
      </c>
      <c r="P142" s="24">
        <f t="shared" si="23"/>
        <v>0</v>
      </c>
      <c r="Q142" s="1"/>
      <c r="R142" s="27">
        <f t="shared" si="31"/>
        <v>21.631777629416963</v>
      </c>
      <c r="S142" s="27">
        <f t="shared" si="32"/>
        <v>68.056222370583043</v>
      </c>
    </row>
    <row r="143" spans="1:19" x14ac:dyDescent="0.25">
      <c r="A143" s="29">
        <v>2050</v>
      </c>
      <c r="B143" s="29">
        <v>4.3900000000000002E-2</v>
      </c>
      <c r="C143" s="29">
        <v>-0.28310000000000002</v>
      </c>
      <c r="D143" s="1"/>
      <c r="E143" s="1">
        <f t="shared" si="24"/>
        <v>-6.4487471526195899</v>
      </c>
      <c r="F143" s="1">
        <f t="shared" si="25"/>
        <v>0</v>
      </c>
      <c r="G143" s="1">
        <f t="shared" si="33"/>
        <v>0</v>
      </c>
      <c r="H143" s="1"/>
      <c r="I143" s="24">
        <f t="shared" si="26"/>
        <v>0.25278284964081471</v>
      </c>
      <c r="J143" s="24">
        <f t="shared" si="22"/>
        <v>0.49443430071837058</v>
      </c>
      <c r="K143" s="1"/>
      <c r="L143" s="1">
        <f t="shared" si="27"/>
        <v>1.1097167099231767E-2</v>
      </c>
      <c r="M143" s="1">
        <f t="shared" si="28"/>
        <v>3.2802832900768235E-2</v>
      </c>
      <c r="N143" s="1">
        <f t="shared" si="29"/>
        <v>-0.31680520505732956</v>
      </c>
      <c r="O143" s="1">
        <f t="shared" si="30"/>
        <v>3.3705205057329546E-2</v>
      </c>
      <c r="P143" s="24">
        <f t="shared" si="23"/>
        <v>0</v>
      </c>
      <c r="Q143" s="1"/>
      <c r="R143" s="27">
        <f t="shared" si="31"/>
        <v>22.749192553425122</v>
      </c>
      <c r="S143" s="27">
        <f t="shared" si="32"/>
        <v>67.245807446574887</v>
      </c>
    </row>
    <row r="144" spans="1:19" x14ac:dyDescent="0.25">
      <c r="A144" s="29">
        <v>2080</v>
      </c>
      <c r="B144" s="29">
        <v>4.36E-2</v>
      </c>
      <c r="C144" s="29">
        <v>-0.29909999999999998</v>
      </c>
      <c r="D144" s="1"/>
      <c r="E144" s="1">
        <f t="shared" si="24"/>
        <v>-6.8600917431192654</v>
      </c>
      <c r="F144" s="1">
        <f t="shared" si="25"/>
        <v>0</v>
      </c>
      <c r="G144" s="1">
        <f t="shared" si="33"/>
        <v>0</v>
      </c>
      <c r="H144" s="1"/>
      <c r="I144" s="24">
        <f t="shared" si="26"/>
        <v>0.26669099511644184</v>
      </c>
      <c r="J144" s="24">
        <f t="shared" si="22"/>
        <v>0.46661800976711632</v>
      </c>
      <c r="K144" s="1"/>
      <c r="L144" s="1">
        <f t="shared" si="27"/>
        <v>1.1627727387076865E-2</v>
      </c>
      <c r="M144" s="1">
        <f t="shared" si="28"/>
        <v>3.1972272612923139E-2</v>
      </c>
      <c r="N144" s="1">
        <f t="shared" si="29"/>
        <v>-0.3319517969111801</v>
      </c>
      <c r="O144" s="1">
        <f t="shared" si="30"/>
        <v>3.2851796911180134E-2</v>
      </c>
      <c r="P144" s="24">
        <f t="shared" si="23"/>
        <v>0</v>
      </c>
      <c r="Q144" s="1"/>
      <c r="R144" s="27">
        <f t="shared" si="31"/>
        <v>24.185672965119878</v>
      </c>
      <c r="S144" s="27">
        <f t="shared" si="32"/>
        <v>66.502327034880125</v>
      </c>
    </row>
    <row r="145" spans="1:19" x14ac:dyDescent="0.25">
      <c r="A145" s="29">
        <v>2110</v>
      </c>
      <c r="B145" s="29">
        <v>4.3200000000000002E-2</v>
      </c>
      <c r="C145" s="29">
        <v>-0.31590000000000001</v>
      </c>
      <c r="D145" s="1"/>
      <c r="E145" s="1">
        <f t="shared" si="24"/>
        <v>-7.3125</v>
      </c>
      <c r="F145" s="1">
        <f t="shared" si="25"/>
        <v>0</v>
      </c>
      <c r="G145" s="1">
        <f t="shared" si="33"/>
        <v>0</v>
      </c>
      <c r="H145" s="1"/>
      <c r="I145" s="24">
        <f t="shared" si="26"/>
        <v>0.28198756153883925</v>
      </c>
      <c r="J145" s="24">
        <f t="shared" si="22"/>
        <v>0.4360248769223215</v>
      </c>
      <c r="K145" s="1"/>
      <c r="L145" s="1">
        <f t="shared" si="27"/>
        <v>1.2181862658477855E-2</v>
      </c>
      <c r="M145" s="1">
        <f t="shared" si="28"/>
        <v>3.1018137341522149E-2</v>
      </c>
      <c r="N145" s="1">
        <f t="shared" si="29"/>
        <v>-0.34777141436092029</v>
      </c>
      <c r="O145" s="1">
        <f t="shared" si="30"/>
        <v>3.1871414360920336E-2</v>
      </c>
      <c r="P145" s="24">
        <f t="shared" si="23"/>
        <v>5.1787621262485144E-17</v>
      </c>
      <c r="Q145" s="1"/>
      <c r="R145" s="27">
        <f t="shared" si="31"/>
        <v>25.703730209388276</v>
      </c>
      <c r="S145" s="27">
        <f t="shared" si="32"/>
        <v>65.448269790611732</v>
      </c>
    </row>
    <row r="146" spans="1:19" x14ac:dyDescent="0.25">
      <c r="A146" s="29">
        <v>2140</v>
      </c>
      <c r="B146" s="29">
        <v>4.2900000000000001E-2</v>
      </c>
      <c r="C146" s="29">
        <v>-0.3347</v>
      </c>
      <c r="D146" s="1"/>
      <c r="E146" s="1">
        <f t="shared" si="24"/>
        <v>-7.8018648018648014</v>
      </c>
      <c r="F146" s="1">
        <f t="shared" si="25"/>
        <v>0</v>
      </c>
      <c r="G146" s="1">
        <f t="shared" si="33"/>
        <v>0</v>
      </c>
      <c r="H146" s="1"/>
      <c r="I146" s="24">
        <f t="shared" si="26"/>
        <v>0.29853368129385877</v>
      </c>
      <c r="J146" s="24">
        <f t="shared" si="22"/>
        <v>0.40293263741228247</v>
      </c>
      <c r="K146" s="1"/>
      <c r="L146" s="1">
        <f t="shared" si="27"/>
        <v>1.2807094927506542E-2</v>
      </c>
      <c r="M146" s="1">
        <f t="shared" si="28"/>
        <v>3.0092905072493455E-2</v>
      </c>
      <c r="N146" s="1">
        <f t="shared" si="29"/>
        <v>-0.3656207299048671</v>
      </c>
      <c r="O146" s="1">
        <f t="shared" si="30"/>
        <v>3.0920729904867147E-2</v>
      </c>
      <c r="P146" s="24">
        <f t="shared" si="23"/>
        <v>5.1787621262485144E-17</v>
      </c>
      <c r="Q146" s="1"/>
      <c r="R146" s="27">
        <f t="shared" si="31"/>
        <v>27.407183144864</v>
      </c>
      <c r="S146" s="27">
        <f t="shared" si="32"/>
        <v>64.398816855135991</v>
      </c>
    </row>
    <row r="147" spans="1:19" x14ac:dyDescent="0.25">
      <c r="A147" s="29">
        <v>2170</v>
      </c>
      <c r="B147" s="29">
        <v>4.2599999999999999E-2</v>
      </c>
      <c r="C147" s="29">
        <v>-0.36109999999999998</v>
      </c>
      <c r="D147" s="1"/>
      <c r="E147" s="1">
        <f t="shared" si="24"/>
        <v>-8.476525821596244</v>
      </c>
      <c r="F147" s="1">
        <f t="shared" si="25"/>
        <v>0</v>
      </c>
      <c r="G147" s="1">
        <f t="shared" si="33"/>
        <v>0</v>
      </c>
      <c r="H147" s="1"/>
      <c r="I147" s="24">
        <f t="shared" si="26"/>
        <v>0.32134492963861433</v>
      </c>
      <c r="J147" s="24">
        <f t="shared" si="22"/>
        <v>0.35731014072277134</v>
      </c>
      <c r="K147" s="1"/>
      <c r="L147" s="1">
        <f t="shared" si="27"/>
        <v>1.3689294002604969E-2</v>
      </c>
      <c r="M147" s="1">
        <f t="shared" si="28"/>
        <v>2.8910705997395026E-2</v>
      </c>
      <c r="N147" s="1">
        <f t="shared" si="29"/>
        <v>-0.39080600975050372</v>
      </c>
      <c r="O147" s="1">
        <f t="shared" si="30"/>
        <v>2.9706009750503751E-2</v>
      </c>
      <c r="P147" s="24">
        <f t="shared" si="23"/>
        <v>0</v>
      </c>
      <c r="Q147" s="1"/>
      <c r="R147" s="27">
        <f t="shared" si="31"/>
        <v>29.705767985652784</v>
      </c>
      <c r="S147" s="27">
        <f t="shared" si="32"/>
        <v>62.736232014347209</v>
      </c>
    </row>
    <row r="148" spans="1:19" x14ac:dyDescent="0.25">
      <c r="A148" s="29">
        <v>2200</v>
      </c>
      <c r="B148" s="29">
        <v>4.2299999999999997E-2</v>
      </c>
      <c r="C148" s="29">
        <v>-0.3871</v>
      </c>
      <c r="D148" s="1"/>
      <c r="E148" s="1">
        <f t="shared" si="24"/>
        <v>-9.1513002364066196</v>
      </c>
      <c r="F148" s="1">
        <f t="shared" si="25"/>
        <v>0</v>
      </c>
      <c r="G148" s="1">
        <f t="shared" si="33"/>
        <v>0</v>
      </c>
      <c r="H148" s="1"/>
      <c r="I148" s="24">
        <f t="shared" si="26"/>
        <v>0.34416001203221946</v>
      </c>
      <c r="J148" s="24">
        <f t="shared" si="22"/>
        <v>0.31167997593556107</v>
      </c>
      <c r="K148" s="1"/>
      <c r="L148" s="1">
        <f t="shared" si="27"/>
        <v>1.4557968508962883E-2</v>
      </c>
      <c r="M148" s="1">
        <f t="shared" si="28"/>
        <v>2.7742031491037114E-2</v>
      </c>
      <c r="N148" s="1">
        <f t="shared" si="29"/>
        <v>-0.41560518621184089</v>
      </c>
      <c r="O148" s="1">
        <f t="shared" si="30"/>
        <v>2.8505186211840897E-2</v>
      </c>
      <c r="P148" s="24">
        <f t="shared" si="23"/>
        <v>0</v>
      </c>
      <c r="Q148" s="1"/>
      <c r="R148" s="27">
        <f t="shared" si="31"/>
        <v>32.027530719718342</v>
      </c>
      <c r="S148" s="27">
        <f t="shared" si="32"/>
        <v>61.032469280281653</v>
      </c>
    </row>
    <row r="149" spans="1:19" x14ac:dyDescent="0.25">
      <c r="A149" s="29">
        <v>2230</v>
      </c>
      <c r="B149" s="29">
        <v>4.19E-2</v>
      </c>
      <c r="C149" s="29">
        <v>-0.4052</v>
      </c>
      <c r="D149" s="1"/>
      <c r="E149" s="1">
        <f t="shared" si="24"/>
        <v>-9.6706443914081142</v>
      </c>
      <c r="F149" s="1">
        <f t="shared" si="25"/>
        <v>0</v>
      </c>
      <c r="G149" s="1">
        <f t="shared" si="33"/>
        <v>0</v>
      </c>
      <c r="H149" s="1"/>
      <c r="I149" s="24">
        <f t="shared" si="26"/>
        <v>0.36171977634297231</v>
      </c>
      <c r="J149" s="24">
        <f t="shared" ref="J149:J212" si="34">1-2*I149</f>
        <v>0.27656044731405538</v>
      </c>
      <c r="K149" s="1"/>
      <c r="L149" s="1">
        <f t="shared" si="27"/>
        <v>1.5156058628770539E-2</v>
      </c>
      <c r="M149" s="1">
        <f t="shared" si="28"/>
        <v>2.6743941371229464E-2</v>
      </c>
      <c r="N149" s="1">
        <f t="shared" si="29"/>
        <v>-0.43267963966055434</v>
      </c>
      <c r="O149" s="1">
        <f t="shared" si="30"/>
        <v>2.7479639660554358E-2</v>
      </c>
      <c r="P149" s="24">
        <f t="shared" ref="P149:P212" si="35">(N149+O149-C149)/MAX($C$13,-$C$14)</f>
        <v>0</v>
      </c>
      <c r="Q149" s="1"/>
      <c r="R149" s="27">
        <f t="shared" si="31"/>
        <v>33.798010742158304</v>
      </c>
      <c r="S149" s="27">
        <f t="shared" si="32"/>
        <v>59.638989257841708</v>
      </c>
    </row>
    <row r="150" spans="1:19" x14ac:dyDescent="0.25">
      <c r="A150" s="29">
        <v>2260</v>
      </c>
      <c r="B150" s="29">
        <v>4.1700000000000001E-2</v>
      </c>
      <c r="C150" s="29">
        <v>-0.4224</v>
      </c>
      <c r="D150" s="1"/>
      <c r="E150" s="1">
        <f t="shared" si="24"/>
        <v>-10.129496402877697</v>
      </c>
      <c r="F150" s="1">
        <f t="shared" si="25"/>
        <v>0</v>
      </c>
      <c r="G150" s="1">
        <f t="shared" si="33"/>
        <v>0</v>
      </c>
      <c r="H150" s="1"/>
      <c r="I150" s="24">
        <f t="shared" si="26"/>
        <v>0.37723421527007939</v>
      </c>
      <c r="J150" s="24">
        <f t="shared" si="34"/>
        <v>0.24553156945984123</v>
      </c>
      <c r="K150" s="1"/>
      <c r="L150" s="1">
        <f t="shared" si="27"/>
        <v>1.5730666776762312E-2</v>
      </c>
      <c r="M150" s="1">
        <f t="shared" si="28"/>
        <v>2.5969333223237689E-2</v>
      </c>
      <c r="N150" s="1">
        <f t="shared" si="29"/>
        <v>-0.44908372284001263</v>
      </c>
      <c r="O150" s="1">
        <f t="shared" si="30"/>
        <v>2.6683722840012632E-2</v>
      </c>
      <c r="P150" s="24">
        <f t="shared" si="35"/>
        <v>0</v>
      </c>
      <c r="Q150" s="1"/>
      <c r="R150" s="27">
        <f t="shared" si="31"/>
        <v>35.551306915482826</v>
      </c>
      <c r="S150" s="27">
        <f t="shared" si="32"/>
        <v>58.690693084517179</v>
      </c>
    </row>
    <row r="151" spans="1:19" x14ac:dyDescent="0.25">
      <c r="A151" s="29">
        <v>2290</v>
      </c>
      <c r="B151" s="29">
        <v>4.1599999999999998E-2</v>
      </c>
      <c r="C151" s="29">
        <v>-0.44030000000000002</v>
      </c>
      <c r="D151" s="1"/>
      <c r="E151" s="1">
        <f t="shared" si="24"/>
        <v>-10.584134615384617</v>
      </c>
      <c r="F151" s="1">
        <f t="shared" si="25"/>
        <v>0</v>
      </c>
      <c r="G151" s="1">
        <f t="shared" si="33"/>
        <v>0</v>
      </c>
      <c r="H151" s="1"/>
      <c r="I151" s="24">
        <f t="shared" si="26"/>
        <v>0.39260617966286337</v>
      </c>
      <c r="J151" s="24">
        <f t="shared" si="34"/>
        <v>0.21478764067427325</v>
      </c>
      <c r="K151" s="1"/>
      <c r="L151" s="1">
        <f t="shared" si="27"/>
        <v>1.6332417073975116E-2</v>
      </c>
      <c r="M151" s="1">
        <f t="shared" si="28"/>
        <v>2.5267582926024882E-2</v>
      </c>
      <c r="N151" s="1">
        <f t="shared" si="29"/>
        <v>-0.46626266811470429</v>
      </c>
      <c r="O151" s="1">
        <f t="shared" si="30"/>
        <v>2.5962668114704265E-2</v>
      </c>
      <c r="P151" s="24">
        <f t="shared" si="35"/>
        <v>0</v>
      </c>
      <c r="Q151" s="1"/>
      <c r="R151" s="27">
        <f t="shared" si="31"/>
        <v>37.401235099403017</v>
      </c>
      <c r="S151" s="27">
        <f t="shared" si="32"/>
        <v>57.862764900596979</v>
      </c>
    </row>
    <row r="152" spans="1:19" x14ac:dyDescent="0.25">
      <c r="A152" s="29">
        <v>2320</v>
      </c>
      <c r="B152" s="29">
        <v>4.1599999999999998E-2</v>
      </c>
      <c r="C152" s="29">
        <v>-0.45729999999999998</v>
      </c>
      <c r="D152" s="1"/>
      <c r="E152" s="1">
        <f t="shared" si="24"/>
        <v>-10.992788461538462</v>
      </c>
      <c r="F152" s="1">
        <f t="shared" si="25"/>
        <v>0</v>
      </c>
      <c r="G152" s="1">
        <f t="shared" si="33"/>
        <v>0</v>
      </c>
      <c r="H152" s="1"/>
      <c r="I152" s="24">
        <f t="shared" si="26"/>
        <v>0.40642334724631968</v>
      </c>
      <c r="J152" s="24">
        <f t="shared" si="34"/>
        <v>0.18715330550736065</v>
      </c>
      <c r="K152" s="1"/>
      <c r="L152" s="1">
        <f t="shared" si="27"/>
        <v>1.6907211245446897E-2</v>
      </c>
      <c r="M152" s="1">
        <f t="shared" si="28"/>
        <v>2.4692788754553101E-2</v>
      </c>
      <c r="N152" s="1">
        <f t="shared" si="29"/>
        <v>-0.4826720619474314</v>
      </c>
      <c r="O152" s="1">
        <f t="shared" si="30"/>
        <v>2.5372061947431423E-2</v>
      </c>
      <c r="P152" s="24">
        <f t="shared" si="35"/>
        <v>0</v>
      </c>
      <c r="Q152" s="1"/>
      <c r="R152" s="27">
        <f t="shared" si="31"/>
        <v>39.224730089436804</v>
      </c>
      <c r="S152" s="27">
        <f t="shared" si="32"/>
        <v>57.287269910563197</v>
      </c>
    </row>
    <row r="153" spans="1:19" x14ac:dyDescent="0.25">
      <c r="A153" s="29">
        <v>2350</v>
      </c>
      <c r="B153" s="29">
        <v>4.1700000000000001E-2</v>
      </c>
      <c r="C153" s="29">
        <v>-0.47849999999999998</v>
      </c>
      <c r="D153" s="1"/>
      <c r="E153" s="1">
        <f t="shared" si="24"/>
        <v>-11.474820143884891</v>
      </c>
      <c r="F153" s="1">
        <f t="shared" si="25"/>
        <v>0</v>
      </c>
      <c r="G153" s="1">
        <f t="shared" si="33"/>
        <v>0</v>
      </c>
      <c r="H153" s="1"/>
      <c r="I153" s="24">
        <f t="shared" si="26"/>
        <v>0.42272152380381772</v>
      </c>
      <c r="J153" s="24">
        <f t="shared" si="34"/>
        <v>0.15455695239236455</v>
      </c>
      <c r="K153" s="1"/>
      <c r="L153" s="1">
        <f t="shared" si="27"/>
        <v>1.76274875426192E-2</v>
      </c>
      <c r="M153" s="1">
        <f t="shared" si="28"/>
        <v>2.4072512457380801E-2</v>
      </c>
      <c r="N153" s="1">
        <f t="shared" si="29"/>
        <v>-0.50323472248801226</v>
      </c>
      <c r="O153" s="1">
        <f t="shared" si="30"/>
        <v>2.4734722488012239E-2</v>
      </c>
      <c r="P153" s="24">
        <f t="shared" si="35"/>
        <v>-5.1787621262485144E-17</v>
      </c>
      <c r="Q153" s="1"/>
      <c r="R153" s="27">
        <f t="shared" si="31"/>
        <v>41.424595725155122</v>
      </c>
      <c r="S153" s="27">
        <f t="shared" si="32"/>
        <v>56.570404274844883</v>
      </c>
    </row>
    <row r="154" spans="1:19" x14ac:dyDescent="0.25">
      <c r="A154" s="29">
        <v>2380</v>
      </c>
      <c r="B154" s="29">
        <v>4.1700000000000001E-2</v>
      </c>
      <c r="C154" s="29">
        <v>-0.50390000000000001</v>
      </c>
      <c r="D154" s="1"/>
      <c r="E154" s="1">
        <f t="shared" si="24"/>
        <v>-12.083932853717027</v>
      </c>
      <c r="F154" s="1">
        <f t="shared" si="25"/>
        <v>0</v>
      </c>
      <c r="G154" s="1">
        <f t="shared" si="33"/>
        <v>0</v>
      </c>
      <c r="H154" s="1"/>
      <c r="I154" s="24">
        <f t="shared" si="26"/>
        <v>0.4433164905909292</v>
      </c>
      <c r="J154" s="24">
        <f t="shared" si="34"/>
        <v>0.1133670188181416</v>
      </c>
      <c r="K154" s="1"/>
      <c r="L154" s="1">
        <f t="shared" si="27"/>
        <v>1.8486297657641749E-2</v>
      </c>
      <c r="M154" s="1">
        <f t="shared" si="28"/>
        <v>2.3213702342358252E-2</v>
      </c>
      <c r="N154" s="1">
        <f t="shared" si="29"/>
        <v>-0.52775228739102809</v>
      </c>
      <c r="O154" s="1">
        <f t="shared" si="30"/>
        <v>2.3852287391028106E-2</v>
      </c>
      <c r="P154" s="24">
        <f t="shared" si="35"/>
        <v>0</v>
      </c>
      <c r="Q154" s="1"/>
      <c r="R154" s="27">
        <f t="shared" si="31"/>
        <v>43.99738842518736</v>
      </c>
      <c r="S154" s="27">
        <f t="shared" si="32"/>
        <v>55.248611574812642</v>
      </c>
    </row>
    <row r="155" spans="1:19" x14ac:dyDescent="0.25">
      <c r="A155" s="29">
        <v>2410</v>
      </c>
      <c r="B155" s="29">
        <v>4.1700000000000001E-2</v>
      </c>
      <c r="C155" s="29">
        <v>-0.52510000000000001</v>
      </c>
      <c r="D155" s="1"/>
      <c r="E155" s="1">
        <f t="shared" si="24"/>
        <v>-12.59232613908873</v>
      </c>
      <c r="F155" s="1">
        <f t="shared" si="25"/>
        <v>0</v>
      </c>
      <c r="G155" s="1">
        <f t="shared" si="33"/>
        <v>0</v>
      </c>
      <c r="H155" s="1"/>
      <c r="I155" s="24">
        <f t="shared" si="26"/>
        <v>0.46050599042899076</v>
      </c>
      <c r="J155" s="24">
        <f t="shared" si="34"/>
        <v>7.8988019142018473E-2</v>
      </c>
      <c r="K155" s="1"/>
      <c r="L155" s="1">
        <f t="shared" si="27"/>
        <v>1.9203099800888915E-2</v>
      </c>
      <c r="M155" s="1">
        <f t="shared" si="28"/>
        <v>2.2496900199111085E-2</v>
      </c>
      <c r="N155" s="1">
        <f t="shared" si="29"/>
        <v>-0.5482157667588996</v>
      </c>
      <c r="O155" s="1">
        <f t="shared" si="30"/>
        <v>2.3115766758899616E-2</v>
      </c>
      <c r="P155" s="24">
        <f t="shared" si="35"/>
        <v>0</v>
      </c>
      <c r="Q155" s="1"/>
      <c r="R155" s="27">
        <f t="shared" si="31"/>
        <v>46.279470520142283</v>
      </c>
      <c r="S155" s="27">
        <f t="shared" si="32"/>
        <v>54.217529479857717</v>
      </c>
    </row>
    <row r="156" spans="1:19" x14ac:dyDescent="0.25">
      <c r="A156" s="29">
        <v>2440</v>
      </c>
      <c r="B156" s="29">
        <v>4.1799999999999997E-2</v>
      </c>
      <c r="C156" s="29">
        <v>-0.54890000000000005</v>
      </c>
      <c r="D156" s="1"/>
      <c r="E156" s="1">
        <f t="shared" ref="E156:E219" si="36">C156/B156</f>
        <v>-13.131578947368423</v>
      </c>
      <c r="F156" s="1">
        <f t="shared" ref="F156:F219" si="37">IF(AND(B156/$B$13&gt;$O$12,OR(C156/$C$13&gt;$M$12,C156/$C$14&gt;$M$12)),1,0)</f>
        <v>0</v>
      </c>
      <c r="G156" s="1">
        <f t="shared" si="33"/>
        <v>0</v>
      </c>
      <c r="H156" s="1"/>
      <c r="I156" s="24">
        <f t="shared" ref="I156:I219" si="38">MIN(1,MAX(0,(E156-$J$15)/($L$14-$J$15)))</f>
        <v>0.47873889461422364</v>
      </c>
      <c r="J156" s="24">
        <f t="shared" si="34"/>
        <v>4.2522210771552715E-2</v>
      </c>
      <c r="K156" s="1"/>
      <c r="L156" s="1">
        <f t="shared" ref="L156:L219" si="39">B156*I156</f>
        <v>2.0011285794874548E-2</v>
      </c>
      <c r="M156" s="1">
        <f t="shared" ref="M156:M219" si="40">B156*(1-I156)</f>
        <v>2.1788714205125449E-2</v>
      </c>
      <c r="N156" s="1">
        <f t="shared" ref="N156:N219" si="41">L156*$L$14</f>
        <v>-0.57128809929742697</v>
      </c>
      <c r="O156" s="1">
        <f t="shared" ref="O156:O219" si="42">M156*$J$15</f>
        <v>2.2388099297426932E-2</v>
      </c>
      <c r="P156" s="24">
        <f t="shared" si="35"/>
        <v>0</v>
      </c>
      <c r="Q156" s="1"/>
      <c r="R156" s="27">
        <f t="shared" ref="R156:R219" si="43">A156*L156</f>
        <v>48.827537339493901</v>
      </c>
      <c r="S156" s="27">
        <f t="shared" ref="S156:S219" si="44">A156*M156</f>
        <v>53.164462660506096</v>
      </c>
    </row>
    <row r="157" spans="1:19" x14ac:dyDescent="0.25">
      <c r="A157" s="29">
        <v>2470</v>
      </c>
      <c r="B157" s="29">
        <v>4.1799999999999997E-2</v>
      </c>
      <c r="C157" s="29">
        <v>-0.57479999999999998</v>
      </c>
      <c r="D157" s="1"/>
      <c r="E157" s="1">
        <f t="shared" si="36"/>
        <v>-13.751196172248804</v>
      </c>
      <c r="F157" s="1">
        <f t="shared" si="37"/>
        <v>0</v>
      </c>
      <c r="G157" s="1">
        <f t="shared" ref="G157:G220" si="45">E157*F157</f>
        <v>0</v>
      </c>
      <c r="H157" s="1"/>
      <c r="I157" s="24">
        <f t="shared" si="38"/>
        <v>0.49968903399097453</v>
      </c>
      <c r="J157" s="24">
        <f t="shared" si="34"/>
        <v>6.2193201805094134E-4</v>
      </c>
      <c r="K157" s="1"/>
      <c r="L157" s="1">
        <f t="shared" si="39"/>
        <v>2.0887001620822732E-2</v>
      </c>
      <c r="M157" s="1">
        <f t="shared" si="40"/>
        <v>2.0912998379177265E-2</v>
      </c>
      <c r="N157" s="1">
        <f t="shared" si="41"/>
        <v>-0.59628829343081702</v>
      </c>
      <c r="O157" s="1">
        <f t="shared" si="42"/>
        <v>2.1488293430817131E-2</v>
      </c>
      <c r="P157" s="24">
        <f t="shared" si="35"/>
        <v>1.0357524252497029E-16</v>
      </c>
      <c r="Q157" s="1"/>
      <c r="R157" s="27">
        <f t="shared" si="43"/>
        <v>51.590894003432147</v>
      </c>
      <c r="S157" s="27">
        <f t="shared" si="44"/>
        <v>51.655105996567841</v>
      </c>
    </row>
    <row r="158" spans="1:19" x14ac:dyDescent="0.25">
      <c r="A158" s="29">
        <v>2500</v>
      </c>
      <c r="B158" s="29">
        <v>4.19E-2</v>
      </c>
      <c r="C158" s="29">
        <v>-0.59630000000000005</v>
      </c>
      <c r="D158" s="1"/>
      <c r="E158" s="1">
        <f t="shared" si="36"/>
        <v>-14.231503579952269</v>
      </c>
      <c r="F158" s="1">
        <f t="shared" si="37"/>
        <v>0</v>
      </c>
      <c r="G158" s="1">
        <f t="shared" si="45"/>
        <v>0</v>
      </c>
      <c r="H158" s="1"/>
      <c r="I158" s="24">
        <f t="shared" si="38"/>
        <v>0.51592891037113187</v>
      </c>
      <c r="J158" s="24">
        <f t="shared" si="34"/>
        <v>-3.1857820742263732E-2</v>
      </c>
      <c r="K158" s="1"/>
      <c r="L158" s="1">
        <f t="shared" si="39"/>
        <v>2.1617421344550424E-2</v>
      </c>
      <c r="M158" s="1">
        <f t="shared" si="40"/>
        <v>2.0282578655449576E-2</v>
      </c>
      <c r="N158" s="1">
        <f t="shared" si="41"/>
        <v>-0.61714053150962267</v>
      </c>
      <c r="O158" s="1">
        <f t="shared" si="42"/>
        <v>2.0840531509622538E-2</v>
      </c>
      <c r="P158" s="24">
        <f t="shared" si="35"/>
        <v>-1.0357524252497029E-16</v>
      </c>
      <c r="Q158" s="1"/>
      <c r="R158" s="27">
        <f t="shared" si="43"/>
        <v>54.043553361376063</v>
      </c>
      <c r="S158" s="27">
        <f t="shared" si="44"/>
        <v>50.706446638623937</v>
      </c>
    </row>
    <row r="159" spans="1:19" x14ac:dyDescent="0.25">
      <c r="A159" s="29">
        <v>2530</v>
      </c>
      <c r="B159" s="29">
        <v>4.19E-2</v>
      </c>
      <c r="C159" s="29">
        <v>-0.61850000000000005</v>
      </c>
      <c r="D159" s="1"/>
      <c r="E159" s="1">
        <f t="shared" si="36"/>
        <v>-14.761336515513127</v>
      </c>
      <c r="F159" s="1">
        <f t="shared" si="37"/>
        <v>0</v>
      </c>
      <c r="G159" s="1">
        <f t="shared" si="45"/>
        <v>0</v>
      </c>
      <c r="H159" s="1"/>
      <c r="I159" s="24">
        <f t="shared" si="38"/>
        <v>0.53384331526608275</v>
      </c>
      <c r="J159" s="24">
        <f t="shared" si="34"/>
        <v>-6.7686630532165504E-2</v>
      </c>
      <c r="K159" s="1"/>
      <c r="L159" s="1">
        <f t="shared" si="39"/>
        <v>2.2368034909648869E-2</v>
      </c>
      <c r="M159" s="1">
        <f t="shared" si="40"/>
        <v>1.9531965090351131E-2</v>
      </c>
      <c r="N159" s="1">
        <f t="shared" si="41"/>
        <v>-0.63856926933824276</v>
      </c>
      <c r="O159" s="1">
        <f t="shared" si="42"/>
        <v>2.0069269338242709E-2</v>
      </c>
      <c r="P159" s="24">
        <f t="shared" si="35"/>
        <v>0</v>
      </c>
      <c r="Q159" s="1"/>
      <c r="R159" s="27">
        <f t="shared" si="43"/>
        <v>56.591128321411638</v>
      </c>
      <c r="S159" s="27">
        <f t="shared" si="44"/>
        <v>49.41587167858836</v>
      </c>
    </row>
    <row r="160" spans="1:19" x14ac:dyDescent="0.25">
      <c r="A160" s="29">
        <v>2560</v>
      </c>
      <c r="B160" s="29">
        <v>4.2000000000000003E-2</v>
      </c>
      <c r="C160" s="29">
        <v>-0.64400000000000002</v>
      </c>
      <c r="D160" s="1"/>
      <c r="E160" s="1">
        <f t="shared" si="36"/>
        <v>-15.333333333333332</v>
      </c>
      <c r="F160" s="1">
        <f t="shared" si="37"/>
        <v>0</v>
      </c>
      <c r="G160" s="1">
        <f t="shared" si="45"/>
        <v>0</v>
      </c>
      <c r="H160" s="1"/>
      <c r="I160" s="24">
        <f t="shared" si="38"/>
        <v>0.55318334097099231</v>
      </c>
      <c r="J160" s="24">
        <f t="shared" si="34"/>
        <v>-0.10636668194198462</v>
      </c>
      <c r="K160" s="1"/>
      <c r="L160" s="1">
        <f t="shared" si="39"/>
        <v>2.3233700320781678E-2</v>
      </c>
      <c r="M160" s="1">
        <f t="shared" si="40"/>
        <v>1.8766299679218324E-2</v>
      </c>
      <c r="N160" s="1">
        <f t="shared" si="41"/>
        <v>-0.66328254126004271</v>
      </c>
      <c r="O160" s="1">
        <f t="shared" si="42"/>
        <v>1.9282541260042748E-2</v>
      </c>
      <c r="P160" s="24">
        <f t="shared" si="35"/>
        <v>0</v>
      </c>
      <c r="Q160" s="1"/>
      <c r="R160" s="27">
        <f t="shared" si="43"/>
        <v>59.478272821201095</v>
      </c>
      <c r="S160" s="27">
        <f t="shared" si="44"/>
        <v>48.041727178798908</v>
      </c>
    </row>
    <row r="161" spans="1:19" x14ac:dyDescent="0.25">
      <c r="A161" s="29">
        <v>2590</v>
      </c>
      <c r="B161" s="29">
        <v>4.2000000000000003E-2</v>
      </c>
      <c r="C161" s="29">
        <v>-0.67049999999999998</v>
      </c>
      <c r="D161" s="1"/>
      <c r="E161" s="1">
        <f t="shared" si="36"/>
        <v>-15.964285714285714</v>
      </c>
      <c r="F161" s="1">
        <f t="shared" si="37"/>
        <v>0</v>
      </c>
      <c r="G161" s="1">
        <f t="shared" si="45"/>
        <v>0</v>
      </c>
      <c r="H161" s="1"/>
      <c r="I161" s="24">
        <f t="shared" si="38"/>
        <v>0.57451673809144366</v>
      </c>
      <c r="J161" s="24">
        <f t="shared" si="34"/>
        <v>-0.14903347618288731</v>
      </c>
      <c r="K161" s="1"/>
      <c r="L161" s="1">
        <f t="shared" si="39"/>
        <v>2.4129702999840637E-2</v>
      </c>
      <c r="M161" s="1">
        <f t="shared" si="40"/>
        <v>1.7870297000159366E-2</v>
      </c>
      <c r="N161" s="1">
        <f t="shared" si="41"/>
        <v>-0.68886189046988211</v>
      </c>
      <c r="O161" s="1">
        <f t="shared" si="42"/>
        <v>1.8361890469882135E-2</v>
      </c>
      <c r="P161" s="24">
        <f t="shared" si="35"/>
        <v>0</v>
      </c>
      <c r="Q161" s="1"/>
      <c r="R161" s="27">
        <f t="shared" si="43"/>
        <v>62.495930769587247</v>
      </c>
      <c r="S161" s="27">
        <f t="shared" si="44"/>
        <v>46.284069230412754</v>
      </c>
    </row>
    <row r="162" spans="1:19" x14ac:dyDescent="0.25">
      <c r="A162" s="29">
        <v>2620</v>
      </c>
      <c r="B162" s="29">
        <v>4.19E-2</v>
      </c>
      <c r="C162" s="29">
        <v>-0.69489999999999996</v>
      </c>
      <c r="D162" s="1"/>
      <c r="E162" s="1">
        <f t="shared" si="36"/>
        <v>-16.584725536992838</v>
      </c>
      <c r="F162" s="1">
        <f t="shared" si="37"/>
        <v>0</v>
      </c>
      <c r="G162" s="1">
        <f t="shared" si="45"/>
        <v>0</v>
      </c>
      <c r="H162" s="1"/>
      <c r="I162" s="24">
        <f t="shared" si="38"/>
        <v>0.59549469067032856</v>
      </c>
      <c r="J162" s="24">
        <f t="shared" si="34"/>
        <v>-0.19098938134065713</v>
      </c>
      <c r="K162" s="1"/>
      <c r="L162" s="1">
        <f t="shared" si="39"/>
        <v>2.4951227539086768E-2</v>
      </c>
      <c r="M162" s="1">
        <f t="shared" si="40"/>
        <v>1.6948772460913232E-2</v>
      </c>
      <c r="N162" s="1">
        <f t="shared" si="41"/>
        <v>-0.71231501573944001</v>
      </c>
      <c r="O162" s="1">
        <f t="shared" si="42"/>
        <v>1.7415015739440039E-2</v>
      </c>
      <c r="P162" s="24">
        <f t="shared" si="35"/>
        <v>0</v>
      </c>
      <c r="Q162" s="1"/>
      <c r="R162" s="27">
        <f t="shared" si="43"/>
        <v>65.372216152407333</v>
      </c>
      <c r="S162" s="27">
        <f t="shared" si="44"/>
        <v>44.405783847592666</v>
      </c>
    </row>
    <row r="163" spans="1:19" x14ac:dyDescent="0.25">
      <c r="A163" s="29">
        <v>2650</v>
      </c>
      <c r="B163" s="29">
        <v>4.2000000000000003E-2</v>
      </c>
      <c r="C163" s="29">
        <v>-0.72109999999999996</v>
      </c>
      <c r="D163" s="1"/>
      <c r="E163" s="1">
        <f t="shared" si="36"/>
        <v>-17.169047619047618</v>
      </c>
      <c r="F163" s="1">
        <f t="shared" si="37"/>
        <v>0</v>
      </c>
      <c r="G163" s="1">
        <f t="shared" si="45"/>
        <v>0</v>
      </c>
      <c r="H163" s="1"/>
      <c r="I163" s="24">
        <f t="shared" si="38"/>
        <v>0.61525145108370172</v>
      </c>
      <c r="J163" s="24">
        <f t="shared" si="34"/>
        <v>-0.23050290216740343</v>
      </c>
      <c r="K163" s="1"/>
      <c r="L163" s="1">
        <f t="shared" si="39"/>
        <v>2.5840560945515473E-2</v>
      </c>
      <c r="M163" s="1">
        <f t="shared" si="40"/>
        <v>1.6159439054484529E-2</v>
      </c>
      <c r="N163" s="1">
        <f t="shared" si="41"/>
        <v>-0.73770396858376408</v>
      </c>
      <c r="O163" s="1">
        <f t="shared" si="42"/>
        <v>1.6603968583764141E-2</v>
      </c>
      <c r="P163" s="24">
        <f t="shared" si="35"/>
        <v>0</v>
      </c>
      <c r="Q163" s="1"/>
      <c r="R163" s="27">
        <f t="shared" si="43"/>
        <v>68.477486505616</v>
      </c>
      <c r="S163" s="27">
        <f t="shared" si="44"/>
        <v>42.822513494384005</v>
      </c>
    </row>
    <row r="164" spans="1:19" x14ac:dyDescent="0.25">
      <c r="A164" s="29">
        <v>2680</v>
      </c>
      <c r="B164" s="29">
        <v>4.2000000000000003E-2</v>
      </c>
      <c r="C164" s="29">
        <v>-0.75160000000000005</v>
      </c>
      <c r="D164" s="1"/>
      <c r="E164" s="1">
        <f t="shared" si="36"/>
        <v>-17.895238095238096</v>
      </c>
      <c r="F164" s="1">
        <f t="shared" si="37"/>
        <v>0</v>
      </c>
      <c r="G164" s="1">
        <f t="shared" si="45"/>
        <v>0</v>
      </c>
      <c r="H164" s="1"/>
      <c r="I164" s="24">
        <f t="shared" si="38"/>
        <v>0.63980498361856097</v>
      </c>
      <c r="J164" s="24">
        <f t="shared" si="34"/>
        <v>-0.27960996723712195</v>
      </c>
      <c r="K164" s="1"/>
      <c r="L164" s="1">
        <f t="shared" si="39"/>
        <v>2.6871809311979564E-2</v>
      </c>
      <c r="M164" s="1">
        <f t="shared" si="40"/>
        <v>1.5128190688020441E-2</v>
      </c>
      <c r="N164" s="1">
        <f t="shared" si="41"/>
        <v>-0.76714435163659822</v>
      </c>
      <c r="O164" s="1">
        <f t="shared" si="42"/>
        <v>1.5544351636598147E-2</v>
      </c>
      <c r="P164" s="24">
        <f t="shared" si="35"/>
        <v>0</v>
      </c>
      <c r="Q164" s="1"/>
      <c r="R164" s="27">
        <f t="shared" si="43"/>
        <v>72.016448956105236</v>
      </c>
      <c r="S164" s="27">
        <f t="shared" si="44"/>
        <v>40.54355104389478</v>
      </c>
    </row>
    <row r="165" spans="1:19" x14ac:dyDescent="0.25">
      <c r="A165" s="29">
        <v>2710</v>
      </c>
      <c r="B165" s="29">
        <v>4.2099999999999999E-2</v>
      </c>
      <c r="C165" s="29">
        <v>-0.77969999999999995</v>
      </c>
      <c r="D165" s="1"/>
      <c r="E165" s="1">
        <f t="shared" si="36"/>
        <v>-18.520190023752967</v>
      </c>
      <c r="F165" s="1">
        <f t="shared" si="37"/>
        <v>0</v>
      </c>
      <c r="G165" s="1">
        <f t="shared" si="45"/>
        <v>0</v>
      </c>
      <c r="H165" s="1"/>
      <c r="I165" s="24">
        <f t="shared" si="38"/>
        <v>0.66093549691034914</v>
      </c>
      <c r="J165" s="24">
        <f t="shared" si="34"/>
        <v>-0.32187099382069828</v>
      </c>
      <c r="K165" s="1"/>
      <c r="L165" s="1">
        <f t="shared" si="39"/>
        <v>2.7825384419925697E-2</v>
      </c>
      <c r="M165" s="1">
        <f t="shared" si="40"/>
        <v>1.42746155800743E-2</v>
      </c>
      <c r="N165" s="1">
        <f t="shared" si="41"/>
        <v>-0.79436729555634455</v>
      </c>
      <c r="O165" s="1">
        <f t="shared" si="42"/>
        <v>1.4667295556344693E-2</v>
      </c>
      <c r="P165" s="24">
        <f t="shared" si="35"/>
        <v>1.0357524252497029E-16</v>
      </c>
      <c r="Q165" s="1"/>
      <c r="R165" s="27">
        <f t="shared" si="43"/>
        <v>75.406791777998635</v>
      </c>
      <c r="S165" s="27">
        <f t="shared" si="44"/>
        <v>38.684208222001352</v>
      </c>
    </row>
    <row r="166" spans="1:19" x14ac:dyDescent="0.25">
      <c r="A166" s="29">
        <v>2740</v>
      </c>
      <c r="B166" s="29">
        <v>4.2000000000000003E-2</v>
      </c>
      <c r="C166" s="29">
        <v>-0.80800000000000005</v>
      </c>
      <c r="D166" s="1"/>
      <c r="E166" s="1">
        <f t="shared" si="36"/>
        <v>-19.238095238095237</v>
      </c>
      <c r="F166" s="1">
        <f t="shared" si="37"/>
        <v>0</v>
      </c>
      <c r="G166" s="1">
        <f t="shared" si="45"/>
        <v>0</v>
      </c>
      <c r="H166" s="1"/>
      <c r="I166" s="24">
        <f t="shared" si="38"/>
        <v>0.68520889296171028</v>
      </c>
      <c r="J166" s="24">
        <f t="shared" si="34"/>
        <v>-0.37041778592342056</v>
      </c>
      <c r="K166" s="1"/>
      <c r="L166" s="1">
        <f t="shared" si="39"/>
        <v>2.8778773504391834E-2</v>
      </c>
      <c r="M166" s="1">
        <f t="shared" si="40"/>
        <v>1.3221226495608168E-2</v>
      </c>
      <c r="N166" s="1">
        <f t="shared" si="41"/>
        <v>-0.82158492882282241</v>
      </c>
      <c r="O166" s="1">
        <f t="shared" si="42"/>
        <v>1.3584928822822353E-2</v>
      </c>
      <c r="P166" s="24">
        <f t="shared" si="35"/>
        <v>0</v>
      </c>
      <c r="Q166" s="1"/>
      <c r="R166" s="27">
        <f t="shared" si="43"/>
        <v>78.853839402033628</v>
      </c>
      <c r="S166" s="27">
        <f t="shared" si="44"/>
        <v>36.226160597966384</v>
      </c>
    </row>
    <row r="167" spans="1:19" x14ac:dyDescent="0.25">
      <c r="A167" s="29">
        <v>2770</v>
      </c>
      <c r="B167" s="29">
        <v>4.2000000000000003E-2</v>
      </c>
      <c r="C167" s="29">
        <v>-0.8427</v>
      </c>
      <c r="D167" s="1"/>
      <c r="E167" s="1">
        <f t="shared" si="36"/>
        <v>-20.064285714285713</v>
      </c>
      <c r="F167" s="1">
        <f t="shared" si="37"/>
        <v>0</v>
      </c>
      <c r="G167" s="1">
        <f t="shared" si="45"/>
        <v>0</v>
      </c>
      <c r="H167" s="1"/>
      <c r="I167" s="24">
        <f t="shared" si="38"/>
        <v>0.71314356768169751</v>
      </c>
      <c r="J167" s="24">
        <f t="shared" si="34"/>
        <v>-0.42628713536339502</v>
      </c>
      <c r="K167" s="1"/>
      <c r="L167" s="1">
        <f t="shared" si="39"/>
        <v>2.9952029842631296E-2</v>
      </c>
      <c r="M167" s="1">
        <f t="shared" si="40"/>
        <v>1.2047970157368705E-2</v>
      </c>
      <c r="N167" s="1">
        <f t="shared" si="41"/>
        <v>-0.85507939741080075</v>
      </c>
      <c r="O167" s="1">
        <f t="shared" si="42"/>
        <v>1.2379397410800724E-2</v>
      </c>
      <c r="P167" s="24">
        <f t="shared" si="35"/>
        <v>0</v>
      </c>
      <c r="Q167" s="1"/>
      <c r="R167" s="27">
        <f t="shared" si="43"/>
        <v>82.967122664088691</v>
      </c>
      <c r="S167" s="27">
        <f t="shared" si="44"/>
        <v>33.372877335911312</v>
      </c>
    </row>
    <row r="168" spans="1:19" x14ac:dyDescent="0.25">
      <c r="A168" s="29">
        <v>2800</v>
      </c>
      <c r="B168" s="29">
        <v>4.2099999999999999E-2</v>
      </c>
      <c r="C168" s="29">
        <v>-0.8841</v>
      </c>
      <c r="D168" s="1"/>
      <c r="E168" s="1">
        <f t="shared" si="36"/>
        <v>-21</v>
      </c>
      <c r="F168" s="1">
        <f t="shared" si="37"/>
        <v>0</v>
      </c>
      <c r="G168" s="1">
        <f t="shared" si="45"/>
        <v>0</v>
      </c>
      <c r="H168" s="1"/>
      <c r="I168" s="24">
        <f t="shared" si="38"/>
        <v>0.74478139812825372</v>
      </c>
      <c r="J168" s="24">
        <f t="shared" si="34"/>
        <v>-0.48956279625650745</v>
      </c>
      <c r="K168" s="1"/>
      <c r="L168" s="1">
        <f t="shared" si="39"/>
        <v>3.1355296861199478E-2</v>
      </c>
      <c r="M168" s="1">
        <f t="shared" si="40"/>
        <v>1.0744703138800518E-2</v>
      </c>
      <c r="N168" s="1">
        <f t="shared" si="41"/>
        <v>-0.89514027885850422</v>
      </c>
      <c r="O168" s="1">
        <f t="shared" si="42"/>
        <v>1.1040278858504391E-2</v>
      </c>
      <c r="P168" s="24">
        <f t="shared" si="35"/>
        <v>1.0357524252497029E-16</v>
      </c>
      <c r="Q168" s="1"/>
      <c r="R168" s="27">
        <f t="shared" si="43"/>
        <v>87.794831211358542</v>
      </c>
      <c r="S168" s="27">
        <f t="shared" si="44"/>
        <v>30.08516878864145</v>
      </c>
    </row>
    <row r="169" spans="1:19" x14ac:dyDescent="0.25">
      <c r="A169" s="29">
        <v>2830</v>
      </c>
      <c r="B169" s="29">
        <v>4.2099999999999999E-2</v>
      </c>
      <c r="C169" s="29">
        <v>-0.91600000000000004</v>
      </c>
      <c r="D169" s="1"/>
      <c r="E169" s="1">
        <f t="shared" si="36"/>
        <v>-21.757719714964374</v>
      </c>
      <c r="F169" s="1">
        <f t="shared" si="37"/>
        <v>0</v>
      </c>
      <c r="G169" s="1">
        <f t="shared" si="45"/>
        <v>0</v>
      </c>
      <c r="H169" s="1"/>
      <c r="I169" s="24">
        <f t="shared" si="38"/>
        <v>0.77040097905594696</v>
      </c>
      <c r="J169" s="24">
        <f t="shared" si="34"/>
        <v>-0.54080195811189391</v>
      </c>
      <c r="K169" s="1"/>
      <c r="L169" s="1">
        <f t="shared" si="39"/>
        <v>3.2433881218255363E-2</v>
      </c>
      <c r="M169" s="1">
        <f t="shared" si="40"/>
        <v>9.6661187817446322E-3</v>
      </c>
      <c r="N169" s="1">
        <f t="shared" si="41"/>
        <v>-0.92593202375638661</v>
      </c>
      <c r="O169" s="1">
        <f t="shared" si="42"/>
        <v>9.9320237563865141E-3</v>
      </c>
      <c r="P169" s="24">
        <f t="shared" si="35"/>
        <v>-1.0357524252497029E-16</v>
      </c>
      <c r="Q169" s="1"/>
      <c r="R169" s="27">
        <f t="shared" si="43"/>
        <v>91.787883847662684</v>
      </c>
      <c r="S169" s="27">
        <f t="shared" si="44"/>
        <v>27.35511615233731</v>
      </c>
    </row>
    <row r="170" spans="1:19" x14ac:dyDescent="0.25">
      <c r="A170" s="29">
        <v>2860</v>
      </c>
      <c r="B170" s="29">
        <v>4.2200000000000001E-2</v>
      </c>
      <c r="C170" s="29">
        <v>-0.94610000000000005</v>
      </c>
      <c r="D170" s="1"/>
      <c r="E170" s="1">
        <f t="shared" si="36"/>
        <v>-22.419431279620852</v>
      </c>
      <c r="F170" s="1">
        <f t="shared" si="37"/>
        <v>0</v>
      </c>
      <c r="G170" s="1">
        <f t="shared" si="45"/>
        <v>0</v>
      </c>
      <c r="H170" s="1"/>
      <c r="I170" s="24">
        <f t="shared" si="38"/>
        <v>0.79277438791241861</v>
      </c>
      <c r="J170" s="24">
        <f t="shared" si="34"/>
        <v>-0.58554877582483722</v>
      </c>
      <c r="K170" s="1"/>
      <c r="L170" s="1">
        <f t="shared" si="39"/>
        <v>3.3455079169904069E-2</v>
      </c>
      <c r="M170" s="1">
        <f t="shared" si="40"/>
        <v>8.7449208300959345E-3</v>
      </c>
      <c r="N170" s="1">
        <f t="shared" si="41"/>
        <v>-0.95508548459763043</v>
      </c>
      <c r="O170" s="1">
        <f t="shared" si="42"/>
        <v>8.9854845976303777E-3</v>
      </c>
      <c r="P170" s="24">
        <f t="shared" si="35"/>
        <v>0</v>
      </c>
      <c r="Q170" s="1"/>
      <c r="R170" s="27">
        <f t="shared" si="43"/>
        <v>95.68152642592564</v>
      </c>
      <c r="S170" s="27">
        <f t="shared" si="44"/>
        <v>25.010473574074371</v>
      </c>
    </row>
    <row r="171" spans="1:19" x14ac:dyDescent="0.25">
      <c r="A171" s="29">
        <v>2890</v>
      </c>
      <c r="B171" s="29">
        <v>4.2200000000000001E-2</v>
      </c>
      <c r="C171" s="29">
        <v>-0.98250000000000004</v>
      </c>
      <c r="D171" s="1"/>
      <c r="E171" s="1">
        <f t="shared" si="36"/>
        <v>-23.281990521327014</v>
      </c>
      <c r="F171" s="1">
        <f t="shared" si="37"/>
        <v>1</v>
      </c>
      <c r="G171" s="1">
        <f t="shared" si="45"/>
        <v>-23.281990521327014</v>
      </c>
      <c r="H171" s="1"/>
      <c r="I171" s="24">
        <f t="shared" si="38"/>
        <v>0.82193874230546704</v>
      </c>
      <c r="J171" s="24">
        <f t="shared" si="34"/>
        <v>-0.64387748461093408</v>
      </c>
      <c r="K171" s="1"/>
      <c r="L171" s="1">
        <f t="shared" si="39"/>
        <v>3.4685814925290707E-2</v>
      </c>
      <c r="M171" s="1">
        <f t="shared" si="40"/>
        <v>7.5141850747092913E-3</v>
      </c>
      <c r="N171" s="1">
        <f t="shared" si="41"/>
        <v>-0.99022089256888146</v>
      </c>
      <c r="O171" s="1">
        <f t="shared" si="42"/>
        <v>7.7208925688814619E-3</v>
      </c>
      <c r="P171" s="24">
        <f t="shared" si="35"/>
        <v>0</v>
      </c>
      <c r="Q171" s="1"/>
      <c r="R171" s="27">
        <f t="shared" si="43"/>
        <v>100.24200513409015</v>
      </c>
      <c r="S171" s="27">
        <f t="shared" si="44"/>
        <v>21.715994865909853</v>
      </c>
    </row>
    <row r="172" spans="1:19" x14ac:dyDescent="0.25">
      <c r="A172" s="29">
        <v>2920</v>
      </c>
      <c r="B172" s="29">
        <v>4.2299999999999997E-2</v>
      </c>
      <c r="C172" s="29">
        <v>-1.01</v>
      </c>
      <c r="D172" s="1"/>
      <c r="E172" s="1">
        <f t="shared" si="36"/>
        <v>-23.877068557919625</v>
      </c>
      <c r="F172" s="1">
        <f t="shared" si="37"/>
        <v>1</v>
      </c>
      <c r="G172" s="1">
        <f t="shared" si="45"/>
        <v>-23.877068557919625</v>
      </c>
      <c r="H172" s="1"/>
      <c r="I172" s="24">
        <f t="shared" si="38"/>
        <v>0.84205917683513209</v>
      </c>
      <c r="J172" s="24">
        <f t="shared" si="34"/>
        <v>-0.68411835367026419</v>
      </c>
      <c r="K172" s="1"/>
      <c r="L172" s="1">
        <f t="shared" si="39"/>
        <v>3.5619103180126087E-2</v>
      </c>
      <c r="M172" s="1">
        <f t="shared" si="40"/>
        <v>6.6808968198739122E-3</v>
      </c>
      <c r="N172" s="1">
        <f t="shared" si="41"/>
        <v>-1.0168646814121789</v>
      </c>
      <c r="O172" s="1">
        <f t="shared" si="42"/>
        <v>6.8646814121788051E-3</v>
      </c>
      <c r="P172" s="24">
        <f t="shared" si="35"/>
        <v>0</v>
      </c>
      <c r="Q172" s="1"/>
      <c r="R172" s="27">
        <f t="shared" si="43"/>
        <v>104.00778128596818</v>
      </c>
      <c r="S172" s="27">
        <f t="shared" si="44"/>
        <v>19.508218714031823</v>
      </c>
    </row>
    <row r="173" spans="1:19" x14ac:dyDescent="0.25">
      <c r="A173" s="29">
        <v>2950</v>
      </c>
      <c r="B173" s="29">
        <v>4.2299999999999997E-2</v>
      </c>
      <c r="C173" s="29">
        <v>-1.0303</v>
      </c>
      <c r="D173" s="1"/>
      <c r="E173" s="1">
        <f t="shared" si="36"/>
        <v>-24.356973995271868</v>
      </c>
      <c r="F173" s="1">
        <f t="shared" si="37"/>
        <v>1</v>
      </c>
      <c r="G173" s="1">
        <f t="shared" si="45"/>
        <v>-24.356973995271868</v>
      </c>
      <c r="H173" s="1"/>
      <c r="I173" s="24">
        <f t="shared" si="38"/>
        <v>0.85828546202617251</v>
      </c>
      <c r="J173" s="24">
        <f t="shared" si="34"/>
        <v>-0.71657092405234502</v>
      </c>
      <c r="K173" s="1"/>
      <c r="L173" s="1">
        <f t="shared" si="39"/>
        <v>3.6305475043707097E-2</v>
      </c>
      <c r="M173" s="1">
        <f t="shared" si="40"/>
        <v>5.9945249562929027E-3</v>
      </c>
      <c r="N173" s="1">
        <f t="shared" si="41"/>
        <v>-1.0364594281653765</v>
      </c>
      <c r="O173" s="1">
        <f t="shared" si="42"/>
        <v>6.1594281653765282E-3</v>
      </c>
      <c r="P173" s="24">
        <f t="shared" si="35"/>
        <v>0</v>
      </c>
      <c r="Q173" s="1"/>
      <c r="R173" s="27">
        <f t="shared" si="43"/>
        <v>107.10115137893594</v>
      </c>
      <c r="S173" s="27">
        <f t="shared" si="44"/>
        <v>17.683848621064062</v>
      </c>
    </row>
    <row r="174" spans="1:19" x14ac:dyDescent="0.25">
      <c r="A174" s="29">
        <v>2980</v>
      </c>
      <c r="B174" s="29">
        <v>4.2200000000000001E-2</v>
      </c>
      <c r="C174" s="29">
        <v>-1.0467</v>
      </c>
      <c r="D174" s="1"/>
      <c r="E174" s="1">
        <f t="shared" si="36"/>
        <v>-24.803317535545023</v>
      </c>
      <c r="F174" s="1">
        <f t="shared" si="37"/>
        <v>1</v>
      </c>
      <c r="G174" s="1">
        <f t="shared" si="45"/>
        <v>-24.803317535545023</v>
      </c>
      <c r="H174" s="1"/>
      <c r="I174" s="24">
        <f t="shared" si="38"/>
        <v>0.87337697175694251</v>
      </c>
      <c r="J174" s="24">
        <f t="shared" si="34"/>
        <v>-0.74675394351388502</v>
      </c>
      <c r="K174" s="1"/>
      <c r="L174" s="1">
        <f t="shared" si="39"/>
        <v>3.6856508208142978E-2</v>
      </c>
      <c r="M174" s="1">
        <f t="shared" si="40"/>
        <v>5.3434917918570258E-3</v>
      </c>
      <c r="N174" s="1">
        <f t="shared" si="41"/>
        <v>-1.0521904857489452</v>
      </c>
      <c r="O174" s="1">
        <f t="shared" si="42"/>
        <v>5.4904857489451878E-3</v>
      </c>
      <c r="P174" s="24">
        <f t="shared" si="35"/>
        <v>0</v>
      </c>
      <c r="Q174" s="1"/>
      <c r="R174" s="27">
        <f t="shared" si="43"/>
        <v>109.83239446026607</v>
      </c>
      <c r="S174" s="27">
        <f t="shared" si="44"/>
        <v>15.923605539733938</v>
      </c>
    </row>
    <row r="175" spans="1:19" x14ac:dyDescent="0.25">
      <c r="A175" s="29">
        <v>3010</v>
      </c>
      <c r="B175" s="29">
        <v>4.2000000000000003E-2</v>
      </c>
      <c r="C175" s="29">
        <v>-1.0569999999999999</v>
      </c>
      <c r="D175" s="1"/>
      <c r="E175" s="1">
        <f t="shared" si="36"/>
        <v>-25.166666666666664</v>
      </c>
      <c r="F175" s="1">
        <f t="shared" si="37"/>
        <v>1</v>
      </c>
      <c r="G175" s="1">
        <f t="shared" si="45"/>
        <v>-25.166666666666664</v>
      </c>
      <c r="H175" s="1"/>
      <c r="I175" s="24">
        <f t="shared" si="38"/>
        <v>0.88566232250859289</v>
      </c>
      <c r="J175" s="24">
        <f t="shared" si="34"/>
        <v>-0.77132464501718578</v>
      </c>
      <c r="K175" s="1"/>
      <c r="L175" s="1">
        <f t="shared" si="39"/>
        <v>3.7197817545360903E-2</v>
      </c>
      <c r="M175" s="1">
        <f t="shared" si="40"/>
        <v>4.8021824546390993E-3</v>
      </c>
      <c r="N175" s="1">
        <f t="shared" si="41"/>
        <v>-1.0619342855492377</v>
      </c>
      <c r="O175" s="1">
        <f t="shared" si="42"/>
        <v>4.9342855492377396E-3</v>
      </c>
      <c r="P175" s="24">
        <f t="shared" si="35"/>
        <v>0</v>
      </c>
      <c r="Q175" s="1"/>
      <c r="R175" s="27">
        <f t="shared" si="43"/>
        <v>111.96543081153632</v>
      </c>
      <c r="S175" s="27">
        <f t="shared" si="44"/>
        <v>14.454569188463688</v>
      </c>
    </row>
    <row r="176" spans="1:19" x14ac:dyDescent="0.25">
      <c r="A176" s="29">
        <v>3040</v>
      </c>
      <c r="B176" s="29">
        <v>4.1500000000000002E-2</v>
      </c>
      <c r="C176" s="29">
        <v>-1.0647</v>
      </c>
      <c r="D176" s="1"/>
      <c r="E176" s="1">
        <f t="shared" si="36"/>
        <v>-25.655421686746987</v>
      </c>
      <c r="F176" s="1">
        <f t="shared" si="37"/>
        <v>1</v>
      </c>
      <c r="G176" s="1">
        <f t="shared" si="45"/>
        <v>-25.655421686746987</v>
      </c>
      <c r="H176" s="1"/>
      <c r="I176" s="24">
        <f t="shared" si="38"/>
        <v>0.90218782467446024</v>
      </c>
      <c r="J176" s="24">
        <f t="shared" si="34"/>
        <v>-0.80437564934892047</v>
      </c>
      <c r="K176" s="1"/>
      <c r="L176" s="1">
        <f t="shared" si="39"/>
        <v>3.7440794723990103E-2</v>
      </c>
      <c r="M176" s="1">
        <f t="shared" si="40"/>
        <v>4.0592052760099005E-3</v>
      </c>
      <c r="N176" s="1">
        <f t="shared" si="41"/>
        <v>-1.0688708698334559</v>
      </c>
      <c r="O176" s="1">
        <f t="shared" si="42"/>
        <v>4.1708698334558614E-3</v>
      </c>
      <c r="P176" s="24">
        <f t="shared" si="35"/>
        <v>0</v>
      </c>
      <c r="Q176" s="1"/>
      <c r="R176" s="27">
        <f t="shared" si="43"/>
        <v>113.82001596092991</v>
      </c>
      <c r="S176" s="27">
        <f t="shared" si="44"/>
        <v>12.339984039070098</v>
      </c>
    </row>
    <row r="177" spans="1:19" x14ac:dyDescent="0.25">
      <c r="A177" s="29">
        <v>3070</v>
      </c>
      <c r="B177" s="29">
        <v>4.0800000000000003E-2</v>
      </c>
      <c r="C177" s="29">
        <v>-1.0702</v>
      </c>
      <c r="D177" s="1"/>
      <c r="E177" s="1">
        <f t="shared" si="36"/>
        <v>-26.230392156862745</v>
      </c>
      <c r="F177" s="1">
        <f t="shared" si="37"/>
        <v>1</v>
      </c>
      <c r="G177" s="1">
        <f t="shared" si="45"/>
        <v>-26.230392156862745</v>
      </c>
      <c r="H177" s="1"/>
      <c r="I177" s="24">
        <f t="shared" si="38"/>
        <v>0.92162839379157369</v>
      </c>
      <c r="J177" s="24">
        <f t="shared" si="34"/>
        <v>-0.84325678758314737</v>
      </c>
      <c r="K177" s="1"/>
      <c r="L177" s="1">
        <f t="shared" si="39"/>
        <v>3.7602438466696211E-2</v>
      </c>
      <c r="M177" s="1">
        <f t="shared" si="40"/>
        <v>3.1975615333037937E-3</v>
      </c>
      <c r="N177" s="1">
        <f t="shared" si="41"/>
        <v>-1.0734855231586085</v>
      </c>
      <c r="O177" s="1">
        <f t="shared" si="42"/>
        <v>3.2855231586083342E-3</v>
      </c>
      <c r="P177" s="24">
        <f t="shared" si="35"/>
        <v>0</v>
      </c>
      <c r="Q177" s="1"/>
      <c r="R177" s="27">
        <f t="shared" si="43"/>
        <v>115.43948609275736</v>
      </c>
      <c r="S177" s="27">
        <f t="shared" si="44"/>
        <v>9.8165139072426459</v>
      </c>
    </row>
    <row r="178" spans="1:19" x14ac:dyDescent="0.25">
      <c r="A178" s="29">
        <v>3100</v>
      </c>
      <c r="B178" s="29">
        <v>0.04</v>
      </c>
      <c r="C178" s="29">
        <v>-1.0719000000000001</v>
      </c>
      <c r="D178" s="1"/>
      <c r="E178" s="1">
        <f t="shared" si="36"/>
        <v>-26.797500000000003</v>
      </c>
      <c r="F178" s="1">
        <f t="shared" si="37"/>
        <v>1</v>
      </c>
      <c r="G178" s="1">
        <f t="shared" si="45"/>
        <v>-26.797500000000003</v>
      </c>
      <c r="H178" s="1"/>
      <c r="I178" s="24">
        <f t="shared" si="38"/>
        <v>0.94080311631105784</v>
      </c>
      <c r="J178" s="24">
        <f t="shared" si="34"/>
        <v>-0.88160623262211568</v>
      </c>
      <c r="K178" s="1"/>
      <c r="L178" s="1">
        <f t="shared" si="39"/>
        <v>3.7632124652442311E-2</v>
      </c>
      <c r="M178" s="1">
        <f t="shared" si="40"/>
        <v>2.3678753475576864E-3</v>
      </c>
      <c r="N178" s="1">
        <f t="shared" si="41"/>
        <v>-1.0743330131602067</v>
      </c>
      <c r="O178" s="1">
        <f t="shared" si="42"/>
        <v>2.433013160206604E-3</v>
      </c>
      <c r="P178" s="24">
        <f t="shared" si="35"/>
        <v>0</v>
      </c>
      <c r="Q178" s="1"/>
      <c r="R178" s="27">
        <f t="shared" si="43"/>
        <v>116.65958642257117</v>
      </c>
      <c r="S178" s="27">
        <f t="shared" si="44"/>
        <v>7.3404135774288282</v>
      </c>
    </row>
    <row r="179" spans="1:19" x14ac:dyDescent="0.25">
      <c r="A179" s="29">
        <v>3130</v>
      </c>
      <c r="B179" s="29">
        <v>3.9100000000000003E-2</v>
      </c>
      <c r="C179" s="29">
        <v>-1.071</v>
      </c>
      <c r="D179" s="1"/>
      <c r="E179" s="1">
        <f t="shared" si="36"/>
        <v>-27.391304347826082</v>
      </c>
      <c r="F179" s="1">
        <f t="shared" si="37"/>
        <v>1</v>
      </c>
      <c r="G179" s="1">
        <f t="shared" si="45"/>
        <v>-27.391304347826082</v>
      </c>
      <c r="H179" s="1"/>
      <c r="I179" s="24">
        <f t="shared" si="38"/>
        <v>0.96088048561253048</v>
      </c>
      <c r="J179" s="24">
        <f t="shared" si="34"/>
        <v>-0.92176097122506095</v>
      </c>
      <c r="K179" s="1"/>
      <c r="L179" s="1">
        <f t="shared" si="39"/>
        <v>3.7570426987449945E-2</v>
      </c>
      <c r="M179" s="1">
        <f t="shared" si="40"/>
        <v>1.5295730125500584E-3</v>
      </c>
      <c r="N179" s="1">
        <f t="shared" si="41"/>
        <v>-1.0725716499911491</v>
      </c>
      <c r="O179" s="1">
        <f t="shared" si="42"/>
        <v>1.5716499911490761E-3</v>
      </c>
      <c r="P179" s="24">
        <f t="shared" si="35"/>
        <v>0</v>
      </c>
      <c r="Q179" s="1"/>
      <c r="R179" s="27">
        <f t="shared" si="43"/>
        <v>117.59543647071833</v>
      </c>
      <c r="S179" s="27">
        <f t="shared" si="44"/>
        <v>4.7875635292816829</v>
      </c>
    </row>
    <row r="180" spans="1:19" x14ac:dyDescent="0.25">
      <c r="A180" s="29">
        <v>3160</v>
      </c>
      <c r="B180" s="29">
        <v>3.8300000000000001E-2</v>
      </c>
      <c r="C180" s="29">
        <v>-1.0667</v>
      </c>
      <c r="D180" s="1"/>
      <c r="E180" s="1">
        <f t="shared" si="36"/>
        <v>-27.851174934725847</v>
      </c>
      <c r="F180" s="1">
        <f t="shared" si="37"/>
        <v>1</v>
      </c>
      <c r="G180" s="1">
        <f t="shared" si="45"/>
        <v>-27.851174934725847</v>
      </c>
      <c r="H180" s="1"/>
      <c r="I180" s="24">
        <f t="shared" si="38"/>
        <v>0.9764293640231948</v>
      </c>
      <c r="J180" s="24">
        <f t="shared" si="34"/>
        <v>-0.9528587280463896</v>
      </c>
      <c r="K180" s="1"/>
      <c r="L180" s="1">
        <f t="shared" si="39"/>
        <v>3.7397244642088365E-2</v>
      </c>
      <c r="M180" s="1">
        <f t="shared" si="40"/>
        <v>9.0275535791163911E-4</v>
      </c>
      <c r="N180" s="1">
        <f t="shared" si="41"/>
        <v>-1.0676275892282554</v>
      </c>
      <c r="O180" s="1">
        <f t="shared" si="42"/>
        <v>9.2758922825540821E-4</v>
      </c>
      <c r="P180" s="24">
        <f t="shared" si="35"/>
        <v>0</v>
      </c>
      <c r="Q180" s="1"/>
      <c r="R180" s="27">
        <f t="shared" si="43"/>
        <v>118.17529306899924</v>
      </c>
      <c r="S180" s="27">
        <f t="shared" si="44"/>
        <v>2.8527069310007795</v>
      </c>
    </row>
    <row r="181" spans="1:19" x14ac:dyDescent="0.25">
      <c r="A181" s="29">
        <v>3190</v>
      </c>
      <c r="B181" s="29">
        <v>3.7400000000000003E-2</v>
      </c>
      <c r="C181" s="29">
        <v>-1.0555000000000001</v>
      </c>
      <c r="D181" s="1"/>
      <c r="E181" s="1">
        <f t="shared" si="36"/>
        <v>-28.22192513368984</v>
      </c>
      <c r="F181" s="1">
        <f t="shared" si="37"/>
        <v>1</v>
      </c>
      <c r="G181" s="1">
        <f t="shared" si="45"/>
        <v>-28.22192513368984</v>
      </c>
      <c r="H181" s="1"/>
      <c r="I181" s="24">
        <f t="shared" si="38"/>
        <v>0.98896495540181295</v>
      </c>
      <c r="J181" s="24">
        <f t="shared" si="34"/>
        <v>-0.9779299108036259</v>
      </c>
      <c r="K181" s="1"/>
      <c r="L181" s="1">
        <f t="shared" si="39"/>
        <v>3.6987289332027808E-2</v>
      </c>
      <c r="M181" s="1">
        <f t="shared" si="40"/>
        <v>4.1271066797219567E-4</v>
      </c>
      <c r="N181" s="1">
        <f t="shared" si="41"/>
        <v>-1.0559240639134868</v>
      </c>
      <c r="O181" s="1">
        <f t="shared" si="42"/>
        <v>4.2406391348670752E-4</v>
      </c>
      <c r="P181" s="24">
        <f t="shared" si="35"/>
        <v>0</v>
      </c>
      <c r="Q181" s="1"/>
      <c r="R181" s="27">
        <f t="shared" si="43"/>
        <v>117.98945296916871</v>
      </c>
      <c r="S181" s="27">
        <f t="shared" si="44"/>
        <v>1.3165470308313043</v>
      </c>
    </row>
    <row r="182" spans="1:19" x14ac:dyDescent="0.25">
      <c r="A182" s="29">
        <v>3220</v>
      </c>
      <c r="B182" s="29">
        <v>3.6499999999999998E-2</v>
      </c>
      <c r="C182" s="29">
        <v>-1.0346</v>
      </c>
      <c r="D182" s="1"/>
      <c r="E182" s="1">
        <f t="shared" si="36"/>
        <v>-28.345205479452055</v>
      </c>
      <c r="F182" s="1">
        <f t="shared" si="37"/>
        <v>1</v>
      </c>
      <c r="G182" s="1">
        <f t="shared" si="45"/>
        <v>-28.345205479452055</v>
      </c>
      <c r="H182" s="1"/>
      <c r="I182" s="24">
        <f t="shared" si="38"/>
        <v>0.99313323917835095</v>
      </c>
      <c r="J182" s="24">
        <f t="shared" si="34"/>
        <v>-0.98626647835670189</v>
      </c>
      <c r="K182" s="1"/>
      <c r="L182" s="1">
        <f t="shared" si="39"/>
        <v>3.624936323000981E-2</v>
      </c>
      <c r="M182" s="1">
        <f t="shared" si="40"/>
        <v>2.5063676999019047E-4</v>
      </c>
      <c r="N182" s="1">
        <f t="shared" si="41"/>
        <v>-1.0348575315294559</v>
      </c>
      <c r="O182" s="1">
        <f t="shared" si="42"/>
        <v>2.5753152945605086E-4</v>
      </c>
      <c r="P182" s="24">
        <f t="shared" si="35"/>
        <v>0</v>
      </c>
      <c r="Q182" s="1"/>
      <c r="R182" s="27">
        <f t="shared" si="43"/>
        <v>116.72294960063158</v>
      </c>
      <c r="S182" s="27">
        <f t="shared" si="44"/>
        <v>0.80705039936841327</v>
      </c>
    </row>
    <row r="183" spans="1:19" x14ac:dyDescent="0.25">
      <c r="A183" s="29">
        <v>3250</v>
      </c>
      <c r="B183" s="29">
        <v>3.5200000000000002E-2</v>
      </c>
      <c r="C183" s="29">
        <v>-1.0048999999999999</v>
      </c>
      <c r="D183" s="1"/>
      <c r="E183" s="1">
        <f t="shared" si="36"/>
        <v>-28.54829545454545</v>
      </c>
      <c r="F183" s="1">
        <f t="shared" si="37"/>
        <v>1</v>
      </c>
      <c r="G183" s="1">
        <f t="shared" si="45"/>
        <v>-28.54829545454545</v>
      </c>
      <c r="H183" s="1"/>
      <c r="I183" s="24">
        <f t="shared" si="38"/>
        <v>1</v>
      </c>
      <c r="J183" s="24">
        <f t="shared" si="34"/>
        <v>-1</v>
      </c>
      <c r="K183" s="1"/>
      <c r="L183" s="1">
        <f t="shared" si="39"/>
        <v>3.5200000000000002E-2</v>
      </c>
      <c r="M183" s="1">
        <f t="shared" si="40"/>
        <v>0</v>
      </c>
      <c r="N183" s="1">
        <f t="shared" si="41"/>
        <v>-1.0048999999999999</v>
      </c>
      <c r="O183" s="1">
        <f t="shared" si="42"/>
        <v>0</v>
      </c>
      <c r="P183" s="24">
        <f t="shared" si="35"/>
        <v>0</v>
      </c>
      <c r="Q183" s="1"/>
      <c r="R183" s="27">
        <f t="shared" si="43"/>
        <v>114.4</v>
      </c>
      <c r="S183" s="27">
        <f t="shared" si="44"/>
        <v>0</v>
      </c>
    </row>
    <row r="184" spans="1:19" x14ac:dyDescent="0.25">
      <c r="A184" s="29">
        <v>3280</v>
      </c>
      <c r="B184" s="29">
        <v>3.4000000000000002E-2</v>
      </c>
      <c r="C184" s="29">
        <v>-0.96899999999999997</v>
      </c>
      <c r="D184" s="1"/>
      <c r="E184" s="1">
        <f t="shared" si="36"/>
        <v>-28.499999999999996</v>
      </c>
      <c r="F184" s="1">
        <f t="shared" si="37"/>
        <v>1</v>
      </c>
      <c r="G184" s="1">
        <f t="shared" si="45"/>
        <v>-28.499999999999996</v>
      </c>
      <c r="H184" s="1"/>
      <c r="I184" s="24">
        <f t="shared" si="38"/>
        <v>0.99836706201286429</v>
      </c>
      <c r="J184" s="24">
        <f t="shared" si="34"/>
        <v>-0.99673412402572859</v>
      </c>
      <c r="K184" s="1"/>
      <c r="L184" s="1">
        <f t="shared" si="39"/>
        <v>3.394448010843739E-2</v>
      </c>
      <c r="M184" s="1">
        <f t="shared" si="40"/>
        <v>5.5519891562614061E-5</v>
      </c>
      <c r="N184" s="1">
        <f t="shared" si="41"/>
        <v>-0.96905704718661156</v>
      </c>
      <c r="O184" s="1">
        <f t="shared" si="42"/>
        <v>5.7047186611580177E-5</v>
      </c>
      <c r="P184" s="24">
        <f t="shared" si="35"/>
        <v>0</v>
      </c>
      <c r="Q184" s="1"/>
      <c r="R184" s="27">
        <f t="shared" si="43"/>
        <v>111.33789475567464</v>
      </c>
      <c r="S184" s="27">
        <f t="shared" si="44"/>
        <v>0.18210524432537412</v>
      </c>
    </row>
    <row r="185" spans="1:19" x14ac:dyDescent="0.25">
      <c r="A185" s="29">
        <v>3310</v>
      </c>
      <c r="B185" s="29">
        <v>3.27E-2</v>
      </c>
      <c r="C185" s="29">
        <v>-0.92849999999999999</v>
      </c>
      <c r="D185" s="1"/>
      <c r="E185" s="1">
        <f t="shared" si="36"/>
        <v>-28.394495412844037</v>
      </c>
      <c r="F185" s="1">
        <f t="shared" si="37"/>
        <v>0</v>
      </c>
      <c r="G185" s="1">
        <f t="shared" si="45"/>
        <v>0</v>
      </c>
      <c r="H185" s="1"/>
      <c r="I185" s="24">
        <f t="shared" si="38"/>
        <v>0.99479980190928885</v>
      </c>
      <c r="J185" s="24">
        <f t="shared" si="34"/>
        <v>-0.9895996038185777</v>
      </c>
      <c r="K185" s="1"/>
      <c r="L185" s="1">
        <f t="shared" si="39"/>
        <v>3.2529953522433742E-2</v>
      </c>
      <c r="M185" s="1">
        <f t="shared" si="40"/>
        <v>1.7004647756625461E-4</v>
      </c>
      <c r="N185" s="1">
        <f t="shared" si="41"/>
        <v>-0.9286747242810699</v>
      </c>
      <c r="O185" s="1">
        <f t="shared" si="42"/>
        <v>1.7472428107003437E-4</v>
      </c>
      <c r="P185" s="24">
        <f t="shared" si="35"/>
        <v>1.0357524252497029E-16</v>
      </c>
      <c r="Q185" s="1"/>
      <c r="R185" s="27">
        <f t="shared" si="43"/>
        <v>107.67414615925568</v>
      </c>
      <c r="S185" s="27">
        <f t="shared" si="44"/>
        <v>0.56285384074430278</v>
      </c>
    </row>
    <row r="186" spans="1:19" x14ac:dyDescent="0.25">
      <c r="A186" s="29">
        <v>3340</v>
      </c>
      <c r="B186" s="29">
        <v>3.1399999999999997E-2</v>
      </c>
      <c r="C186" s="29">
        <v>-0.88480000000000003</v>
      </c>
      <c r="D186" s="1"/>
      <c r="E186" s="1">
        <f t="shared" si="36"/>
        <v>-28.178343949044589</v>
      </c>
      <c r="F186" s="1">
        <f t="shared" si="37"/>
        <v>0</v>
      </c>
      <c r="G186" s="1">
        <f t="shared" si="45"/>
        <v>0</v>
      </c>
      <c r="H186" s="1"/>
      <c r="I186" s="24">
        <f t="shared" si="38"/>
        <v>0.98749141358299375</v>
      </c>
      <c r="J186" s="24">
        <f t="shared" si="34"/>
        <v>-0.9749828271659875</v>
      </c>
      <c r="K186" s="1"/>
      <c r="L186" s="1">
        <f t="shared" si="39"/>
        <v>3.1007230386506001E-2</v>
      </c>
      <c r="M186" s="1">
        <f t="shared" si="40"/>
        <v>3.9276961349399623E-4</v>
      </c>
      <c r="N186" s="1">
        <f t="shared" si="41"/>
        <v>-0.88520357430113283</v>
      </c>
      <c r="O186" s="1">
        <f t="shared" si="42"/>
        <v>4.0357430113278941E-4</v>
      </c>
      <c r="P186" s="24">
        <f t="shared" si="35"/>
        <v>0</v>
      </c>
      <c r="Q186" s="1"/>
      <c r="R186" s="27">
        <f t="shared" si="43"/>
        <v>103.56414949093005</v>
      </c>
      <c r="S186" s="27">
        <f t="shared" si="44"/>
        <v>1.3118505090699475</v>
      </c>
    </row>
    <row r="187" spans="1:19" x14ac:dyDescent="0.25">
      <c r="A187" s="29">
        <v>3370</v>
      </c>
      <c r="B187" s="29">
        <v>3.0200000000000001E-2</v>
      </c>
      <c r="C187" s="29">
        <v>-0.83889999999999998</v>
      </c>
      <c r="D187" s="1"/>
      <c r="E187" s="1">
        <f t="shared" si="36"/>
        <v>-27.778145695364238</v>
      </c>
      <c r="F187" s="1">
        <f t="shared" si="37"/>
        <v>0</v>
      </c>
      <c r="G187" s="1">
        <f t="shared" si="45"/>
        <v>0</v>
      </c>
      <c r="H187" s="1"/>
      <c r="I187" s="24">
        <f t="shared" si="38"/>
        <v>0.97396014160366129</v>
      </c>
      <c r="J187" s="24">
        <f t="shared" si="34"/>
        <v>-0.94792028320732258</v>
      </c>
      <c r="K187" s="1"/>
      <c r="L187" s="1">
        <f t="shared" si="39"/>
        <v>2.9413596276430573E-2</v>
      </c>
      <c r="M187" s="1">
        <f t="shared" si="40"/>
        <v>7.8640372356942906E-4</v>
      </c>
      <c r="N187" s="1">
        <f t="shared" si="41"/>
        <v>-0.83970803688025786</v>
      </c>
      <c r="O187" s="1">
        <f t="shared" si="42"/>
        <v>8.0803688025781286E-4</v>
      </c>
      <c r="P187" s="24">
        <f t="shared" si="35"/>
        <v>-1.0357524252497029E-16</v>
      </c>
      <c r="Q187" s="1"/>
      <c r="R187" s="27">
        <f t="shared" si="43"/>
        <v>99.123819451571038</v>
      </c>
      <c r="S187" s="27">
        <f t="shared" si="44"/>
        <v>2.6501805484289758</v>
      </c>
    </row>
    <row r="188" spans="1:19" x14ac:dyDescent="0.25">
      <c r="A188" s="29">
        <v>3400</v>
      </c>
      <c r="B188" s="29">
        <v>2.8899999999999999E-2</v>
      </c>
      <c r="C188" s="29">
        <v>-0.79059999999999997</v>
      </c>
      <c r="D188" s="1"/>
      <c r="E188" s="1">
        <f t="shared" si="36"/>
        <v>-27.356401384083046</v>
      </c>
      <c r="F188" s="1">
        <f t="shared" si="37"/>
        <v>0</v>
      </c>
      <c r="G188" s="1">
        <f t="shared" si="45"/>
        <v>0</v>
      </c>
      <c r="H188" s="1"/>
      <c r="I188" s="24">
        <f t="shared" si="38"/>
        <v>0.95970036678155468</v>
      </c>
      <c r="J188" s="24">
        <f t="shared" si="34"/>
        <v>-0.91940073356310936</v>
      </c>
      <c r="K188" s="1"/>
      <c r="L188" s="1">
        <f t="shared" si="39"/>
        <v>2.7735340599986929E-2</v>
      </c>
      <c r="M188" s="1">
        <f t="shared" si="40"/>
        <v>1.1646594000130697E-3</v>
      </c>
      <c r="N188" s="1">
        <f t="shared" si="41"/>
        <v>-0.79179669798087671</v>
      </c>
      <c r="O188" s="1">
        <f t="shared" si="42"/>
        <v>1.1966979808767542E-3</v>
      </c>
      <c r="P188" s="24">
        <f t="shared" si="35"/>
        <v>0</v>
      </c>
      <c r="Q188" s="1"/>
      <c r="R188" s="27">
        <f t="shared" si="43"/>
        <v>94.300158039955562</v>
      </c>
      <c r="S188" s="27">
        <f t="shared" si="44"/>
        <v>3.9598419600444372</v>
      </c>
    </row>
    <row r="189" spans="1:19" x14ac:dyDescent="0.25">
      <c r="A189" s="29">
        <v>3430</v>
      </c>
      <c r="B189" s="29">
        <v>2.7799999999999998E-2</v>
      </c>
      <c r="C189" s="29">
        <v>-0.7389</v>
      </c>
      <c r="D189" s="1"/>
      <c r="E189" s="1">
        <f t="shared" si="36"/>
        <v>-26.579136690647484</v>
      </c>
      <c r="F189" s="1">
        <f t="shared" si="37"/>
        <v>0</v>
      </c>
      <c r="G189" s="1">
        <f t="shared" si="45"/>
        <v>0</v>
      </c>
      <c r="H189" s="1"/>
      <c r="I189" s="24">
        <f t="shared" si="38"/>
        <v>0.93341994234169801</v>
      </c>
      <c r="J189" s="24">
        <f t="shared" si="34"/>
        <v>-0.86683988468339601</v>
      </c>
      <c r="K189" s="1"/>
      <c r="L189" s="1">
        <f t="shared" si="39"/>
        <v>2.5949074397099203E-2</v>
      </c>
      <c r="M189" s="1">
        <f t="shared" si="40"/>
        <v>1.8509256029007953E-3</v>
      </c>
      <c r="N189" s="1">
        <f t="shared" si="41"/>
        <v>-0.74080184266036886</v>
      </c>
      <c r="O189" s="1">
        <f t="shared" si="42"/>
        <v>1.9018426603688719E-3</v>
      </c>
      <c r="P189" s="24">
        <f t="shared" si="35"/>
        <v>0</v>
      </c>
      <c r="Q189" s="1"/>
      <c r="R189" s="27">
        <f t="shared" si="43"/>
        <v>89.005325182050271</v>
      </c>
      <c r="S189" s="27">
        <f t="shared" si="44"/>
        <v>6.3486748179497274</v>
      </c>
    </row>
    <row r="190" spans="1:19" x14ac:dyDescent="0.25">
      <c r="A190" s="29">
        <v>3460</v>
      </c>
      <c r="B190" s="29">
        <v>2.6800000000000001E-2</v>
      </c>
      <c r="C190" s="29">
        <v>-0.68969999999999998</v>
      </c>
      <c r="D190" s="1"/>
      <c r="E190" s="1">
        <f t="shared" si="36"/>
        <v>-25.735074626865671</v>
      </c>
      <c r="F190" s="1">
        <f t="shared" si="37"/>
        <v>0</v>
      </c>
      <c r="G190" s="1">
        <f t="shared" si="45"/>
        <v>0</v>
      </c>
      <c r="H190" s="1"/>
      <c r="I190" s="24">
        <f t="shared" si="38"/>
        <v>0.90488100383450798</v>
      </c>
      <c r="J190" s="24">
        <f t="shared" si="34"/>
        <v>-0.80976200766901596</v>
      </c>
      <c r="K190" s="1"/>
      <c r="L190" s="1">
        <f t="shared" si="39"/>
        <v>2.4250810902764815E-2</v>
      </c>
      <c r="M190" s="1">
        <f t="shared" si="40"/>
        <v>2.5491890972351864E-3</v>
      </c>
      <c r="N190" s="1">
        <f t="shared" si="41"/>
        <v>-0.69231931466444196</v>
      </c>
      <c r="O190" s="1">
        <f t="shared" si="42"/>
        <v>2.6193146644419387E-3</v>
      </c>
      <c r="P190" s="24">
        <f t="shared" si="35"/>
        <v>0</v>
      </c>
      <c r="Q190" s="1"/>
      <c r="R190" s="27">
        <f t="shared" si="43"/>
        <v>83.907805723566256</v>
      </c>
      <c r="S190" s="27">
        <f t="shared" si="44"/>
        <v>8.8201942764337442</v>
      </c>
    </row>
    <row r="191" spans="1:19" x14ac:dyDescent="0.25">
      <c r="A191" s="29">
        <v>3490</v>
      </c>
      <c r="B191" s="29">
        <v>2.5899999999999999E-2</v>
      </c>
      <c r="C191" s="29">
        <v>-0.64119999999999999</v>
      </c>
      <c r="D191" s="1"/>
      <c r="E191" s="1">
        <f t="shared" si="36"/>
        <v>-24.756756756756758</v>
      </c>
      <c r="F191" s="1">
        <f t="shared" si="37"/>
        <v>0</v>
      </c>
      <c r="G191" s="1">
        <f t="shared" si="45"/>
        <v>0</v>
      </c>
      <c r="H191" s="1"/>
      <c r="I191" s="24">
        <f t="shared" si="38"/>
        <v>0.8718026856236083</v>
      </c>
      <c r="J191" s="24">
        <f t="shared" si="34"/>
        <v>-0.7436053712472166</v>
      </c>
      <c r="K191" s="1"/>
      <c r="L191" s="1">
        <f t="shared" si="39"/>
        <v>2.2579689557651453E-2</v>
      </c>
      <c r="M191" s="1">
        <f t="shared" si="40"/>
        <v>3.3203104423485449E-3</v>
      </c>
      <c r="N191" s="1">
        <f t="shared" si="41"/>
        <v>-0.64461164876374832</v>
      </c>
      <c r="O191" s="1">
        <f t="shared" si="42"/>
        <v>3.411648763748369E-3</v>
      </c>
      <c r="P191" s="24">
        <f t="shared" si="35"/>
        <v>0</v>
      </c>
      <c r="Q191" s="1"/>
      <c r="R191" s="27">
        <f t="shared" si="43"/>
        <v>78.803116556203577</v>
      </c>
      <c r="S191" s="27">
        <f t="shared" si="44"/>
        <v>11.587883443796422</v>
      </c>
    </row>
    <row r="192" spans="1:19" x14ac:dyDescent="0.25">
      <c r="A192" s="29">
        <v>3520</v>
      </c>
      <c r="B192" s="29">
        <v>2.52E-2</v>
      </c>
      <c r="C192" s="29">
        <v>-0.59530000000000005</v>
      </c>
      <c r="D192" s="1"/>
      <c r="E192" s="1">
        <f t="shared" si="36"/>
        <v>-23.623015873015873</v>
      </c>
      <c r="F192" s="1">
        <f t="shared" si="37"/>
        <v>0</v>
      </c>
      <c r="G192" s="1">
        <f t="shared" si="45"/>
        <v>0</v>
      </c>
      <c r="H192" s="1"/>
      <c r="I192" s="24">
        <f t="shared" si="38"/>
        <v>0.83346929433340067</v>
      </c>
      <c r="J192" s="24">
        <f t="shared" si="34"/>
        <v>-0.66693858866680134</v>
      </c>
      <c r="K192" s="1"/>
      <c r="L192" s="1">
        <f t="shared" si="39"/>
        <v>2.1003426217201696E-2</v>
      </c>
      <c r="M192" s="1">
        <f t="shared" si="40"/>
        <v>4.1965737827983031E-3</v>
      </c>
      <c r="N192" s="1">
        <f t="shared" si="41"/>
        <v>-0.59961201720641988</v>
      </c>
      <c r="O192" s="1">
        <f t="shared" si="42"/>
        <v>4.3120172064199155E-3</v>
      </c>
      <c r="P192" s="24">
        <f t="shared" si="35"/>
        <v>1.0357524252497029E-16</v>
      </c>
      <c r="Q192" s="1"/>
      <c r="R192" s="27">
        <f t="shared" si="43"/>
        <v>73.932060284549976</v>
      </c>
      <c r="S192" s="27">
        <f t="shared" si="44"/>
        <v>14.771939715450026</v>
      </c>
    </row>
    <row r="193" spans="1:19" x14ac:dyDescent="0.25">
      <c r="A193" s="29">
        <v>3550</v>
      </c>
      <c r="B193" s="29">
        <v>2.4400000000000002E-2</v>
      </c>
      <c r="C193" s="29">
        <v>-0.56159999999999999</v>
      </c>
      <c r="D193" s="1"/>
      <c r="E193" s="1">
        <f t="shared" si="36"/>
        <v>-23.016393442622949</v>
      </c>
      <c r="F193" s="1">
        <f t="shared" si="37"/>
        <v>0</v>
      </c>
      <c r="G193" s="1">
        <f t="shared" si="45"/>
        <v>0</v>
      </c>
      <c r="H193" s="1"/>
      <c r="I193" s="24">
        <f t="shared" si="38"/>
        <v>0.81295852743493591</v>
      </c>
      <c r="J193" s="24">
        <f t="shared" si="34"/>
        <v>-0.62591705486987181</v>
      </c>
      <c r="K193" s="1"/>
      <c r="L193" s="1">
        <f t="shared" si="39"/>
        <v>1.9836188069412439E-2</v>
      </c>
      <c r="M193" s="1">
        <f t="shared" si="40"/>
        <v>4.5638119305875646E-3</v>
      </c>
      <c r="N193" s="1">
        <f t="shared" si="41"/>
        <v>-0.56628935769751576</v>
      </c>
      <c r="O193" s="1">
        <f t="shared" si="42"/>
        <v>4.6893576975157647E-3</v>
      </c>
      <c r="P193" s="24">
        <f t="shared" si="35"/>
        <v>0</v>
      </c>
      <c r="Q193" s="1"/>
      <c r="R193" s="27">
        <f t="shared" si="43"/>
        <v>70.418467646414157</v>
      </c>
      <c r="S193" s="27">
        <f t="shared" si="44"/>
        <v>16.201532353585854</v>
      </c>
    </row>
    <row r="194" spans="1:19" x14ac:dyDescent="0.25">
      <c r="A194" s="29">
        <v>3580</v>
      </c>
      <c r="B194" s="29">
        <v>2.3800000000000002E-2</v>
      </c>
      <c r="C194" s="29">
        <v>-0.53280000000000005</v>
      </c>
      <c r="D194" s="1"/>
      <c r="E194" s="1">
        <f t="shared" si="36"/>
        <v>-22.386554621848742</v>
      </c>
      <c r="F194" s="1">
        <f t="shared" si="37"/>
        <v>0</v>
      </c>
      <c r="G194" s="1">
        <f t="shared" si="45"/>
        <v>0</v>
      </c>
      <c r="H194" s="1"/>
      <c r="I194" s="24">
        <f t="shared" si="38"/>
        <v>0.79166278136742552</v>
      </c>
      <c r="J194" s="24">
        <f t="shared" si="34"/>
        <v>-0.58332556273485103</v>
      </c>
      <c r="K194" s="1"/>
      <c r="L194" s="1">
        <f t="shared" si="39"/>
        <v>1.8841574196544728E-2</v>
      </c>
      <c r="M194" s="1">
        <f t="shared" si="40"/>
        <v>4.9584258034552735E-3</v>
      </c>
      <c r="N194" s="1">
        <f t="shared" si="41"/>
        <v>-0.53789482699169866</v>
      </c>
      <c r="O194" s="1">
        <f t="shared" si="42"/>
        <v>5.094826991698634E-3</v>
      </c>
      <c r="P194" s="24">
        <f t="shared" si="35"/>
        <v>0</v>
      </c>
      <c r="Q194" s="1"/>
      <c r="R194" s="27">
        <f t="shared" si="43"/>
        <v>67.452835623630122</v>
      </c>
      <c r="S194" s="27">
        <f t="shared" si="44"/>
        <v>17.751164376369879</v>
      </c>
    </row>
    <row r="195" spans="1:19" x14ac:dyDescent="0.25">
      <c r="A195" s="29">
        <v>3610</v>
      </c>
      <c r="B195" s="29">
        <v>2.3E-2</v>
      </c>
      <c r="C195" s="29">
        <v>-0.50349999999999995</v>
      </c>
      <c r="D195" s="1"/>
      <c r="E195" s="1">
        <f t="shared" si="36"/>
        <v>-21.891304347826086</v>
      </c>
      <c r="F195" s="1">
        <f t="shared" si="37"/>
        <v>0</v>
      </c>
      <c r="G195" s="1">
        <f t="shared" si="45"/>
        <v>0</v>
      </c>
      <c r="H195" s="1"/>
      <c r="I195" s="24">
        <f t="shared" si="38"/>
        <v>0.77491766543048279</v>
      </c>
      <c r="J195" s="24">
        <f t="shared" si="34"/>
        <v>-0.54983533086096559</v>
      </c>
      <c r="K195" s="1"/>
      <c r="L195" s="1">
        <f t="shared" si="39"/>
        <v>1.7823106304901103E-2</v>
      </c>
      <c r="M195" s="1">
        <f t="shared" si="40"/>
        <v>5.1768936950988952E-3</v>
      </c>
      <c r="N195" s="1">
        <f t="shared" si="41"/>
        <v>-0.50881930471008852</v>
      </c>
      <c r="O195" s="1">
        <f t="shared" si="42"/>
        <v>5.3193047100885682E-3</v>
      </c>
      <c r="P195" s="24">
        <f t="shared" si="35"/>
        <v>0</v>
      </c>
      <c r="Q195" s="1"/>
      <c r="R195" s="27">
        <f t="shared" si="43"/>
        <v>64.341413760692987</v>
      </c>
      <c r="S195" s="27">
        <f t="shared" si="44"/>
        <v>18.688586239307011</v>
      </c>
    </row>
    <row r="196" spans="1:19" x14ac:dyDescent="0.25">
      <c r="A196" s="29">
        <v>3640</v>
      </c>
      <c r="B196" s="29">
        <v>2.23E-2</v>
      </c>
      <c r="C196" s="29">
        <v>-0.47460000000000002</v>
      </c>
      <c r="D196" s="1"/>
      <c r="E196" s="1">
        <f t="shared" si="36"/>
        <v>-21.282511210762333</v>
      </c>
      <c r="F196" s="1">
        <f t="shared" si="37"/>
        <v>0</v>
      </c>
      <c r="G196" s="1">
        <f t="shared" si="45"/>
        <v>0</v>
      </c>
      <c r="H196" s="1"/>
      <c r="I196" s="24">
        <f t="shared" si="38"/>
        <v>0.75433350385305531</v>
      </c>
      <c r="J196" s="24">
        <f t="shared" si="34"/>
        <v>-0.50866700770611062</v>
      </c>
      <c r="K196" s="1"/>
      <c r="L196" s="1">
        <f t="shared" si="39"/>
        <v>1.6821637135923134E-2</v>
      </c>
      <c r="M196" s="1">
        <f t="shared" si="40"/>
        <v>5.478362864076867E-3</v>
      </c>
      <c r="N196" s="1">
        <f t="shared" si="41"/>
        <v>-0.48022906698548734</v>
      </c>
      <c r="O196" s="1">
        <f t="shared" si="42"/>
        <v>5.6290669854872667E-3</v>
      </c>
      <c r="P196" s="24">
        <f t="shared" si="35"/>
        <v>-5.1787621262485144E-17</v>
      </c>
      <c r="Q196" s="1"/>
      <c r="R196" s="27">
        <f t="shared" si="43"/>
        <v>61.230759174760209</v>
      </c>
      <c r="S196" s="27">
        <f t="shared" si="44"/>
        <v>19.941240825239795</v>
      </c>
    </row>
    <row r="197" spans="1:19" x14ac:dyDescent="0.25">
      <c r="A197" s="29">
        <v>3670</v>
      </c>
      <c r="B197" s="29">
        <v>2.1600000000000001E-2</v>
      </c>
      <c r="C197" s="29">
        <v>-0.44419999999999998</v>
      </c>
      <c r="D197" s="1"/>
      <c r="E197" s="1">
        <f t="shared" si="36"/>
        <v>-20.564814814814813</v>
      </c>
      <c r="F197" s="1">
        <f t="shared" si="37"/>
        <v>0</v>
      </c>
      <c r="G197" s="1">
        <f t="shared" si="45"/>
        <v>0</v>
      </c>
      <c r="H197" s="1"/>
      <c r="I197" s="24">
        <f t="shared" si="38"/>
        <v>0.73006716824852935</v>
      </c>
      <c r="J197" s="24">
        <f t="shared" si="34"/>
        <v>-0.4601343364970587</v>
      </c>
      <c r="K197" s="1"/>
      <c r="L197" s="1">
        <f t="shared" si="39"/>
        <v>1.5769450834168235E-2</v>
      </c>
      <c r="M197" s="1">
        <f t="shared" si="40"/>
        <v>5.8305491658317667E-3</v>
      </c>
      <c r="N197" s="1">
        <f t="shared" si="41"/>
        <v>-0.45019094156976297</v>
      </c>
      <c r="O197" s="1">
        <f t="shared" si="42"/>
        <v>5.9909415697629873E-3</v>
      </c>
      <c r="P197" s="24">
        <f t="shared" si="35"/>
        <v>0</v>
      </c>
      <c r="Q197" s="1"/>
      <c r="R197" s="27">
        <f t="shared" si="43"/>
        <v>57.873884561397425</v>
      </c>
      <c r="S197" s="27">
        <f t="shared" si="44"/>
        <v>21.398115438602584</v>
      </c>
    </row>
    <row r="198" spans="1:19" x14ac:dyDescent="0.25">
      <c r="A198" s="29">
        <v>3700</v>
      </c>
      <c r="B198" s="29">
        <v>2.0899999999999998E-2</v>
      </c>
      <c r="C198" s="29">
        <v>-0.41389999999999999</v>
      </c>
      <c r="D198" s="1"/>
      <c r="E198" s="1">
        <f t="shared" si="36"/>
        <v>-19.803827751196174</v>
      </c>
      <c r="F198" s="1">
        <f t="shared" si="37"/>
        <v>0</v>
      </c>
      <c r="G198" s="1">
        <f t="shared" si="45"/>
        <v>0</v>
      </c>
      <c r="H198" s="1"/>
      <c r="I198" s="24">
        <f t="shared" si="38"/>
        <v>0.70433711361715157</v>
      </c>
      <c r="J198" s="24">
        <f t="shared" si="34"/>
        <v>-0.40867422723430313</v>
      </c>
      <c r="K198" s="1"/>
      <c r="L198" s="1">
        <f t="shared" si="39"/>
        <v>1.4720645674598467E-2</v>
      </c>
      <c r="M198" s="1">
        <f t="shared" si="40"/>
        <v>6.1793543254015319E-3</v>
      </c>
      <c r="N198" s="1">
        <f t="shared" si="41"/>
        <v>-0.42024934200011355</v>
      </c>
      <c r="O198" s="1">
        <f t="shared" si="42"/>
        <v>6.3493420001135671E-3</v>
      </c>
      <c r="P198" s="24">
        <f t="shared" si="35"/>
        <v>0</v>
      </c>
      <c r="Q198" s="1"/>
      <c r="R198" s="27">
        <f t="shared" si="43"/>
        <v>54.466388996014324</v>
      </c>
      <c r="S198" s="27">
        <f t="shared" si="44"/>
        <v>22.863611003985667</v>
      </c>
    </row>
    <row r="199" spans="1:19" x14ac:dyDescent="0.25">
      <c r="A199" s="29">
        <v>3730</v>
      </c>
      <c r="B199" s="29">
        <v>2.07E-2</v>
      </c>
      <c r="C199" s="29">
        <v>-0.3846</v>
      </c>
      <c r="D199" s="1"/>
      <c r="E199" s="1">
        <f t="shared" si="36"/>
        <v>-18.579710144927535</v>
      </c>
      <c r="F199" s="1">
        <f t="shared" si="37"/>
        <v>0</v>
      </c>
      <c r="G199" s="1">
        <f t="shared" si="45"/>
        <v>0</v>
      </c>
      <c r="H199" s="1"/>
      <c r="I199" s="24">
        <f t="shared" si="38"/>
        <v>0.66294795683602181</v>
      </c>
      <c r="J199" s="24">
        <f t="shared" si="34"/>
        <v>-0.32589591367204362</v>
      </c>
      <c r="K199" s="1"/>
      <c r="L199" s="1">
        <f t="shared" si="39"/>
        <v>1.3723022706505651E-2</v>
      </c>
      <c r="M199" s="1">
        <f t="shared" si="40"/>
        <v>6.9769772934943483E-3</v>
      </c>
      <c r="N199" s="1">
        <f t="shared" si="41"/>
        <v>-0.39176890675475928</v>
      </c>
      <c r="O199" s="1">
        <f t="shared" si="42"/>
        <v>7.1689067547593341E-3</v>
      </c>
      <c r="P199" s="24">
        <f t="shared" si="35"/>
        <v>5.1787621262485144E-17</v>
      </c>
      <c r="Q199" s="1"/>
      <c r="R199" s="27">
        <f t="shared" si="43"/>
        <v>51.186874695266077</v>
      </c>
      <c r="S199" s="27">
        <f t="shared" si="44"/>
        <v>26.024125304733918</v>
      </c>
    </row>
    <row r="200" spans="1:19" x14ac:dyDescent="0.25">
      <c r="A200" s="29">
        <v>3760</v>
      </c>
      <c r="B200" s="29">
        <v>2.06E-2</v>
      </c>
      <c r="C200" s="29">
        <v>-0.35439999999999999</v>
      </c>
      <c r="D200" s="1"/>
      <c r="E200" s="1">
        <f t="shared" si="36"/>
        <v>-17.203883495145629</v>
      </c>
      <c r="F200" s="1">
        <f t="shared" si="37"/>
        <v>0</v>
      </c>
      <c r="G200" s="1">
        <f t="shared" si="45"/>
        <v>0</v>
      </c>
      <c r="H200" s="1"/>
      <c r="I200" s="24">
        <f t="shared" si="38"/>
        <v>0.61642930158601061</v>
      </c>
      <c r="J200" s="24">
        <f t="shared" si="34"/>
        <v>-0.23285860317202123</v>
      </c>
      <c r="K200" s="1"/>
      <c r="L200" s="1">
        <f t="shared" si="39"/>
        <v>1.2698443612671818E-2</v>
      </c>
      <c r="M200" s="1">
        <f t="shared" si="40"/>
        <v>7.9015563873281822E-3</v>
      </c>
      <c r="N200" s="1">
        <f t="shared" si="41"/>
        <v>-0.36251892006744058</v>
      </c>
      <c r="O200" s="1">
        <f t="shared" si="42"/>
        <v>8.1189200674406138E-3</v>
      </c>
      <c r="P200" s="24">
        <f t="shared" si="35"/>
        <v>5.1787621262485144E-17</v>
      </c>
      <c r="Q200" s="1"/>
      <c r="R200" s="27">
        <f t="shared" si="43"/>
        <v>47.746147983646033</v>
      </c>
      <c r="S200" s="27">
        <f t="shared" si="44"/>
        <v>29.709852016353967</v>
      </c>
    </row>
    <row r="201" spans="1:19" x14ac:dyDescent="0.25">
      <c r="A201" s="29">
        <v>3790</v>
      </c>
      <c r="B201" s="29">
        <v>2.0899999999999998E-2</v>
      </c>
      <c r="C201" s="29">
        <v>-0.32669999999999999</v>
      </c>
      <c r="D201" s="1"/>
      <c r="E201" s="1">
        <f t="shared" si="36"/>
        <v>-15.631578947368421</v>
      </c>
      <c r="F201" s="1">
        <f t="shared" si="37"/>
        <v>0</v>
      </c>
      <c r="G201" s="1">
        <f t="shared" si="45"/>
        <v>0</v>
      </c>
      <c r="H201" s="1"/>
      <c r="I201" s="24">
        <f t="shared" si="38"/>
        <v>0.56326744924242711</v>
      </c>
      <c r="J201" s="24">
        <f t="shared" si="34"/>
        <v>-0.12653489848485422</v>
      </c>
      <c r="K201" s="1"/>
      <c r="L201" s="1">
        <f t="shared" si="39"/>
        <v>1.1772289689166725E-2</v>
      </c>
      <c r="M201" s="1">
        <f t="shared" si="40"/>
        <v>9.127710310833273E-3</v>
      </c>
      <c r="N201" s="1">
        <f t="shared" si="41"/>
        <v>-0.33607880422283071</v>
      </c>
      <c r="O201" s="1">
        <f t="shared" si="42"/>
        <v>9.3788042228307531E-3</v>
      </c>
      <c r="P201" s="24">
        <f t="shared" si="35"/>
        <v>5.1787621262485144E-17</v>
      </c>
      <c r="Q201" s="1"/>
      <c r="R201" s="27">
        <f t="shared" si="43"/>
        <v>44.616977921941888</v>
      </c>
      <c r="S201" s="27">
        <f t="shared" si="44"/>
        <v>34.594022078058103</v>
      </c>
    </row>
    <row r="202" spans="1:19" x14ac:dyDescent="0.25">
      <c r="A202" s="29">
        <v>3820</v>
      </c>
      <c r="B202" s="29">
        <v>2.1100000000000001E-2</v>
      </c>
      <c r="C202" s="29">
        <v>-0.30149999999999999</v>
      </c>
      <c r="D202" s="1"/>
      <c r="E202" s="1">
        <f t="shared" si="36"/>
        <v>-14.28909952606635</v>
      </c>
      <c r="F202" s="1">
        <f t="shared" si="37"/>
        <v>0</v>
      </c>
      <c r="G202" s="1">
        <f t="shared" si="45"/>
        <v>0</v>
      </c>
      <c r="H202" s="1"/>
      <c r="I202" s="24">
        <f t="shared" si="38"/>
        <v>0.51787631120211863</v>
      </c>
      <c r="J202" s="24">
        <f t="shared" si="34"/>
        <v>-3.5752622404237266E-2</v>
      </c>
      <c r="K202" s="1"/>
      <c r="L202" s="1">
        <f t="shared" si="39"/>
        <v>1.0927190166364703E-2</v>
      </c>
      <c r="M202" s="1">
        <f t="shared" si="40"/>
        <v>1.0172809833635298E-2</v>
      </c>
      <c r="N202" s="1">
        <f t="shared" si="41"/>
        <v>-0.3119526533573832</v>
      </c>
      <c r="O202" s="1">
        <f t="shared" si="42"/>
        <v>1.045265335738323E-2</v>
      </c>
      <c r="P202" s="24">
        <f t="shared" si="35"/>
        <v>0</v>
      </c>
      <c r="Q202" s="1"/>
      <c r="R202" s="27">
        <f t="shared" si="43"/>
        <v>41.741866435513167</v>
      </c>
      <c r="S202" s="27">
        <f t="shared" si="44"/>
        <v>38.860133564486837</v>
      </c>
    </row>
    <row r="203" spans="1:19" x14ac:dyDescent="0.25">
      <c r="A203" s="29">
        <v>3850</v>
      </c>
      <c r="B203" s="29">
        <v>2.1499999999999998E-2</v>
      </c>
      <c r="C203" s="29">
        <v>-0.2782</v>
      </c>
      <c r="D203" s="1"/>
      <c r="E203" s="1">
        <f t="shared" si="36"/>
        <v>-12.939534883720931</v>
      </c>
      <c r="F203" s="1">
        <f t="shared" si="37"/>
        <v>0</v>
      </c>
      <c r="G203" s="1">
        <f t="shared" si="45"/>
        <v>0</v>
      </c>
      <c r="H203" s="1"/>
      <c r="I203" s="24">
        <f t="shared" si="38"/>
        <v>0.47224561176420399</v>
      </c>
      <c r="J203" s="24">
        <f t="shared" si="34"/>
        <v>5.5508776471592025E-2</v>
      </c>
      <c r="K203" s="1"/>
      <c r="L203" s="1">
        <f t="shared" si="39"/>
        <v>1.0153280652930386E-2</v>
      </c>
      <c r="M203" s="1">
        <f t="shared" si="40"/>
        <v>1.1346719347069613E-2</v>
      </c>
      <c r="N203" s="1">
        <f t="shared" si="41"/>
        <v>-0.28985885591277677</v>
      </c>
      <c r="O203" s="1">
        <f t="shared" si="42"/>
        <v>1.1658855912776758E-2</v>
      </c>
      <c r="P203" s="24">
        <f t="shared" si="35"/>
        <v>0</v>
      </c>
      <c r="Q203" s="1"/>
      <c r="R203" s="27">
        <f t="shared" si="43"/>
        <v>39.090130513781986</v>
      </c>
      <c r="S203" s="27">
        <f t="shared" si="44"/>
        <v>43.684869486218005</v>
      </c>
    </row>
    <row r="204" spans="1:19" x14ac:dyDescent="0.25">
      <c r="A204" s="29">
        <v>3880</v>
      </c>
      <c r="B204" s="29">
        <v>2.1700000000000001E-2</v>
      </c>
      <c r="C204" s="29">
        <v>-0.25509999999999999</v>
      </c>
      <c r="D204" s="1"/>
      <c r="E204" s="1">
        <f t="shared" si="36"/>
        <v>-11.755760368663594</v>
      </c>
      <c r="F204" s="1">
        <f t="shared" si="37"/>
        <v>0</v>
      </c>
      <c r="G204" s="1">
        <f t="shared" si="45"/>
        <v>0</v>
      </c>
      <c r="H204" s="1"/>
      <c r="I204" s="24">
        <f t="shared" si="38"/>
        <v>0.43222051225880426</v>
      </c>
      <c r="J204" s="24">
        <f t="shared" si="34"/>
        <v>0.13555897548239149</v>
      </c>
      <c r="K204" s="1"/>
      <c r="L204" s="1">
        <f t="shared" si="39"/>
        <v>9.3791851160160526E-3</v>
      </c>
      <c r="M204" s="1">
        <f t="shared" si="40"/>
        <v>1.2320814883983946E-2</v>
      </c>
      <c r="N204" s="1">
        <f t="shared" si="41"/>
        <v>-0.26775974781490142</v>
      </c>
      <c r="O204" s="1">
        <f t="shared" si="42"/>
        <v>1.2659747814901413E-2</v>
      </c>
      <c r="P204" s="24">
        <f t="shared" si="35"/>
        <v>0</v>
      </c>
      <c r="Q204" s="1"/>
      <c r="R204" s="27">
        <f t="shared" si="43"/>
        <v>36.391238250142287</v>
      </c>
      <c r="S204" s="27">
        <f t="shared" si="44"/>
        <v>47.804761749857711</v>
      </c>
    </row>
    <row r="205" spans="1:19" x14ac:dyDescent="0.25">
      <c r="A205" s="29">
        <v>3910</v>
      </c>
      <c r="B205" s="29">
        <v>2.1999999999999999E-2</v>
      </c>
      <c r="C205" s="29">
        <v>-0.2382</v>
      </c>
      <c r="D205" s="1"/>
      <c r="E205" s="1">
        <f t="shared" si="36"/>
        <v>-10.827272727272728</v>
      </c>
      <c r="F205" s="1">
        <f t="shared" si="37"/>
        <v>0</v>
      </c>
      <c r="G205" s="1">
        <f t="shared" si="45"/>
        <v>0</v>
      </c>
      <c r="H205" s="1"/>
      <c r="I205" s="24">
        <f t="shared" si="38"/>
        <v>0.40082702493203637</v>
      </c>
      <c r="J205" s="24">
        <f t="shared" si="34"/>
        <v>0.19834595013592726</v>
      </c>
      <c r="K205" s="1"/>
      <c r="L205" s="1">
        <f t="shared" si="39"/>
        <v>8.8181945485048003E-3</v>
      </c>
      <c r="M205" s="1">
        <f t="shared" si="40"/>
        <v>1.3181805451495198E-2</v>
      </c>
      <c r="N205" s="1">
        <f t="shared" si="41"/>
        <v>-0.25174442334637703</v>
      </c>
      <c r="O205" s="1">
        <f t="shared" si="42"/>
        <v>1.3544423346377038E-2</v>
      </c>
      <c r="P205" s="24">
        <f t="shared" si="35"/>
        <v>0</v>
      </c>
      <c r="Q205" s="1"/>
      <c r="R205" s="27">
        <f t="shared" si="43"/>
        <v>34.479140684653771</v>
      </c>
      <c r="S205" s="27">
        <f t="shared" si="44"/>
        <v>51.540859315346225</v>
      </c>
    </row>
    <row r="206" spans="1:19" x14ac:dyDescent="0.25">
      <c r="A206" s="29">
        <v>3940</v>
      </c>
      <c r="B206" s="29">
        <v>2.23E-2</v>
      </c>
      <c r="C206" s="29">
        <v>-0.22889999999999999</v>
      </c>
      <c r="D206" s="1"/>
      <c r="E206" s="1">
        <f t="shared" si="36"/>
        <v>-10.264573991031389</v>
      </c>
      <c r="F206" s="1">
        <f t="shared" si="37"/>
        <v>0</v>
      </c>
      <c r="G206" s="1">
        <f t="shared" si="45"/>
        <v>0</v>
      </c>
      <c r="H206" s="1"/>
      <c r="I206" s="24">
        <f t="shared" si="38"/>
        <v>0.38180138058579755</v>
      </c>
      <c r="J206" s="24">
        <f t="shared" si="34"/>
        <v>0.23639723882840491</v>
      </c>
      <c r="K206" s="1"/>
      <c r="L206" s="1">
        <f t="shared" si="39"/>
        <v>8.5141707870632858E-3</v>
      </c>
      <c r="M206" s="1">
        <f t="shared" si="40"/>
        <v>1.3785829212936715E-2</v>
      </c>
      <c r="N206" s="1">
        <f t="shared" si="41"/>
        <v>-0.24306506317954246</v>
      </c>
      <c r="O206" s="1">
        <f t="shared" si="42"/>
        <v>1.4165063179542454E-2</v>
      </c>
      <c r="P206" s="24">
        <f t="shared" si="35"/>
        <v>-2.5893810631242572E-17</v>
      </c>
      <c r="Q206" s="1"/>
      <c r="R206" s="27">
        <f t="shared" si="43"/>
        <v>33.545832901029343</v>
      </c>
      <c r="S206" s="27">
        <f t="shared" si="44"/>
        <v>54.316167098970652</v>
      </c>
    </row>
    <row r="207" spans="1:19" x14ac:dyDescent="0.25">
      <c r="A207" s="29">
        <v>3970</v>
      </c>
      <c r="B207" s="29">
        <v>2.2599999999999999E-2</v>
      </c>
      <c r="C207" s="29">
        <v>-0.2213</v>
      </c>
      <c r="D207" s="1"/>
      <c r="E207" s="1">
        <f t="shared" si="36"/>
        <v>-9.7920353982300892</v>
      </c>
      <c r="F207" s="1">
        <f t="shared" si="37"/>
        <v>0</v>
      </c>
      <c r="G207" s="1">
        <f t="shared" si="45"/>
        <v>0</v>
      </c>
      <c r="H207" s="1"/>
      <c r="I207" s="24">
        <f t="shared" si="38"/>
        <v>0.36582417888358187</v>
      </c>
      <c r="J207" s="24">
        <f t="shared" si="34"/>
        <v>0.26835164223283625</v>
      </c>
      <c r="K207" s="1"/>
      <c r="L207" s="1">
        <f t="shared" si="39"/>
        <v>8.2676264427689501E-3</v>
      </c>
      <c r="M207" s="1">
        <f t="shared" si="40"/>
        <v>1.4332373557231048E-2</v>
      </c>
      <c r="N207" s="1">
        <f t="shared" si="41"/>
        <v>-0.23602664239598059</v>
      </c>
      <c r="O207" s="1">
        <f t="shared" si="42"/>
        <v>1.4726642395980582E-2</v>
      </c>
      <c r="P207" s="24">
        <f t="shared" si="35"/>
        <v>0</v>
      </c>
      <c r="Q207" s="1"/>
      <c r="R207" s="27">
        <f t="shared" si="43"/>
        <v>32.822476977792732</v>
      </c>
      <c r="S207" s="27">
        <f t="shared" si="44"/>
        <v>56.899523022207262</v>
      </c>
    </row>
    <row r="208" spans="1:19" x14ac:dyDescent="0.25">
      <c r="A208" s="29">
        <v>4000</v>
      </c>
      <c r="B208" s="29">
        <v>2.3E-2</v>
      </c>
      <c r="C208" s="29">
        <v>-0.21249999999999999</v>
      </c>
      <c r="D208" s="1"/>
      <c r="E208" s="1">
        <f t="shared" si="36"/>
        <v>-9.2391304347826093</v>
      </c>
      <c r="F208" s="1">
        <f t="shared" si="37"/>
        <v>0</v>
      </c>
      <c r="G208" s="1">
        <f t="shared" si="45"/>
        <v>0</v>
      </c>
      <c r="H208" s="1"/>
      <c r="I208" s="24">
        <f t="shared" si="38"/>
        <v>0.3471296759207918</v>
      </c>
      <c r="J208" s="24">
        <f t="shared" si="34"/>
        <v>0.30574064815841639</v>
      </c>
      <c r="K208" s="1"/>
      <c r="L208" s="1">
        <f t="shared" si="39"/>
        <v>7.9839825461782109E-3</v>
      </c>
      <c r="M208" s="1">
        <f t="shared" si="40"/>
        <v>1.5016017453821789E-2</v>
      </c>
      <c r="N208" s="1">
        <f t="shared" si="41"/>
        <v>-0.22792909263222963</v>
      </c>
      <c r="O208" s="1">
        <f t="shared" si="42"/>
        <v>1.542909263222963E-2</v>
      </c>
      <c r="P208" s="24">
        <f t="shared" si="35"/>
        <v>0</v>
      </c>
      <c r="Q208" s="1"/>
      <c r="R208" s="27">
        <f t="shared" si="43"/>
        <v>31.935930184712845</v>
      </c>
      <c r="S208" s="27">
        <f t="shared" si="44"/>
        <v>60.064069815287155</v>
      </c>
    </row>
    <row r="209" spans="1:19" x14ac:dyDescent="0.25">
      <c r="A209" s="29">
        <v>4030</v>
      </c>
      <c r="B209" s="29">
        <v>2.3400000000000001E-2</v>
      </c>
      <c r="C209" s="29">
        <v>-0.2024</v>
      </c>
      <c r="D209" s="1"/>
      <c r="E209" s="1">
        <f t="shared" si="36"/>
        <v>-8.649572649572649</v>
      </c>
      <c r="F209" s="1">
        <f t="shared" si="37"/>
        <v>0</v>
      </c>
      <c r="G209" s="1">
        <f t="shared" si="45"/>
        <v>0</v>
      </c>
      <c r="H209" s="1"/>
      <c r="I209" s="24">
        <f t="shared" si="38"/>
        <v>0.3271958889393507</v>
      </c>
      <c r="J209" s="24">
        <f t="shared" si="34"/>
        <v>0.3456082221212986</v>
      </c>
      <c r="K209" s="1"/>
      <c r="L209" s="1">
        <f t="shared" si="39"/>
        <v>7.6563838011808067E-3</v>
      </c>
      <c r="M209" s="1">
        <f t="shared" si="40"/>
        <v>1.5743616198819196E-2</v>
      </c>
      <c r="N209" s="1">
        <f t="shared" si="41"/>
        <v>-0.21857670686950545</v>
      </c>
      <c r="O209" s="1">
        <f t="shared" si="42"/>
        <v>1.6176706869505425E-2</v>
      </c>
      <c r="P209" s="24">
        <f t="shared" si="35"/>
        <v>-2.5893810631242572E-17</v>
      </c>
      <c r="Q209" s="1"/>
      <c r="R209" s="27">
        <f t="shared" si="43"/>
        <v>30.855226718758651</v>
      </c>
      <c r="S209" s="27">
        <f t="shared" si="44"/>
        <v>63.446773281241356</v>
      </c>
    </row>
    <row r="210" spans="1:19" x14ac:dyDescent="0.25">
      <c r="A210" s="29">
        <v>4060</v>
      </c>
      <c r="B210" s="29">
        <v>2.41E-2</v>
      </c>
      <c r="C210" s="29">
        <v>-0.193</v>
      </c>
      <c r="D210" s="1"/>
      <c r="E210" s="1">
        <f t="shared" si="36"/>
        <v>-8.008298755186722</v>
      </c>
      <c r="F210" s="1">
        <f t="shared" si="37"/>
        <v>0</v>
      </c>
      <c r="G210" s="1">
        <f t="shared" si="45"/>
        <v>0</v>
      </c>
      <c r="H210" s="1"/>
      <c r="I210" s="24">
        <f t="shared" si="38"/>
        <v>0.30551350677405403</v>
      </c>
      <c r="J210" s="24">
        <f t="shared" si="34"/>
        <v>0.38897298645189193</v>
      </c>
      <c r="K210" s="1"/>
      <c r="L210" s="1">
        <f t="shared" si="39"/>
        <v>7.3628755132547023E-3</v>
      </c>
      <c r="M210" s="1">
        <f t="shared" si="40"/>
        <v>1.6737124486745299E-2</v>
      </c>
      <c r="N210" s="1">
        <f t="shared" si="41"/>
        <v>-0.21019754554743322</v>
      </c>
      <c r="O210" s="1">
        <f t="shared" si="42"/>
        <v>1.7197545547433194E-2</v>
      </c>
      <c r="P210" s="24">
        <f t="shared" si="35"/>
        <v>-2.5893810631242572E-17</v>
      </c>
      <c r="Q210" s="1"/>
      <c r="R210" s="27">
        <f t="shared" si="43"/>
        <v>29.89327458381409</v>
      </c>
      <c r="S210" s="27">
        <f t="shared" si="44"/>
        <v>67.952725416185913</v>
      </c>
    </row>
    <row r="211" spans="1:19" x14ac:dyDescent="0.25">
      <c r="A211" s="29">
        <v>4090</v>
      </c>
      <c r="B211" s="29">
        <v>2.5100000000000001E-2</v>
      </c>
      <c r="C211" s="29">
        <v>-0.18390000000000001</v>
      </c>
      <c r="D211" s="1"/>
      <c r="E211" s="1">
        <f t="shared" si="36"/>
        <v>-7.3266932270916332</v>
      </c>
      <c r="F211" s="1">
        <f t="shared" si="37"/>
        <v>0</v>
      </c>
      <c r="G211" s="1">
        <f t="shared" si="45"/>
        <v>0</v>
      </c>
      <c r="H211" s="1"/>
      <c r="I211" s="24">
        <f t="shared" si="38"/>
        <v>0.28246745472746554</v>
      </c>
      <c r="J211" s="24">
        <f t="shared" si="34"/>
        <v>0.43506509054506892</v>
      </c>
      <c r="K211" s="1"/>
      <c r="L211" s="1">
        <f t="shared" si="39"/>
        <v>7.0899331136593854E-3</v>
      </c>
      <c r="M211" s="1">
        <f t="shared" si="40"/>
        <v>1.8010066886340617E-2</v>
      </c>
      <c r="N211" s="1">
        <f t="shared" si="41"/>
        <v>-0.2024055052817135</v>
      </c>
      <c r="O211" s="1">
        <f t="shared" si="42"/>
        <v>1.8505505281713474E-2</v>
      </c>
      <c r="P211" s="24">
        <f t="shared" si="35"/>
        <v>-2.5893810631242572E-17</v>
      </c>
      <c r="Q211" s="1"/>
      <c r="R211" s="27">
        <f t="shared" si="43"/>
        <v>28.997826434866887</v>
      </c>
      <c r="S211" s="27">
        <f t="shared" si="44"/>
        <v>73.661173565133126</v>
      </c>
    </row>
    <row r="212" spans="1:19" x14ac:dyDescent="0.25">
      <c r="A212" s="29">
        <v>4120</v>
      </c>
      <c r="B212" s="29">
        <v>2.5999999999999999E-2</v>
      </c>
      <c r="C212" s="29">
        <v>-0.17499999999999999</v>
      </c>
      <c r="D212" s="1"/>
      <c r="E212" s="1">
        <f t="shared" si="36"/>
        <v>-6.7307692307692308</v>
      </c>
      <c r="F212" s="1">
        <f t="shared" si="37"/>
        <v>0</v>
      </c>
      <c r="G212" s="1">
        <f t="shared" si="45"/>
        <v>0</v>
      </c>
      <c r="H212" s="1"/>
      <c r="I212" s="24">
        <f t="shared" si="38"/>
        <v>0.26231841709650727</v>
      </c>
      <c r="J212" s="24">
        <f t="shared" si="34"/>
        <v>0.47536316580698545</v>
      </c>
      <c r="K212" s="1"/>
      <c r="L212" s="1">
        <f t="shared" si="39"/>
        <v>6.8202788445091891E-3</v>
      </c>
      <c r="M212" s="1">
        <f t="shared" si="40"/>
        <v>1.9179721155490811E-2</v>
      </c>
      <c r="N212" s="1">
        <f t="shared" si="41"/>
        <v>-0.19470733553543418</v>
      </c>
      <c r="O212" s="1">
        <f t="shared" si="42"/>
        <v>1.9707335535434183E-2</v>
      </c>
      <c r="P212" s="24">
        <f t="shared" si="35"/>
        <v>0</v>
      </c>
      <c r="Q212" s="1"/>
      <c r="R212" s="27">
        <f t="shared" si="43"/>
        <v>28.09954883937786</v>
      </c>
      <c r="S212" s="27">
        <f t="shared" si="44"/>
        <v>79.020451160622144</v>
      </c>
    </row>
    <row r="213" spans="1:19" x14ac:dyDescent="0.25">
      <c r="A213" s="29">
        <v>4150</v>
      </c>
      <c r="B213" s="29">
        <v>2.7099999999999999E-2</v>
      </c>
      <c r="C213" s="29">
        <v>-0.16889999999999999</v>
      </c>
      <c r="D213" s="1"/>
      <c r="E213" s="1">
        <f t="shared" si="36"/>
        <v>-6.232472324723247</v>
      </c>
      <c r="F213" s="1">
        <f t="shared" si="37"/>
        <v>0</v>
      </c>
      <c r="G213" s="1">
        <f t="shared" si="45"/>
        <v>0</v>
      </c>
      <c r="H213" s="1"/>
      <c r="I213" s="24">
        <f t="shared" si="38"/>
        <v>0.24547029019899819</v>
      </c>
      <c r="J213" s="24">
        <f t="shared" ref="J213:J229" si="46">1-2*I213</f>
        <v>0.50905941960200363</v>
      </c>
      <c r="K213" s="1"/>
      <c r="L213" s="1">
        <f t="shared" si="39"/>
        <v>6.6522448643928506E-3</v>
      </c>
      <c r="M213" s="1">
        <f t="shared" si="40"/>
        <v>2.0447755135607149E-2</v>
      </c>
      <c r="N213" s="1">
        <f t="shared" si="41"/>
        <v>-0.18991025182466972</v>
      </c>
      <c r="O213" s="1">
        <f t="shared" si="42"/>
        <v>2.1010251824669736E-2</v>
      </c>
      <c r="P213" s="24">
        <f t="shared" ref="P213:P219" si="47">(N213+O213-C213)/MAX($C$13,-$C$14)</f>
        <v>0</v>
      </c>
      <c r="Q213" s="1"/>
      <c r="R213" s="27">
        <f t="shared" si="43"/>
        <v>27.606816187230329</v>
      </c>
      <c r="S213" s="27">
        <f t="shared" si="44"/>
        <v>84.858183812769667</v>
      </c>
    </row>
    <row r="214" spans="1:19" x14ac:dyDescent="0.25">
      <c r="A214" s="29">
        <v>4180</v>
      </c>
      <c r="B214" s="29">
        <v>2.7900000000000001E-2</v>
      </c>
      <c r="C214" s="29">
        <v>-0.1643</v>
      </c>
      <c r="D214" s="1"/>
      <c r="E214" s="1">
        <f t="shared" si="36"/>
        <v>-5.8888888888888884</v>
      </c>
      <c r="F214" s="1">
        <f t="shared" si="37"/>
        <v>0</v>
      </c>
      <c r="G214" s="1">
        <f t="shared" si="45"/>
        <v>0</v>
      </c>
      <c r="H214" s="1"/>
      <c r="I214" s="24">
        <f t="shared" si="38"/>
        <v>0.23385324570889002</v>
      </c>
      <c r="J214" s="24">
        <f t="shared" si="46"/>
        <v>0.53229350858222002</v>
      </c>
      <c r="K214" s="1"/>
      <c r="L214" s="1">
        <f t="shared" si="39"/>
        <v>6.5245055552780318E-3</v>
      </c>
      <c r="M214" s="1">
        <f t="shared" si="40"/>
        <v>2.1375494444721969E-2</v>
      </c>
      <c r="N214" s="1">
        <f t="shared" si="41"/>
        <v>-0.18626351228690036</v>
      </c>
      <c r="O214" s="1">
        <f t="shared" si="42"/>
        <v>2.1963512286900359E-2</v>
      </c>
      <c r="P214" s="24">
        <f t="shared" si="47"/>
        <v>0</v>
      </c>
      <c r="Q214" s="1"/>
      <c r="R214" s="27">
        <f t="shared" si="43"/>
        <v>27.272433221062172</v>
      </c>
      <c r="S214" s="27">
        <f t="shared" si="44"/>
        <v>89.349566778937827</v>
      </c>
    </row>
    <row r="215" spans="1:19" x14ac:dyDescent="0.25">
      <c r="A215" s="29">
        <v>4210</v>
      </c>
      <c r="B215" s="29">
        <v>2.8799999999999999E-2</v>
      </c>
      <c r="C215" s="29">
        <v>-0.1598</v>
      </c>
      <c r="D215" s="1"/>
      <c r="E215" s="1">
        <f t="shared" si="36"/>
        <v>-5.5486111111111116</v>
      </c>
      <c r="F215" s="1">
        <f t="shared" si="37"/>
        <v>0</v>
      </c>
      <c r="G215" s="1">
        <f t="shared" si="45"/>
        <v>0</v>
      </c>
      <c r="H215" s="1"/>
      <c r="I215" s="24">
        <f t="shared" si="38"/>
        <v>0.22234797021782901</v>
      </c>
      <c r="J215" s="24">
        <f t="shared" si="46"/>
        <v>0.55530405956434192</v>
      </c>
      <c r="K215" s="1"/>
      <c r="L215" s="1">
        <f t="shared" si="39"/>
        <v>6.4036215422734752E-3</v>
      </c>
      <c r="M215" s="1">
        <f t="shared" si="40"/>
        <v>2.2396378457726521E-2</v>
      </c>
      <c r="N215" s="1">
        <f t="shared" si="41"/>
        <v>-0.18281247976791518</v>
      </c>
      <c r="O215" s="1">
        <f t="shared" si="42"/>
        <v>2.301247976791515E-2</v>
      </c>
      <c r="P215" s="24">
        <f t="shared" si="47"/>
        <v>-2.5893810631242572E-17</v>
      </c>
      <c r="Q215" s="1"/>
      <c r="R215" s="27">
        <f t="shared" si="43"/>
        <v>26.95924669297133</v>
      </c>
      <c r="S215" s="27">
        <f t="shared" si="44"/>
        <v>94.288753307028657</v>
      </c>
    </row>
    <row r="216" spans="1:19" x14ac:dyDescent="0.25">
      <c r="A216" s="29">
        <v>4240</v>
      </c>
      <c r="B216" s="29">
        <v>2.9399999999999999E-2</v>
      </c>
      <c r="C216" s="29">
        <v>-0.1545</v>
      </c>
      <c r="D216" s="1"/>
      <c r="E216" s="1">
        <f t="shared" si="36"/>
        <v>-5.2551020408163263</v>
      </c>
      <c r="F216" s="1">
        <f t="shared" si="37"/>
        <v>0</v>
      </c>
      <c r="G216" s="1">
        <f t="shared" si="45"/>
        <v>0</v>
      </c>
      <c r="H216" s="1"/>
      <c r="I216" s="24">
        <f t="shared" si="38"/>
        <v>0.21242401122491461</v>
      </c>
      <c r="J216" s="24">
        <f t="shared" si="46"/>
        <v>0.57515197755017078</v>
      </c>
      <c r="K216" s="1"/>
      <c r="L216" s="1">
        <f t="shared" si="39"/>
        <v>6.2452659300124896E-3</v>
      </c>
      <c r="M216" s="1">
        <f t="shared" si="40"/>
        <v>2.3154734069987509E-2</v>
      </c>
      <c r="N216" s="1">
        <f t="shared" si="41"/>
        <v>-0.17829169696220312</v>
      </c>
      <c r="O216" s="1">
        <f t="shared" si="42"/>
        <v>2.3791696962203106E-2</v>
      </c>
      <c r="P216" s="24">
        <f t="shared" si="47"/>
        <v>-2.5893810631242572E-17</v>
      </c>
      <c r="Q216" s="1"/>
      <c r="R216" s="27">
        <f t="shared" si="43"/>
        <v>26.479927543252956</v>
      </c>
      <c r="S216" s="27">
        <f t="shared" si="44"/>
        <v>98.176072456747036</v>
      </c>
    </row>
    <row r="217" spans="1:19" x14ac:dyDescent="0.25">
      <c r="A217" s="29">
        <v>4270</v>
      </c>
      <c r="B217" s="29">
        <v>0.03</v>
      </c>
      <c r="C217" s="29">
        <v>-0.1479</v>
      </c>
      <c r="D217" s="1"/>
      <c r="E217" s="1">
        <f t="shared" si="36"/>
        <v>-4.9300000000000006</v>
      </c>
      <c r="F217" s="1">
        <f t="shared" si="37"/>
        <v>0</v>
      </c>
      <c r="G217" s="1">
        <f t="shared" si="45"/>
        <v>0</v>
      </c>
      <c r="H217" s="1"/>
      <c r="I217" s="24">
        <f t="shared" si="38"/>
        <v>0.2014318489781613</v>
      </c>
      <c r="J217" s="24">
        <f t="shared" si="46"/>
        <v>0.5971363020436774</v>
      </c>
      <c r="K217" s="1"/>
      <c r="L217" s="1">
        <f t="shared" si="39"/>
        <v>6.0429554693448391E-3</v>
      </c>
      <c r="M217" s="1">
        <f t="shared" si="40"/>
        <v>2.3957044530655162E-2</v>
      </c>
      <c r="N217" s="1">
        <f t="shared" si="41"/>
        <v>-0.17251607815751782</v>
      </c>
      <c r="O217" s="1">
        <f t="shared" si="42"/>
        <v>2.4616078157517807E-2</v>
      </c>
      <c r="P217" s="24">
        <f t="shared" si="47"/>
        <v>0</v>
      </c>
      <c r="Q217" s="1"/>
      <c r="R217" s="27">
        <f t="shared" si="43"/>
        <v>25.803419854102462</v>
      </c>
      <c r="S217" s="27">
        <f t="shared" si="44"/>
        <v>102.29658014589755</v>
      </c>
    </row>
    <row r="218" spans="1:19" x14ac:dyDescent="0.25">
      <c r="A218" s="29">
        <v>4300</v>
      </c>
      <c r="B218" s="29">
        <v>3.0700000000000002E-2</v>
      </c>
      <c r="C218" s="29">
        <v>-0.14000000000000001</v>
      </c>
      <c r="D218" s="1"/>
      <c r="E218" s="1">
        <f t="shared" si="36"/>
        <v>-4.5602605863192185</v>
      </c>
      <c r="F218" s="1">
        <f t="shared" si="37"/>
        <v>0</v>
      </c>
      <c r="G218" s="1">
        <f t="shared" si="45"/>
        <v>0</v>
      </c>
      <c r="H218" s="1"/>
      <c r="I218" s="24">
        <f t="shared" si="38"/>
        <v>0.18893043368715493</v>
      </c>
      <c r="J218" s="24">
        <f t="shared" si="46"/>
        <v>0.62213913262569021</v>
      </c>
      <c r="K218" s="1"/>
      <c r="L218" s="1">
        <f t="shared" si="39"/>
        <v>5.8001643141956565E-3</v>
      </c>
      <c r="M218" s="1">
        <f t="shared" si="40"/>
        <v>2.4899835685804346E-2</v>
      </c>
      <c r="N218" s="1">
        <f t="shared" si="41"/>
        <v>-0.1655848045265686</v>
      </c>
      <c r="O218" s="1">
        <f t="shared" si="42"/>
        <v>2.5584804526568562E-2</v>
      </c>
      <c r="P218" s="24">
        <f t="shared" si="47"/>
        <v>-2.5893810631242572E-17</v>
      </c>
      <c r="Q218" s="1"/>
      <c r="R218" s="27">
        <f t="shared" si="43"/>
        <v>24.940706551041323</v>
      </c>
      <c r="S218" s="27">
        <f t="shared" si="44"/>
        <v>107.06929344895869</v>
      </c>
    </row>
    <row r="219" spans="1:19" x14ac:dyDescent="0.25">
      <c r="A219" s="29">
        <v>4330</v>
      </c>
      <c r="B219" s="29">
        <v>3.1199999999999999E-2</v>
      </c>
      <c r="C219" s="29">
        <v>-0.13200000000000001</v>
      </c>
      <c r="D219" s="1"/>
      <c r="E219" s="1">
        <f t="shared" si="36"/>
        <v>-4.2307692307692308</v>
      </c>
      <c r="F219" s="1">
        <f t="shared" si="37"/>
        <v>0</v>
      </c>
      <c r="G219" s="1">
        <f t="shared" si="45"/>
        <v>0</v>
      </c>
      <c r="H219" s="1"/>
      <c r="I219" s="24">
        <f t="shared" si="38"/>
        <v>0.17778986246830372</v>
      </c>
      <c r="J219" s="24">
        <f t="shared" si="46"/>
        <v>0.6444202750633925</v>
      </c>
      <c r="K219" s="1"/>
      <c r="L219" s="1">
        <f t="shared" si="39"/>
        <v>5.5470437090110762E-3</v>
      </c>
      <c r="M219" s="1">
        <f t="shared" si="40"/>
        <v>2.5652956290988922E-2</v>
      </c>
      <c r="N219" s="1">
        <f t="shared" si="41"/>
        <v>-0.15835864270412583</v>
      </c>
      <c r="O219" s="1">
        <f t="shared" si="42"/>
        <v>2.6358642704125836E-2</v>
      </c>
      <c r="P219" s="24">
        <f t="shared" si="47"/>
        <v>0</v>
      </c>
      <c r="Q219" s="1"/>
      <c r="R219" s="27">
        <f t="shared" si="43"/>
        <v>24.018699260017961</v>
      </c>
      <c r="S219" s="27">
        <f t="shared" si="44"/>
        <v>111.07730073998204</v>
      </c>
    </row>
    <row r="220" spans="1:19" x14ac:dyDescent="0.25">
      <c r="A220" s="29">
        <v>4360</v>
      </c>
      <c r="B220" s="29">
        <v>3.1899999999999998E-2</v>
      </c>
      <c r="C220" s="29">
        <v>-0.12520000000000001</v>
      </c>
      <c r="D220" s="1"/>
      <c r="E220" s="1">
        <f t="shared" ref="E220:E229" si="48">C220/B220</f>
        <v>-3.9247648902821322</v>
      </c>
      <c r="F220" s="1">
        <f t="shared" ref="F220:F229" si="49">IF(AND(B220/$B$13&gt;$O$12,OR(C220/$C$13&gt;$M$12,C220/$C$14&gt;$M$12)),1,0)</f>
        <v>0</v>
      </c>
      <c r="G220" s="1">
        <f t="shared" si="45"/>
        <v>0</v>
      </c>
      <c r="H220" s="1"/>
      <c r="I220" s="24">
        <f t="shared" ref="I220:I229" si="50">MIN(1,MAX(0,(E220-$J$15)/($L$14-$J$15)))</f>
        <v>0.16744342062377129</v>
      </c>
      <c r="J220" s="24">
        <f t="shared" si="46"/>
        <v>0.66511315875245747</v>
      </c>
      <c r="K220" s="1"/>
      <c r="L220" s="1">
        <f t="shared" ref="L220:L229" si="51">B220*I220</f>
        <v>5.3414451178983042E-3</v>
      </c>
      <c r="M220" s="1">
        <f t="shared" ref="M220:M229" si="52">B220*(1-I220)</f>
        <v>2.6558554882101695E-2</v>
      </c>
      <c r="N220" s="1">
        <f t="shared" ref="N220:N229" si="53">L220*$L$14</f>
        <v>-0.15248915338000013</v>
      </c>
      <c r="O220" s="1">
        <f t="shared" ref="O220:O229" si="54">M220*$J$15</f>
        <v>2.7289153380000111E-2</v>
      </c>
      <c r="P220" s="24">
        <f t="shared" ref="P220:P229" si="55">(N220+O220-C220)/MAX($C$13,-$C$14)</f>
        <v>-2.5893810631242572E-17</v>
      </c>
      <c r="Q220" s="1"/>
      <c r="R220" s="27">
        <f t="shared" ref="R220:R229" si="56">A220*L220</f>
        <v>23.288700714036608</v>
      </c>
      <c r="S220" s="27">
        <f t="shared" ref="S220:S229" si="57">A220*M220</f>
        <v>115.7952992859634</v>
      </c>
    </row>
    <row r="221" spans="1:19" x14ac:dyDescent="0.25">
      <c r="A221" s="29">
        <v>4390</v>
      </c>
      <c r="B221" s="29">
        <v>3.2399999999999998E-2</v>
      </c>
      <c r="C221" s="29">
        <v>-0.1206</v>
      </c>
      <c r="D221" s="1"/>
      <c r="E221" s="1">
        <f t="shared" si="48"/>
        <v>-3.7222222222222223</v>
      </c>
      <c r="F221" s="1">
        <f t="shared" si="49"/>
        <v>0</v>
      </c>
      <c r="G221" s="1">
        <f t="shared" ref="G221:G229" si="58">E221*F221</f>
        <v>0</v>
      </c>
      <c r="H221" s="1"/>
      <c r="I221" s="24">
        <f t="shared" si="50"/>
        <v>0.1605951650311136</v>
      </c>
      <c r="J221" s="24">
        <f t="shared" si="46"/>
        <v>0.67880966993777281</v>
      </c>
      <c r="K221" s="1"/>
      <c r="L221" s="1">
        <f t="shared" si="51"/>
        <v>5.2032833470080806E-3</v>
      </c>
      <c r="M221" s="1">
        <f t="shared" si="52"/>
        <v>2.7196716652991917E-2</v>
      </c>
      <c r="N221" s="1">
        <f t="shared" si="53"/>
        <v>-0.14854487032410282</v>
      </c>
      <c r="O221" s="1">
        <f t="shared" si="54"/>
        <v>2.7944870324102818E-2</v>
      </c>
      <c r="P221" s="24">
        <f t="shared" si="55"/>
        <v>-1.2946905315621286E-17</v>
      </c>
      <c r="Q221" s="1"/>
      <c r="R221" s="27">
        <f t="shared" si="56"/>
        <v>22.842413893365475</v>
      </c>
      <c r="S221" s="27">
        <f t="shared" si="57"/>
        <v>119.39358610663452</v>
      </c>
    </row>
    <row r="222" spans="1:19" x14ac:dyDescent="0.25">
      <c r="A222" s="29">
        <v>4420</v>
      </c>
      <c r="B222" s="29">
        <v>3.27E-2</v>
      </c>
      <c r="C222" s="29">
        <v>-0.1174</v>
      </c>
      <c r="D222" s="1"/>
      <c r="E222" s="1">
        <f t="shared" si="48"/>
        <v>-3.5902140672782874</v>
      </c>
      <c r="F222" s="1">
        <f t="shared" si="49"/>
        <v>0</v>
      </c>
      <c r="G222" s="1">
        <f t="shared" si="58"/>
        <v>0</v>
      </c>
      <c r="H222" s="1"/>
      <c r="I222" s="24">
        <f t="shared" si="50"/>
        <v>0.15613178161649491</v>
      </c>
      <c r="J222" s="24">
        <f t="shared" si="46"/>
        <v>0.68773643676701024</v>
      </c>
      <c r="K222" s="1"/>
      <c r="L222" s="1">
        <f t="shared" si="51"/>
        <v>5.1055092588593838E-3</v>
      </c>
      <c r="M222" s="1">
        <f t="shared" si="52"/>
        <v>2.7594490741140617E-2</v>
      </c>
      <c r="N222" s="1">
        <f t="shared" si="53"/>
        <v>-0.14575358676783506</v>
      </c>
      <c r="O222" s="1">
        <f t="shared" si="54"/>
        <v>2.8353586767835035E-2</v>
      </c>
      <c r="P222" s="24">
        <f t="shared" si="55"/>
        <v>-2.5893810631242572E-17</v>
      </c>
      <c r="Q222" s="1"/>
      <c r="R222" s="27">
        <f t="shared" si="56"/>
        <v>22.566350924158478</v>
      </c>
      <c r="S222" s="27">
        <f t="shared" si="57"/>
        <v>121.96764907584152</v>
      </c>
    </row>
    <row r="223" spans="1:19" x14ac:dyDescent="0.25">
      <c r="A223" s="29">
        <v>4450</v>
      </c>
      <c r="B223" s="29">
        <v>3.3000000000000002E-2</v>
      </c>
      <c r="C223" s="29">
        <v>-0.11459999999999999</v>
      </c>
      <c r="D223" s="1"/>
      <c r="E223" s="1">
        <f t="shared" si="48"/>
        <v>-3.4727272727272722</v>
      </c>
      <c r="F223" s="1">
        <f t="shared" si="49"/>
        <v>0</v>
      </c>
      <c r="G223" s="1">
        <f t="shared" si="58"/>
        <v>0</v>
      </c>
      <c r="H223" s="1"/>
      <c r="I223" s="24">
        <f t="shared" si="50"/>
        <v>0.15215938604397569</v>
      </c>
      <c r="J223" s="24">
        <f t="shared" si="46"/>
        <v>0.69568122791204856</v>
      </c>
      <c r="K223" s="1"/>
      <c r="L223" s="1">
        <f t="shared" si="51"/>
        <v>5.0212597394511983E-3</v>
      </c>
      <c r="M223" s="1">
        <f t="shared" si="52"/>
        <v>2.7978740260548803E-2</v>
      </c>
      <c r="N223" s="1">
        <f t="shared" si="53"/>
        <v>-0.1433484065958667</v>
      </c>
      <c r="O223" s="1">
        <f t="shared" si="54"/>
        <v>2.8748406595866718E-2</v>
      </c>
      <c r="P223" s="24">
        <f t="shared" si="55"/>
        <v>1.2946905315621286E-17</v>
      </c>
      <c r="Q223" s="1"/>
      <c r="R223" s="27">
        <f t="shared" si="56"/>
        <v>22.344605840557833</v>
      </c>
      <c r="S223" s="27">
        <f t="shared" si="57"/>
        <v>124.50539415944218</v>
      </c>
    </row>
    <row r="224" spans="1:19" x14ac:dyDescent="0.25">
      <c r="A224" s="29">
        <v>4480</v>
      </c>
      <c r="B224" s="29">
        <v>3.3099999999999997E-2</v>
      </c>
      <c r="C224" s="29">
        <v>-0.11119999999999999</v>
      </c>
      <c r="D224" s="1"/>
      <c r="E224" s="1">
        <f t="shared" si="48"/>
        <v>-3.3595166163141994</v>
      </c>
      <c r="F224" s="1">
        <f t="shared" si="49"/>
        <v>0</v>
      </c>
      <c r="G224" s="1">
        <f t="shared" si="58"/>
        <v>0</v>
      </c>
      <c r="H224" s="1"/>
      <c r="I224" s="24">
        <f t="shared" si="50"/>
        <v>0.14833157278193279</v>
      </c>
      <c r="J224" s="24">
        <f t="shared" si="46"/>
        <v>0.70333685443613447</v>
      </c>
      <c r="K224" s="1"/>
      <c r="L224" s="1">
        <f t="shared" si="51"/>
        <v>4.9097750590819753E-3</v>
      </c>
      <c r="M224" s="1">
        <f t="shared" si="52"/>
        <v>2.8190224940918024E-2</v>
      </c>
      <c r="N224" s="1">
        <f t="shared" si="53"/>
        <v>-0.14016570900203057</v>
      </c>
      <c r="O224" s="1">
        <f t="shared" si="54"/>
        <v>2.896570900203059E-2</v>
      </c>
      <c r="P224" s="24">
        <f t="shared" si="55"/>
        <v>1.2946905315621286E-17</v>
      </c>
      <c r="Q224" s="1"/>
      <c r="R224" s="27">
        <f t="shared" si="56"/>
        <v>21.99579226468725</v>
      </c>
      <c r="S224" s="27">
        <f t="shared" si="57"/>
        <v>126.29220773531274</v>
      </c>
    </row>
    <row r="225" spans="1:19" x14ac:dyDescent="0.25">
      <c r="A225" s="29">
        <v>4510</v>
      </c>
      <c r="B225" s="29">
        <v>3.32E-2</v>
      </c>
      <c r="C225" s="29">
        <v>-0.10639999999999999</v>
      </c>
      <c r="D225" s="1"/>
      <c r="E225" s="1">
        <f t="shared" si="48"/>
        <v>-3.2048192771084336</v>
      </c>
      <c r="F225" s="1">
        <f t="shared" si="49"/>
        <v>0</v>
      </c>
      <c r="G225" s="1">
        <f t="shared" si="58"/>
        <v>0</v>
      </c>
      <c r="H225" s="1"/>
      <c r="I225" s="24">
        <f t="shared" si="50"/>
        <v>0.14310103578677588</v>
      </c>
      <c r="J225" s="24">
        <f t="shared" si="46"/>
        <v>0.71379792842644818</v>
      </c>
      <c r="K225" s="1"/>
      <c r="L225" s="1">
        <f t="shared" si="51"/>
        <v>4.7509543881209589E-3</v>
      </c>
      <c r="M225" s="1">
        <f t="shared" si="52"/>
        <v>2.844904561187904E-2</v>
      </c>
      <c r="N225" s="1">
        <f t="shared" si="53"/>
        <v>-0.13563164956314633</v>
      </c>
      <c r="O225" s="1">
        <f t="shared" si="54"/>
        <v>2.9231649563146344E-2</v>
      </c>
      <c r="P225" s="24">
        <f t="shared" si="55"/>
        <v>1.2946905315621286E-17</v>
      </c>
      <c r="Q225" s="1"/>
      <c r="R225" s="27">
        <f t="shared" si="56"/>
        <v>21.426804290425526</v>
      </c>
      <c r="S225" s="27">
        <f t="shared" si="57"/>
        <v>128.30519570957446</v>
      </c>
    </row>
    <row r="226" spans="1:19" x14ac:dyDescent="0.25">
      <c r="A226" s="29">
        <v>4540</v>
      </c>
      <c r="B226" s="29">
        <v>3.32E-2</v>
      </c>
      <c r="C226" s="29">
        <v>-9.9400000000000002E-2</v>
      </c>
      <c r="D226" s="1"/>
      <c r="E226" s="1">
        <f t="shared" si="48"/>
        <v>-2.9939759036144578</v>
      </c>
      <c r="F226" s="1">
        <f t="shared" si="49"/>
        <v>0</v>
      </c>
      <c r="G226" s="1">
        <f t="shared" si="58"/>
        <v>0</v>
      </c>
      <c r="H226" s="1"/>
      <c r="I226" s="24">
        <f t="shared" si="50"/>
        <v>0.13597212154102378</v>
      </c>
      <c r="J226" s="24">
        <f t="shared" si="46"/>
        <v>0.72805575691795243</v>
      </c>
      <c r="K226" s="1"/>
      <c r="L226" s="1">
        <f t="shared" si="51"/>
        <v>4.5142744351619893E-3</v>
      </c>
      <c r="M226" s="1">
        <f t="shared" si="52"/>
        <v>2.8685725564838012E-2</v>
      </c>
      <c r="N226" s="1">
        <f t="shared" si="53"/>
        <v>-0.12887484033790575</v>
      </c>
      <c r="O226" s="1">
        <f t="shared" si="54"/>
        <v>2.9474840337905754E-2</v>
      </c>
      <c r="P226" s="24">
        <f t="shared" si="55"/>
        <v>1.2946905315621286E-17</v>
      </c>
      <c r="Q226" s="1"/>
      <c r="R226" s="27">
        <f t="shared" si="56"/>
        <v>20.49480593563543</v>
      </c>
      <c r="S226" s="27">
        <f t="shared" si="57"/>
        <v>130.23319406436457</v>
      </c>
    </row>
    <row r="227" spans="1:19" x14ac:dyDescent="0.25">
      <c r="A227" s="29">
        <v>4570</v>
      </c>
      <c r="B227" s="29">
        <v>3.3300000000000003E-2</v>
      </c>
      <c r="C227" s="29">
        <v>-9.0800000000000006E-2</v>
      </c>
      <c r="D227" s="1"/>
      <c r="E227" s="1">
        <f t="shared" si="48"/>
        <v>-2.7267267267267266</v>
      </c>
      <c r="F227" s="1">
        <f t="shared" si="49"/>
        <v>0</v>
      </c>
      <c r="G227" s="1">
        <f t="shared" si="58"/>
        <v>0</v>
      </c>
      <c r="H227" s="1"/>
      <c r="I227" s="24">
        <f t="shared" si="50"/>
        <v>0.12693604688186497</v>
      </c>
      <c r="J227" s="24">
        <f t="shared" si="46"/>
        <v>0.74612790623627001</v>
      </c>
      <c r="K227" s="1"/>
      <c r="L227" s="1">
        <f t="shared" si="51"/>
        <v>4.226970361166104E-3</v>
      </c>
      <c r="M227" s="1">
        <f t="shared" si="52"/>
        <v>2.9073029638833899E-2</v>
      </c>
      <c r="N227" s="1">
        <f t="shared" si="53"/>
        <v>-0.12067279874817663</v>
      </c>
      <c r="O227" s="1">
        <f t="shared" si="54"/>
        <v>2.9872798748176617E-2</v>
      </c>
      <c r="P227" s="24">
        <f t="shared" si="55"/>
        <v>-1.2946905315621286E-17</v>
      </c>
      <c r="Q227" s="1"/>
      <c r="R227" s="27">
        <f t="shared" si="56"/>
        <v>19.317254550529096</v>
      </c>
      <c r="S227" s="27">
        <f t="shared" si="57"/>
        <v>132.86374544947091</v>
      </c>
    </row>
    <row r="228" spans="1:19" x14ac:dyDescent="0.25">
      <c r="A228" s="29">
        <v>4600</v>
      </c>
      <c r="B228" s="29">
        <v>3.3300000000000003E-2</v>
      </c>
      <c r="C228" s="29">
        <v>-8.2000000000000003E-2</v>
      </c>
      <c r="D228" s="1"/>
      <c r="E228" s="1">
        <f t="shared" si="48"/>
        <v>-2.4624624624624625</v>
      </c>
      <c r="F228" s="1">
        <f t="shared" si="49"/>
        <v>0</v>
      </c>
      <c r="G228" s="1">
        <f t="shared" si="58"/>
        <v>0</v>
      </c>
      <c r="H228" s="1"/>
      <c r="I228" s="24">
        <f t="shared" si="50"/>
        <v>0.11800089636260742</v>
      </c>
      <c r="J228" s="24">
        <f t="shared" si="46"/>
        <v>0.76399820727478518</v>
      </c>
      <c r="K228" s="1"/>
      <c r="L228" s="1">
        <f t="shared" si="51"/>
        <v>3.929429848874828E-3</v>
      </c>
      <c r="M228" s="1">
        <f t="shared" si="52"/>
        <v>2.9370570151125173E-2</v>
      </c>
      <c r="N228" s="1">
        <f t="shared" si="53"/>
        <v>-0.11217852429358846</v>
      </c>
      <c r="O228" s="1">
        <f t="shared" si="54"/>
        <v>3.017852429358844E-2</v>
      </c>
      <c r="P228" s="24">
        <f t="shared" si="55"/>
        <v>-1.2946905315621286E-17</v>
      </c>
      <c r="Q228" s="1"/>
      <c r="R228" s="27">
        <f t="shared" si="56"/>
        <v>18.075377304824208</v>
      </c>
      <c r="S228" s="27">
        <f t="shared" si="57"/>
        <v>135.10462269517581</v>
      </c>
    </row>
    <row r="229" spans="1:19" x14ac:dyDescent="0.25">
      <c r="A229" s="29">
        <v>4630</v>
      </c>
      <c r="B229" s="29">
        <v>3.32E-2</v>
      </c>
      <c r="C229" s="29">
        <v>-7.4200000000000002E-2</v>
      </c>
      <c r="D229" s="1"/>
      <c r="E229" s="1">
        <f t="shared" si="48"/>
        <v>-2.2349397590361448</v>
      </c>
      <c r="F229" s="1">
        <f t="shared" si="49"/>
        <v>0</v>
      </c>
      <c r="G229" s="1">
        <f t="shared" si="58"/>
        <v>0</v>
      </c>
      <c r="H229" s="1"/>
      <c r="I229" s="24">
        <f t="shared" si="50"/>
        <v>0.11030803025631621</v>
      </c>
      <c r="J229" s="24">
        <f t="shared" si="46"/>
        <v>0.77938393948736762</v>
      </c>
      <c r="K229" s="1"/>
      <c r="L229" s="1">
        <f t="shared" si="51"/>
        <v>3.6622266045096981E-3</v>
      </c>
      <c r="M229" s="1">
        <f t="shared" si="52"/>
        <v>2.9537773395490304E-2</v>
      </c>
      <c r="N229" s="1">
        <f t="shared" si="53"/>
        <v>-0.10455032712703963</v>
      </c>
      <c r="O229" s="1">
        <f t="shared" si="54"/>
        <v>3.0350327127039618E-2</v>
      </c>
      <c r="P229" s="24">
        <f t="shared" si="55"/>
        <v>-1.2946905315621286E-17</v>
      </c>
      <c r="Q229" s="1"/>
      <c r="R229" s="27">
        <f t="shared" si="56"/>
        <v>16.956109178879903</v>
      </c>
      <c r="S229" s="27">
        <f t="shared" si="57"/>
        <v>136.75989082112011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topLeftCell="A9"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2"/>
      <c r="K11" s="42"/>
      <c r="L11" s="42"/>
      <c r="M11" s="42"/>
      <c r="N11" s="42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SUM(B20:B191)</f>
        <v>24.076599999999981</v>
      </c>
      <c r="C12" s="2">
        <f>SUM(C20:C191)</f>
        <v>-16.300900000000009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MAX(B20:B191)</f>
        <v>0.99299999999999999</v>
      </c>
      <c r="C13" s="2">
        <f>MAX(C20:C191)</f>
        <v>0.98829999999999996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1726.1076622603682</v>
      </c>
    </row>
    <row r="14" spans="1:21" s="3" customFormat="1" x14ac:dyDescent="0.25">
      <c r="A14" s="2" t="s">
        <v>30</v>
      </c>
      <c r="B14" s="2">
        <f>MIN(B20:B191)</f>
        <v>1.17E-2</v>
      </c>
      <c r="C14" s="2">
        <f>MIN(C20:C191)</f>
        <v>-0.77869999999999995</v>
      </c>
      <c r="F14" s="5"/>
      <c r="G14" s="2" t="s">
        <v>7</v>
      </c>
      <c r="H14" s="2"/>
      <c r="I14" s="15"/>
      <c r="J14" s="15">
        <f>MIN(G20:G191)</f>
        <v>-13.411764705882353</v>
      </c>
      <c r="K14" s="2" t="s">
        <v>19</v>
      </c>
      <c r="L14" s="15">
        <f>J14*M13</f>
        <v>-13.411764705882353</v>
      </c>
      <c r="M14" s="2" t="s">
        <v>25</v>
      </c>
      <c r="N14" s="2">
        <f>L14*D17</f>
        <v>-2.6018823529411765E-3</v>
      </c>
      <c r="Q14" s="4" t="s">
        <v>34</v>
      </c>
      <c r="R14" s="18">
        <f>SUM(R20:R191)/SUM(L20:L191)</f>
        <v>2062.2092142331308</v>
      </c>
      <c r="S14" s="18">
        <f>SUM(S20:S191)/SUM(M20:M191)</f>
        <v>336.10155197276265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MAX(G20:G191)</f>
        <v>1.0769622833843018</v>
      </c>
      <c r="K15" s="2"/>
      <c r="L15" s="2"/>
      <c r="M15" s="2" t="s">
        <v>24</v>
      </c>
      <c r="N15" s="2">
        <f>J15*D17</f>
        <v>2.0893068297655454E-4</v>
      </c>
      <c r="P15" s="10"/>
      <c r="Q15"/>
      <c r="S15" s="17"/>
    </row>
    <row r="16" spans="1:21" x14ac:dyDescent="0.25">
      <c r="A16" s="32" t="s">
        <v>45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0.12106001824127589</v>
      </c>
      <c r="K16" s="2"/>
      <c r="L16" s="19" t="s">
        <v>61</v>
      </c>
      <c r="M16" s="2"/>
      <c r="N16" s="30">
        <f>-L14/J15*J16/(1-J16)</f>
        <v>1.7152480973527204</v>
      </c>
      <c r="P16" s="10"/>
      <c r="Q16"/>
    </row>
    <row r="17" spans="1:19" x14ac:dyDescent="0.25">
      <c r="A17" s="12" t="s">
        <v>18</v>
      </c>
      <c r="B17" s="11"/>
      <c r="C17" s="11"/>
      <c r="D17" s="11">
        <v>1.94E-4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-757</v>
      </c>
      <c r="B20" s="29">
        <v>1.17E-2</v>
      </c>
      <c r="C20" s="29">
        <v>2.6200000000000001E-2</v>
      </c>
      <c r="D20" s="1"/>
      <c r="E20" s="1">
        <f>C20/B20</f>
        <v>2.2393162393162394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1.17E-2</v>
      </c>
      <c r="N20" s="1">
        <f>L20*$L$14</f>
        <v>0</v>
      </c>
      <c r="O20" s="1">
        <f>M20*$J$15</f>
        <v>1.2600458715596331E-2</v>
      </c>
      <c r="P20" s="24">
        <f>(N20+O20-C20)/MAX($C$13,-$C$14)</f>
        <v>-1.3760539597696722E-2</v>
      </c>
      <c r="Q20" s="1"/>
      <c r="R20" s="27">
        <f>A20*L20</f>
        <v>0</v>
      </c>
      <c r="S20" s="27">
        <f>A20*M20</f>
        <v>-8.8568999999999996</v>
      </c>
    </row>
    <row r="21" spans="1:19" x14ac:dyDescent="0.25">
      <c r="A21" s="29">
        <v>-727</v>
      </c>
      <c r="B21" s="29">
        <v>1.43E-2</v>
      </c>
      <c r="C21" s="29">
        <v>2.7699999999999999E-2</v>
      </c>
      <c r="D21" s="1"/>
      <c r="E21" s="1">
        <f t="shared" ref="E21:E27" si="0">C21/B21</f>
        <v>1.9370629370629369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0</v>
      </c>
      <c r="J21" s="24">
        <f t="shared" ref="J21:J84" si="4">1-2*I21</f>
        <v>1</v>
      </c>
      <c r="K21" s="1"/>
      <c r="L21" s="1">
        <f t="shared" ref="L21:L27" si="5">B21*I21</f>
        <v>0</v>
      </c>
      <c r="M21" s="1">
        <f t="shared" ref="M21:M27" si="6">B21*(1-I21)</f>
        <v>1.43E-2</v>
      </c>
      <c r="N21" s="1">
        <f t="shared" ref="N21:N27" si="7">L21*$L$14</f>
        <v>0</v>
      </c>
      <c r="O21" s="1">
        <f t="shared" ref="O21:O27" si="8">M21*$J$15</f>
        <v>1.5400560652395515E-2</v>
      </c>
      <c r="P21" s="24">
        <f t="shared" ref="P21:P84" si="9">(N21+O21-C21)/MAX($C$13,-$C$14)</f>
        <v>-1.2445046390371835E-2</v>
      </c>
      <c r="Q21" s="1"/>
      <c r="R21" s="27">
        <f t="shared" ref="R21:R27" si="10">A21*L21</f>
        <v>0</v>
      </c>
      <c r="S21" s="27">
        <f t="shared" ref="S21:S27" si="11">A21*M21</f>
        <v>-10.396100000000001</v>
      </c>
    </row>
    <row r="22" spans="1:19" x14ac:dyDescent="0.25">
      <c r="A22" s="29">
        <v>-697</v>
      </c>
      <c r="B22" s="29">
        <v>1.7399999999999999E-2</v>
      </c>
      <c r="C22" s="29">
        <v>2.9399999999999999E-2</v>
      </c>
      <c r="D22" s="1"/>
      <c r="E22" s="1">
        <f t="shared" si="0"/>
        <v>1.6896551724137931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1.7399999999999999E-2</v>
      </c>
      <c r="N22" s="1">
        <f t="shared" si="7"/>
        <v>0</v>
      </c>
      <c r="O22" s="1">
        <f t="shared" si="8"/>
        <v>1.8739143730886851E-2</v>
      </c>
      <c r="P22" s="24">
        <f t="shared" si="9"/>
        <v>-1.0787064928779873E-2</v>
      </c>
      <c r="Q22" s="1"/>
      <c r="R22" s="27">
        <f t="shared" si="10"/>
        <v>0</v>
      </c>
      <c r="S22" s="27">
        <f t="shared" si="11"/>
        <v>-12.127799999999999</v>
      </c>
    </row>
    <row r="23" spans="1:19" x14ac:dyDescent="0.25">
      <c r="A23" s="29">
        <v>-667</v>
      </c>
      <c r="B23" s="29">
        <v>2.0899999999999998E-2</v>
      </c>
      <c r="C23" s="29">
        <v>3.1899999999999998E-2</v>
      </c>
      <c r="D23" s="1"/>
      <c r="E23" s="1">
        <f t="shared" si="0"/>
        <v>1.5263157894736843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2.0899999999999998E-2</v>
      </c>
      <c r="N23" s="1">
        <f t="shared" si="7"/>
        <v>0</v>
      </c>
      <c r="O23" s="1">
        <f t="shared" si="8"/>
        <v>2.2508511722731904E-2</v>
      </c>
      <c r="P23" s="24">
        <f t="shared" si="9"/>
        <v>-9.5026695105414286E-3</v>
      </c>
      <c r="Q23" s="1"/>
      <c r="R23" s="27">
        <f t="shared" si="10"/>
        <v>0</v>
      </c>
      <c r="S23" s="27">
        <f t="shared" si="11"/>
        <v>-13.940299999999999</v>
      </c>
    </row>
    <row r="24" spans="1:19" x14ac:dyDescent="0.25">
      <c r="A24" s="29">
        <v>-637</v>
      </c>
      <c r="B24" s="29">
        <v>2.58E-2</v>
      </c>
      <c r="C24" s="29">
        <v>3.6499999999999998E-2</v>
      </c>
      <c r="D24" s="1"/>
      <c r="E24" s="1">
        <f t="shared" si="0"/>
        <v>1.4147286821705425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2.58E-2</v>
      </c>
      <c r="N24" s="1">
        <f t="shared" si="7"/>
        <v>0</v>
      </c>
      <c r="O24" s="1">
        <f t="shared" si="8"/>
        <v>2.7785626911314986E-2</v>
      </c>
      <c r="P24" s="24">
        <f t="shared" si="9"/>
        <v>-8.8175382866386848E-3</v>
      </c>
      <c r="Q24" s="1"/>
      <c r="R24" s="27">
        <f t="shared" si="10"/>
        <v>0</v>
      </c>
      <c r="S24" s="27">
        <f t="shared" si="11"/>
        <v>-16.4346</v>
      </c>
    </row>
    <row r="25" spans="1:19" x14ac:dyDescent="0.25">
      <c r="A25" s="29">
        <v>-607</v>
      </c>
      <c r="B25" s="29">
        <v>3.2599999999999997E-2</v>
      </c>
      <c r="C25" s="29">
        <v>4.3999999999999997E-2</v>
      </c>
      <c r="D25" s="1"/>
      <c r="E25" s="1">
        <f t="shared" si="0"/>
        <v>1.3496932515337423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3.2599999999999997E-2</v>
      </c>
      <c r="N25" s="1">
        <f t="shared" si="7"/>
        <v>0</v>
      </c>
      <c r="O25" s="1">
        <f t="shared" si="8"/>
        <v>3.5108970438328238E-2</v>
      </c>
      <c r="P25" s="24">
        <f t="shared" si="9"/>
        <v>-8.9962861091488003E-3</v>
      </c>
      <c r="Q25" s="1"/>
      <c r="R25" s="27">
        <f t="shared" si="10"/>
        <v>0</v>
      </c>
      <c r="S25" s="27">
        <f t="shared" si="11"/>
        <v>-19.7882</v>
      </c>
    </row>
    <row r="26" spans="1:19" x14ac:dyDescent="0.25">
      <c r="A26" s="29">
        <v>-577</v>
      </c>
      <c r="B26" s="29">
        <v>4.2200000000000001E-2</v>
      </c>
      <c r="C26" s="29">
        <v>5.3600000000000002E-2</v>
      </c>
      <c r="D26" s="1"/>
      <c r="E26" s="1">
        <f t="shared" si="0"/>
        <v>1.2701421800947867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4.2200000000000001E-2</v>
      </c>
      <c r="N26" s="1">
        <f t="shared" si="7"/>
        <v>0</v>
      </c>
      <c r="O26" s="1">
        <f t="shared" si="8"/>
        <v>4.5447808358817537E-2</v>
      </c>
      <c r="P26" s="24">
        <f t="shared" si="9"/>
        <v>-8.2487014481255339E-3</v>
      </c>
      <c r="Q26" s="1"/>
      <c r="R26" s="27">
        <f t="shared" si="10"/>
        <v>0</v>
      </c>
      <c r="S26" s="27">
        <f t="shared" si="11"/>
        <v>-24.349399999999999</v>
      </c>
    </row>
    <row r="27" spans="1:19" x14ac:dyDescent="0.25">
      <c r="A27" s="29">
        <v>-547</v>
      </c>
      <c r="B27" s="29">
        <v>5.4600000000000003E-2</v>
      </c>
      <c r="C27" s="29">
        <v>6.5600000000000006E-2</v>
      </c>
      <c r="D27" s="1"/>
      <c r="E27" s="1">
        <f t="shared" si="0"/>
        <v>1.2014652014652014</v>
      </c>
      <c r="F27" s="1">
        <f t="shared" si="1"/>
        <v>0</v>
      </c>
      <c r="G27" s="1">
        <f t="shared" si="2"/>
        <v>0</v>
      </c>
      <c r="H27" s="1"/>
      <c r="I27" s="24">
        <f t="shared" si="3"/>
        <v>0</v>
      </c>
      <c r="J27" s="24">
        <f t="shared" si="4"/>
        <v>1</v>
      </c>
      <c r="K27" s="1"/>
      <c r="L27" s="1">
        <f t="shared" si="5"/>
        <v>0</v>
      </c>
      <c r="M27" s="1">
        <f t="shared" si="6"/>
        <v>5.4600000000000003E-2</v>
      </c>
      <c r="N27" s="1">
        <f t="shared" si="7"/>
        <v>0</v>
      </c>
      <c r="O27" s="1">
        <f t="shared" si="8"/>
        <v>5.8802140672782881E-2</v>
      </c>
      <c r="P27" s="24">
        <f t="shared" si="9"/>
        <v>-6.8783358567409943E-3</v>
      </c>
      <c r="Q27" s="1"/>
      <c r="R27" s="27">
        <f t="shared" si="10"/>
        <v>0</v>
      </c>
      <c r="S27" s="27">
        <f t="shared" si="11"/>
        <v>-29.866200000000003</v>
      </c>
    </row>
    <row r="28" spans="1:19" x14ac:dyDescent="0.25">
      <c r="A28" s="29">
        <v>-517</v>
      </c>
      <c r="B28" s="29">
        <v>6.9500000000000006E-2</v>
      </c>
      <c r="C28" s="29">
        <v>8.3900000000000002E-2</v>
      </c>
      <c r="D28" s="1"/>
      <c r="E28" s="1">
        <f t="shared" ref="E28:E59" si="12">C28/B28</f>
        <v>1.2071942446043165</v>
      </c>
      <c r="F28" s="1">
        <f t="shared" ref="F28:F59" si="13">IF(AND(B28/$B$13&gt;$O$12,OR(C28/$C$13&gt;$M$12,C28/$C$14&gt;$M$12)),1,0)</f>
        <v>0</v>
      </c>
      <c r="G28" s="1">
        <f>E28*F28</f>
        <v>0</v>
      </c>
      <c r="H28" s="1"/>
      <c r="I28" s="24">
        <f t="shared" ref="I28:I59" si="14">MIN(1,MAX(0,(E28-$J$15)/($L$14-$J$15)))</f>
        <v>0</v>
      </c>
      <c r="J28" s="24">
        <f t="shared" si="4"/>
        <v>1</v>
      </c>
      <c r="K28" s="1"/>
      <c r="L28" s="1">
        <f t="shared" ref="L28:L59" si="15">B28*I28</f>
        <v>0</v>
      </c>
      <c r="M28" s="1">
        <f t="shared" ref="M28:M59" si="16">B28*(1-I28)</f>
        <v>6.9500000000000006E-2</v>
      </c>
      <c r="N28" s="1">
        <f t="shared" ref="N28:N59" si="17">L28*$L$14</f>
        <v>0</v>
      </c>
      <c r="O28" s="1">
        <f t="shared" ref="O28:O59" si="18">M28*$J$15</f>
        <v>7.4848878695208981E-2</v>
      </c>
      <c r="P28" s="24">
        <f t="shared" si="9"/>
        <v>-9.1582731000617434E-3</v>
      </c>
      <c r="Q28" s="1"/>
      <c r="R28" s="27">
        <f t="shared" ref="R28:R59" si="19">A28*L28</f>
        <v>0</v>
      </c>
      <c r="S28" s="27">
        <f t="shared" ref="S28:S59" si="20">A28*M28</f>
        <v>-35.9315</v>
      </c>
    </row>
    <row r="29" spans="1:19" x14ac:dyDescent="0.25">
      <c r="A29" s="29">
        <v>-487</v>
      </c>
      <c r="B29" s="29">
        <v>8.7900000000000006E-2</v>
      </c>
      <c r="C29" s="29">
        <v>0.1086</v>
      </c>
      <c r="D29" s="1"/>
      <c r="E29" s="1">
        <f t="shared" si="12"/>
        <v>1.235494880546075</v>
      </c>
      <c r="F29" s="1">
        <f t="shared" si="13"/>
        <v>0</v>
      </c>
      <c r="G29" s="1">
        <f t="shared" ref="G29:G92" si="21">E29*F29</f>
        <v>0</v>
      </c>
      <c r="H29" s="1"/>
      <c r="I29" s="24">
        <f t="shared" si="14"/>
        <v>0</v>
      </c>
      <c r="J29" s="24">
        <f t="shared" si="4"/>
        <v>1</v>
      </c>
      <c r="K29" s="1"/>
      <c r="L29" s="1">
        <f t="shared" si="15"/>
        <v>0</v>
      </c>
      <c r="M29" s="1">
        <f t="shared" si="16"/>
        <v>8.7900000000000006E-2</v>
      </c>
      <c r="N29" s="1">
        <f t="shared" si="17"/>
        <v>0</v>
      </c>
      <c r="O29" s="1">
        <f t="shared" si="18"/>
        <v>9.4664984709480135E-2</v>
      </c>
      <c r="P29" s="24">
        <f t="shared" si="9"/>
        <v>-1.4099985116381532E-2</v>
      </c>
      <c r="Q29" s="1"/>
      <c r="R29" s="27">
        <f t="shared" si="19"/>
        <v>0</v>
      </c>
      <c r="S29" s="27">
        <f t="shared" si="20"/>
        <v>-42.807300000000005</v>
      </c>
    </row>
    <row r="30" spans="1:19" x14ac:dyDescent="0.25">
      <c r="A30" s="29">
        <v>-457</v>
      </c>
      <c r="B30" s="29">
        <v>0.1132</v>
      </c>
      <c r="C30" s="29">
        <v>0.1384</v>
      </c>
      <c r="D30" s="1"/>
      <c r="E30" s="1">
        <f t="shared" si="12"/>
        <v>1.2226148409893993</v>
      </c>
      <c r="F30" s="1">
        <f t="shared" si="13"/>
        <v>0</v>
      </c>
      <c r="G30" s="1">
        <f t="shared" si="21"/>
        <v>0</v>
      </c>
      <c r="H30" s="1"/>
      <c r="I30" s="24">
        <f t="shared" si="14"/>
        <v>0</v>
      </c>
      <c r="J30" s="24">
        <f t="shared" si="4"/>
        <v>1</v>
      </c>
      <c r="K30" s="1"/>
      <c r="L30" s="1">
        <f t="shared" si="15"/>
        <v>0</v>
      </c>
      <c r="M30" s="1">
        <f t="shared" si="16"/>
        <v>0.1132</v>
      </c>
      <c r="N30" s="1">
        <f t="shared" si="17"/>
        <v>0</v>
      </c>
      <c r="O30" s="1">
        <f t="shared" si="18"/>
        <v>0.12191213047910296</v>
      </c>
      <c r="P30" s="24">
        <f t="shared" si="9"/>
        <v>-1.6683061338558167E-2</v>
      </c>
      <c r="Q30" s="1"/>
      <c r="R30" s="27">
        <f t="shared" si="19"/>
        <v>0</v>
      </c>
      <c r="S30" s="27">
        <f t="shared" si="20"/>
        <v>-51.732399999999998</v>
      </c>
    </row>
    <row r="31" spans="1:19" x14ac:dyDescent="0.25">
      <c r="A31" s="29">
        <v>-427</v>
      </c>
      <c r="B31" s="29">
        <v>0.15049999999999999</v>
      </c>
      <c r="C31" s="29">
        <v>0.17699999999999999</v>
      </c>
      <c r="D31" s="1"/>
      <c r="E31" s="1">
        <f t="shared" si="12"/>
        <v>1.176079734219269</v>
      </c>
      <c r="F31" s="1">
        <f t="shared" si="13"/>
        <v>0</v>
      </c>
      <c r="G31" s="1">
        <f t="shared" si="21"/>
        <v>0</v>
      </c>
      <c r="H31" s="1"/>
      <c r="I31" s="24">
        <f t="shared" si="14"/>
        <v>0</v>
      </c>
      <c r="J31" s="24">
        <f t="shared" si="4"/>
        <v>1</v>
      </c>
      <c r="K31" s="1"/>
      <c r="L31" s="1">
        <f t="shared" si="15"/>
        <v>0</v>
      </c>
      <c r="M31" s="1">
        <f t="shared" si="16"/>
        <v>0.15049999999999999</v>
      </c>
      <c r="N31" s="1">
        <f t="shared" si="17"/>
        <v>0</v>
      </c>
      <c r="O31" s="1">
        <f t="shared" si="18"/>
        <v>0.1620828236493374</v>
      </c>
      <c r="P31" s="24">
        <f t="shared" si="9"/>
        <v>-1.5093773500619839E-2</v>
      </c>
      <c r="Q31" s="1"/>
      <c r="R31" s="27">
        <f t="shared" si="19"/>
        <v>0</v>
      </c>
      <c r="S31" s="27">
        <f t="shared" si="20"/>
        <v>-64.263499999999993</v>
      </c>
    </row>
    <row r="32" spans="1:19" x14ac:dyDescent="0.25">
      <c r="A32" s="29">
        <v>-397</v>
      </c>
      <c r="B32" s="29">
        <v>0.20269999999999999</v>
      </c>
      <c r="C32" s="29">
        <v>0.22239999999999999</v>
      </c>
      <c r="D32" s="1"/>
      <c r="E32" s="1">
        <f t="shared" si="12"/>
        <v>1.0971879625061667</v>
      </c>
      <c r="F32" s="1">
        <f t="shared" si="13"/>
        <v>0</v>
      </c>
      <c r="G32" s="1">
        <f t="shared" si="21"/>
        <v>0</v>
      </c>
      <c r="H32" s="1"/>
      <c r="I32" s="24">
        <f t="shared" si="14"/>
        <v>0</v>
      </c>
      <c r="J32" s="24">
        <f t="shared" si="4"/>
        <v>1</v>
      </c>
      <c r="K32" s="1"/>
      <c r="L32" s="1">
        <f t="shared" si="15"/>
        <v>0</v>
      </c>
      <c r="M32" s="1">
        <f t="shared" si="16"/>
        <v>0.20269999999999999</v>
      </c>
      <c r="N32" s="1">
        <f t="shared" si="17"/>
        <v>0</v>
      </c>
      <c r="O32" s="1">
        <f t="shared" si="18"/>
        <v>0.21830025484199797</v>
      </c>
      <c r="P32" s="24">
        <f t="shared" si="9"/>
        <v>-4.1482800344045494E-3</v>
      </c>
      <c r="Q32" s="1"/>
      <c r="R32" s="27">
        <f t="shared" si="19"/>
        <v>0</v>
      </c>
      <c r="S32" s="27">
        <f t="shared" si="20"/>
        <v>-80.471899999999991</v>
      </c>
    </row>
    <row r="33" spans="1:19" x14ac:dyDescent="0.25">
      <c r="A33" s="29">
        <v>-367</v>
      </c>
      <c r="B33" s="29">
        <v>0.2697</v>
      </c>
      <c r="C33" s="29">
        <v>0.27260000000000001</v>
      </c>
      <c r="D33" s="1"/>
      <c r="E33" s="1">
        <f t="shared" si="12"/>
        <v>1.010752688172043</v>
      </c>
      <c r="F33" s="1">
        <f t="shared" si="13"/>
        <v>0</v>
      </c>
      <c r="G33" s="1">
        <f t="shared" si="21"/>
        <v>0</v>
      </c>
      <c r="H33" s="1"/>
      <c r="I33" s="24">
        <f t="shared" si="14"/>
        <v>4.5697317135803082E-3</v>
      </c>
      <c r="J33" s="24">
        <f t="shared" si="4"/>
        <v>0.99086053657283935</v>
      </c>
      <c r="K33" s="1"/>
      <c r="L33" s="1">
        <f t="shared" si="15"/>
        <v>1.2324566431526091E-3</v>
      </c>
      <c r="M33" s="1">
        <f t="shared" si="16"/>
        <v>0.26846754335684736</v>
      </c>
      <c r="N33" s="1">
        <f t="shared" si="17"/>
        <v>-1.6529418508164404E-2</v>
      </c>
      <c r="O33" s="1">
        <f t="shared" si="18"/>
        <v>0.28912941850816437</v>
      </c>
      <c r="P33" s="24">
        <f t="shared" si="9"/>
        <v>-5.6168320582068023E-17</v>
      </c>
      <c r="Q33" s="1"/>
      <c r="R33" s="27">
        <f t="shared" si="19"/>
        <v>-0.45231158803700755</v>
      </c>
      <c r="S33" s="27">
        <f t="shared" si="20"/>
        <v>-98.527588411962981</v>
      </c>
    </row>
    <row r="34" spans="1:19" x14ac:dyDescent="0.25">
      <c r="A34" s="29">
        <v>-337</v>
      </c>
      <c r="B34" s="29">
        <v>0.3523</v>
      </c>
      <c r="C34" s="29">
        <v>0.32969999999999999</v>
      </c>
      <c r="D34" s="1"/>
      <c r="E34" s="1">
        <f t="shared" si="12"/>
        <v>0.93585012773204657</v>
      </c>
      <c r="F34" s="1">
        <f t="shared" si="13"/>
        <v>0</v>
      </c>
      <c r="G34" s="1">
        <f t="shared" si="21"/>
        <v>0</v>
      </c>
      <c r="H34" s="1"/>
      <c r="I34" s="24">
        <f t="shared" si="14"/>
        <v>9.7394447253227982E-3</v>
      </c>
      <c r="J34" s="24">
        <f t="shared" si="4"/>
        <v>0.98052111054935442</v>
      </c>
      <c r="K34" s="1"/>
      <c r="L34" s="1">
        <f t="shared" si="15"/>
        <v>3.4312063767312218E-3</v>
      </c>
      <c r="M34" s="1">
        <f t="shared" si="16"/>
        <v>0.34886879362326878</v>
      </c>
      <c r="N34" s="1">
        <f t="shared" si="17"/>
        <v>-4.6018532582042269E-2</v>
      </c>
      <c r="O34" s="1">
        <f t="shared" si="18"/>
        <v>0.3757185325820423</v>
      </c>
      <c r="P34" s="24">
        <f t="shared" si="9"/>
        <v>5.6168320582068023E-17</v>
      </c>
      <c r="Q34" s="1"/>
      <c r="R34" s="27">
        <f t="shared" si="19"/>
        <v>-1.1563165489584217</v>
      </c>
      <c r="S34" s="27">
        <f t="shared" si="20"/>
        <v>-117.56878345104158</v>
      </c>
    </row>
    <row r="35" spans="1:19" x14ac:dyDescent="0.25">
      <c r="A35" s="29">
        <v>-307</v>
      </c>
      <c r="B35" s="29">
        <v>0.44409999999999999</v>
      </c>
      <c r="C35" s="29">
        <v>0.39510000000000001</v>
      </c>
      <c r="D35" s="1"/>
      <c r="E35" s="1">
        <f t="shared" si="12"/>
        <v>0.88966448997973435</v>
      </c>
      <c r="F35" s="1">
        <f t="shared" si="13"/>
        <v>0</v>
      </c>
      <c r="G35" s="1">
        <f t="shared" si="21"/>
        <v>0</v>
      </c>
      <c r="H35" s="1"/>
      <c r="I35" s="24">
        <f t="shared" si="14"/>
        <v>1.2927139392116288E-2</v>
      </c>
      <c r="J35" s="24">
        <f t="shared" si="4"/>
        <v>0.97414572121576737</v>
      </c>
      <c r="K35" s="1"/>
      <c r="L35" s="1">
        <f t="shared" si="15"/>
        <v>5.7409426040388439E-3</v>
      </c>
      <c r="M35" s="1">
        <f t="shared" si="16"/>
        <v>0.43835905739596115</v>
      </c>
      <c r="N35" s="1">
        <f t="shared" si="17"/>
        <v>-7.6996171395344495E-2</v>
      </c>
      <c r="O35" s="1">
        <f t="shared" si="18"/>
        <v>0.47209617139534454</v>
      </c>
      <c r="P35" s="24">
        <f t="shared" si="9"/>
        <v>5.6168320582068023E-17</v>
      </c>
      <c r="Q35" s="1"/>
      <c r="R35" s="27">
        <f t="shared" si="19"/>
        <v>-1.7624693794399251</v>
      </c>
      <c r="S35" s="27">
        <f t="shared" si="20"/>
        <v>-134.57623062056007</v>
      </c>
    </row>
    <row r="36" spans="1:19" x14ac:dyDescent="0.25">
      <c r="A36" s="29">
        <v>-277</v>
      </c>
      <c r="B36" s="29">
        <v>0.53779999999999994</v>
      </c>
      <c r="C36" s="29">
        <v>0.48159999999999997</v>
      </c>
      <c r="D36" s="1"/>
      <c r="E36" s="1">
        <f t="shared" si="12"/>
        <v>0.89550018594272973</v>
      </c>
      <c r="F36" s="1">
        <f t="shared" si="13"/>
        <v>0</v>
      </c>
      <c r="G36" s="1">
        <f t="shared" si="21"/>
        <v>0</v>
      </c>
      <c r="H36" s="1"/>
      <c r="I36" s="24">
        <f t="shared" si="14"/>
        <v>1.2524364464593775E-2</v>
      </c>
      <c r="J36" s="24">
        <f t="shared" si="4"/>
        <v>0.97495127107081248</v>
      </c>
      <c r="K36" s="1"/>
      <c r="L36" s="1">
        <f t="shared" si="15"/>
        <v>6.7356032090585315E-3</v>
      </c>
      <c r="M36" s="1">
        <f t="shared" si="16"/>
        <v>0.53106439679094142</v>
      </c>
      <c r="N36" s="1">
        <f t="shared" si="17"/>
        <v>-9.0336325392079128E-2</v>
      </c>
      <c r="O36" s="1">
        <f t="shared" si="18"/>
        <v>0.57193632539207917</v>
      </c>
      <c r="P36" s="24">
        <f t="shared" si="9"/>
        <v>5.6168320582068023E-17</v>
      </c>
      <c r="Q36" s="1"/>
      <c r="R36" s="27">
        <f t="shared" si="19"/>
        <v>-1.8657620889092132</v>
      </c>
      <c r="S36" s="27">
        <f t="shared" si="20"/>
        <v>-147.10483791109078</v>
      </c>
    </row>
    <row r="37" spans="1:19" x14ac:dyDescent="0.25">
      <c r="A37" s="29">
        <v>-247</v>
      </c>
      <c r="B37" s="29">
        <v>0.63319999999999999</v>
      </c>
      <c r="C37" s="29">
        <v>0.60460000000000003</v>
      </c>
      <c r="D37" s="1"/>
      <c r="E37" s="1">
        <f t="shared" si="12"/>
        <v>0.95483259633607087</v>
      </c>
      <c r="F37" s="1">
        <f t="shared" si="13"/>
        <v>1</v>
      </c>
      <c r="G37" s="1">
        <f t="shared" si="21"/>
        <v>0.95483259633607087</v>
      </c>
      <c r="H37" s="1"/>
      <c r="I37" s="24">
        <f t="shared" si="14"/>
        <v>8.429290381322346E-3</v>
      </c>
      <c r="J37" s="24">
        <f t="shared" si="4"/>
        <v>0.98314141923735532</v>
      </c>
      <c r="K37" s="1"/>
      <c r="L37" s="1">
        <f t="shared" si="15"/>
        <v>5.3374266694533089E-3</v>
      </c>
      <c r="M37" s="1">
        <f t="shared" si="16"/>
        <v>0.62786257333054662</v>
      </c>
      <c r="N37" s="1">
        <f t="shared" si="17"/>
        <v>-7.1584310625609091E-2</v>
      </c>
      <c r="O37" s="1">
        <f t="shared" si="18"/>
        <v>0.67618431062560913</v>
      </c>
      <c r="P37" s="24">
        <f t="shared" si="9"/>
        <v>0</v>
      </c>
      <c r="Q37" s="1"/>
      <c r="R37" s="27">
        <f t="shared" si="19"/>
        <v>-1.3183443873549674</v>
      </c>
      <c r="S37" s="27">
        <f t="shared" si="20"/>
        <v>-155.08205561264501</v>
      </c>
    </row>
    <row r="38" spans="1:19" x14ac:dyDescent="0.25">
      <c r="A38" s="29">
        <v>-217</v>
      </c>
      <c r="B38" s="29">
        <v>0.74019999999999997</v>
      </c>
      <c r="C38" s="29">
        <v>0.75119999999999998</v>
      </c>
      <c r="D38" s="1"/>
      <c r="E38" s="1">
        <f t="shared" si="12"/>
        <v>1.0148608484193462</v>
      </c>
      <c r="F38" s="1">
        <f t="shared" si="13"/>
        <v>1</v>
      </c>
      <c r="G38" s="1">
        <f t="shared" si="21"/>
        <v>1.0148608484193462</v>
      </c>
      <c r="H38" s="1"/>
      <c r="I38" s="24">
        <f t="shared" si="14"/>
        <v>4.2861898778933944E-3</v>
      </c>
      <c r="J38" s="24">
        <f t="shared" si="4"/>
        <v>0.99142762024421316</v>
      </c>
      <c r="K38" s="1"/>
      <c r="L38" s="1">
        <f t="shared" si="15"/>
        <v>3.1726377476166902E-3</v>
      </c>
      <c r="M38" s="1">
        <f t="shared" si="16"/>
        <v>0.7370273622523833</v>
      </c>
      <c r="N38" s="1">
        <f t="shared" si="17"/>
        <v>-4.2550670968035609E-2</v>
      </c>
      <c r="O38" s="1">
        <f t="shared" si="18"/>
        <v>0.79375067096803564</v>
      </c>
      <c r="P38" s="24">
        <f t="shared" si="9"/>
        <v>1.1233664116413605E-16</v>
      </c>
      <c r="Q38" s="1"/>
      <c r="R38" s="27">
        <f t="shared" si="19"/>
        <v>-0.68846239123282182</v>
      </c>
      <c r="S38" s="27">
        <f t="shared" si="20"/>
        <v>-159.93493760876717</v>
      </c>
    </row>
    <row r="39" spans="1:19" x14ac:dyDescent="0.25">
      <c r="A39" s="29">
        <v>-187</v>
      </c>
      <c r="B39" s="29">
        <v>0.85099999999999998</v>
      </c>
      <c r="C39" s="29">
        <v>0.879</v>
      </c>
      <c r="D39" s="1"/>
      <c r="E39" s="1">
        <f t="shared" si="12"/>
        <v>1.0329024676850764</v>
      </c>
      <c r="F39" s="1">
        <f t="shared" si="13"/>
        <v>1</v>
      </c>
      <c r="G39" s="1">
        <f t="shared" si="21"/>
        <v>1.0329024676850764</v>
      </c>
      <c r="H39" s="1"/>
      <c r="I39" s="24">
        <f t="shared" si="14"/>
        <v>3.0409721800862938E-3</v>
      </c>
      <c r="J39" s="24">
        <f t="shared" si="4"/>
        <v>0.99391805563982738</v>
      </c>
      <c r="K39" s="1"/>
      <c r="L39" s="1">
        <f t="shared" si="15"/>
        <v>2.5878673252534359E-3</v>
      </c>
      <c r="M39" s="1">
        <f t="shared" si="16"/>
        <v>0.84841213267474658</v>
      </c>
      <c r="N39" s="1">
        <f t="shared" si="17"/>
        <v>-3.4707867656340201E-2</v>
      </c>
      <c r="O39" s="1">
        <f t="shared" si="18"/>
        <v>0.91370786765634027</v>
      </c>
      <c r="P39" s="24">
        <f t="shared" si="9"/>
        <v>1.1233664116413605E-16</v>
      </c>
      <c r="Q39" s="1"/>
      <c r="R39" s="27">
        <f t="shared" si="19"/>
        <v>-0.48393118982239253</v>
      </c>
      <c r="S39" s="27">
        <f t="shared" si="20"/>
        <v>-158.65306881017761</v>
      </c>
    </row>
    <row r="40" spans="1:19" x14ac:dyDescent="0.25">
      <c r="A40" s="29">
        <v>-157</v>
      </c>
      <c r="B40" s="29">
        <v>0.92630000000000001</v>
      </c>
      <c r="C40" s="29">
        <v>0.96009999999999995</v>
      </c>
      <c r="D40" s="1"/>
      <c r="E40" s="1">
        <f t="shared" si="12"/>
        <v>1.0364892583396308</v>
      </c>
      <c r="F40" s="1">
        <f t="shared" si="13"/>
        <v>1</v>
      </c>
      <c r="G40" s="1">
        <f t="shared" si="21"/>
        <v>1.0364892583396308</v>
      </c>
      <c r="H40" s="1"/>
      <c r="I40" s="24">
        <f t="shared" si="14"/>
        <v>2.7934148441511575E-3</v>
      </c>
      <c r="J40" s="24">
        <f t="shared" si="4"/>
        <v>0.99441317031169774</v>
      </c>
      <c r="K40" s="1"/>
      <c r="L40" s="1">
        <f t="shared" si="15"/>
        <v>2.5875401701372174E-3</v>
      </c>
      <c r="M40" s="1">
        <f t="shared" si="16"/>
        <v>0.92371245982986272</v>
      </c>
      <c r="N40" s="1">
        <f t="shared" si="17"/>
        <v>-3.4703479928899154E-2</v>
      </c>
      <c r="O40" s="1">
        <f t="shared" si="18"/>
        <v>0.99480347992889906</v>
      </c>
      <c r="P40" s="24">
        <f t="shared" si="9"/>
        <v>0</v>
      </c>
      <c r="Q40" s="1"/>
      <c r="R40" s="27">
        <f t="shared" si="19"/>
        <v>-0.40624380671154314</v>
      </c>
      <c r="S40" s="27">
        <f t="shared" si="20"/>
        <v>-145.02285619328845</v>
      </c>
    </row>
    <row r="41" spans="1:19" x14ac:dyDescent="0.25">
      <c r="A41" s="29">
        <v>-127</v>
      </c>
      <c r="B41" s="29">
        <v>0.96819999999999995</v>
      </c>
      <c r="C41" s="29">
        <v>0.98829999999999996</v>
      </c>
      <c r="D41" s="1"/>
      <c r="E41" s="1">
        <f t="shared" si="12"/>
        <v>1.0207601735178682</v>
      </c>
      <c r="F41" s="1">
        <f t="shared" si="13"/>
        <v>1</v>
      </c>
      <c r="G41" s="1">
        <f t="shared" si="21"/>
        <v>1.0207601735178682</v>
      </c>
      <c r="H41" s="1"/>
      <c r="I41" s="24">
        <f t="shared" si="14"/>
        <v>3.8790233198588448E-3</v>
      </c>
      <c r="J41" s="24">
        <f t="shared" si="4"/>
        <v>0.99224195336028231</v>
      </c>
      <c r="K41" s="1"/>
      <c r="L41" s="1">
        <f t="shared" si="15"/>
        <v>3.7556703782873333E-3</v>
      </c>
      <c r="M41" s="1">
        <f t="shared" si="16"/>
        <v>0.96444432962171256</v>
      </c>
      <c r="N41" s="1">
        <f t="shared" si="17"/>
        <v>-5.0370167426441882E-2</v>
      </c>
      <c r="O41" s="1">
        <f t="shared" si="18"/>
        <v>1.0386701674264418</v>
      </c>
      <c r="P41" s="24">
        <f t="shared" si="9"/>
        <v>0</v>
      </c>
      <c r="Q41" s="1"/>
      <c r="R41" s="27">
        <f t="shared" si="19"/>
        <v>-0.47697013804249133</v>
      </c>
      <c r="S41" s="27">
        <f t="shared" si="20"/>
        <v>-122.48442986195749</v>
      </c>
    </row>
    <row r="42" spans="1:19" x14ac:dyDescent="0.25">
      <c r="A42" s="29">
        <v>-97</v>
      </c>
      <c r="B42" s="29">
        <v>0.99129999999999996</v>
      </c>
      <c r="C42" s="29">
        <v>0.98519999999999996</v>
      </c>
      <c r="D42" s="1"/>
      <c r="E42" s="1">
        <f t="shared" si="12"/>
        <v>0.99384646423887824</v>
      </c>
      <c r="F42" s="1">
        <f t="shared" si="13"/>
        <v>1</v>
      </c>
      <c r="G42" s="1">
        <f t="shared" si="21"/>
        <v>0.99384646423887824</v>
      </c>
      <c r="H42" s="1"/>
      <c r="I42" s="24">
        <f t="shared" si="14"/>
        <v>5.7365853609496736E-3</v>
      </c>
      <c r="J42" s="24">
        <f t="shared" si="4"/>
        <v>0.98852682927810065</v>
      </c>
      <c r="K42" s="1"/>
      <c r="L42" s="1">
        <f t="shared" si="15"/>
        <v>5.6866770683094113E-3</v>
      </c>
      <c r="M42" s="1">
        <f t="shared" si="16"/>
        <v>0.98561332293169057</v>
      </c>
      <c r="N42" s="1">
        <f t="shared" si="17"/>
        <v>-7.6268374798502694E-2</v>
      </c>
      <c r="O42" s="1">
        <f t="shared" si="18"/>
        <v>1.0614683747985028</v>
      </c>
      <c r="P42" s="24">
        <f t="shared" si="9"/>
        <v>1.1233664116413605E-16</v>
      </c>
      <c r="Q42" s="1"/>
      <c r="R42" s="27">
        <f t="shared" si="19"/>
        <v>-0.55160767562601287</v>
      </c>
      <c r="S42" s="27">
        <f t="shared" si="20"/>
        <v>-95.604492324373979</v>
      </c>
    </row>
    <row r="43" spans="1:19" x14ac:dyDescent="0.25">
      <c r="A43" s="29">
        <v>-67</v>
      </c>
      <c r="B43" s="29">
        <v>0.99299999999999999</v>
      </c>
      <c r="C43" s="29">
        <v>0.97170000000000001</v>
      </c>
      <c r="D43" s="1"/>
      <c r="E43" s="1">
        <f t="shared" si="12"/>
        <v>0.97854984894259822</v>
      </c>
      <c r="F43" s="1">
        <f t="shared" si="13"/>
        <v>1</v>
      </c>
      <c r="G43" s="1">
        <f t="shared" si="21"/>
        <v>0.97854984894259822</v>
      </c>
      <c r="H43" s="1"/>
      <c r="I43" s="24">
        <f t="shared" si="14"/>
        <v>6.7923451463063758E-3</v>
      </c>
      <c r="J43" s="24">
        <f t="shared" si="4"/>
        <v>0.98641530970738722</v>
      </c>
      <c r="K43" s="1"/>
      <c r="L43" s="1">
        <f t="shared" si="15"/>
        <v>6.7447987302822312E-3</v>
      </c>
      <c r="M43" s="1">
        <f t="shared" si="16"/>
        <v>0.98625520126971777</v>
      </c>
      <c r="N43" s="1">
        <f t="shared" si="17"/>
        <v>-9.0459653559079339E-2</v>
      </c>
      <c r="O43" s="1">
        <f t="shared" si="18"/>
        <v>1.0621596535590794</v>
      </c>
      <c r="P43" s="24">
        <f t="shared" si="9"/>
        <v>0</v>
      </c>
      <c r="Q43" s="1"/>
      <c r="R43" s="27">
        <f t="shared" si="19"/>
        <v>-0.45190151492890951</v>
      </c>
      <c r="S43" s="27">
        <f t="shared" si="20"/>
        <v>-66.079098485071086</v>
      </c>
    </row>
    <row r="44" spans="1:19" x14ac:dyDescent="0.25">
      <c r="A44" s="29">
        <v>-37</v>
      </c>
      <c r="B44" s="29">
        <v>0.96899999999999997</v>
      </c>
      <c r="C44" s="29">
        <v>0.94679999999999997</v>
      </c>
      <c r="D44" s="1"/>
      <c r="E44" s="1">
        <f t="shared" si="12"/>
        <v>0.97708978328173379</v>
      </c>
      <c r="F44" s="1">
        <f t="shared" si="13"/>
        <v>1</v>
      </c>
      <c r="G44" s="1">
        <f t="shared" si="21"/>
        <v>0.97708978328173379</v>
      </c>
      <c r="H44" s="1"/>
      <c r="I44" s="24">
        <f t="shared" si="14"/>
        <v>6.8931176753177963E-3</v>
      </c>
      <c r="J44" s="24">
        <f t="shared" si="4"/>
        <v>0.98621376464936439</v>
      </c>
      <c r="K44" s="1"/>
      <c r="L44" s="1">
        <f t="shared" si="15"/>
        <v>6.6794310273829444E-3</v>
      </c>
      <c r="M44" s="1">
        <f t="shared" si="16"/>
        <v>0.96232056897261709</v>
      </c>
      <c r="N44" s="1">
        <f t="shared" si="17"/>
        <v>-8.9582957308430078E-2</v>
      </c>
      <c r="O44" s="1">
        <f t="shared" si="18"/>
        <v>1.0363829573084302</v>
      </c>
      <c r="P44" s="24">
        <f t="shared" si="9"/>
        <v>1.1233664116413605E-16</v>
      </c>
      <c r="Q44" s="1"/>
      <c r="R44" s="27">
        <f t="shared" si="19"/>
        <v>-0.24713894801316894</v>
      </c>
      <c r="S44" s="27">
        <f t="shared" si="20"/>
        <v>-35.605861051986835</v>
      </c>
    </row>
    <row r="45" spans="1:19" x14ac:dyDescent="0.25">
      <c r="A45" s="29">
        <v>-7</v>
      </c>
      <c r="B45" s="29">
        <v>0.91949999999999998</v>
      </c>
      <c r="C45" s="29">
        <v>0.91149999999999998</v>
      </c>
      <c r="D45" s="1"/>
      <c r="E45" s="1">
        <f t="shared" si="12"/>
        <v>0.99129961935834687</v>
      </c>
      <c r="F45" s="1">
        <f t="shared" si="13"/>
        <v>1</v>
      </c>
      <c r="G45" s="1">
        <f t="shared" si="21"/>
        <v>0.99129961935834687</v>
      </c>
      <c r="H45" s="1"/>
      <c r="I45" s="24">
        <f t="shared" si="14"/>
        <v>5.9123664963398352E-3</v>
      </c>
      <c r="J45" s="24">
        <f t="shared" si="4"/>
        <v>0.98817526700732028</v>
      </c>
      <c r="K45" s="1"/>
      <c r="L45" s="1">
        <f t="shared" si="15"/>
        <v>5.4364209933844779E-3</v>
      </c>
      <c r="M45" s="1">
        <f t="shared" si="16"/>
        <v>0.9140635790066155</v>
      </c>
      <c r="N45" s="1">
        <f t="shared" si="17"/>
        <v>-7.291199920539182E-2</v>
      </c>
      <c r="O45" s="1">
        <f t="shared" si="18"/>
        <v>0.9844119992053918</v>
      </c>
      <c r="P45" s="24">
        <f t="shared" si="9"/>
        <v>0</v>
      </c>
      <c r="Q45" s="1"/>
      <c r="R45" s="27">
        <f t="shared" si="19"/>
        <v>-3.8054946953691347E-2</v>
      </c>
      <c r="S45" s="27">
        <f t="shared" si="20"/>
        <v>-6.3984450530463084</v>
      </c>
    </row>
    <row r="46" spans="1:19" x14ac:dyDescent="0.25">
      <c r="A46" s="29">
        <v>23</v>
      </c>
      <c r="B46" s="29">
        <v>0.85089999999999999</v>
      </c>
      <c r="C46" s="29">
        <v>0.86109999999999998</v>
      </c>
      <c r="D46" s="1"/>
      <c r="E46" s="1">
        <f t="shared" si="12"/>
        <v>1.0119873075567047</v>
      </c>
      <c r="F46" s="1">
        <f t="shared" si="13"/>
        <v>1</v>
      </c>
      <c r="G46" s="1">
        <f t="shared" si="21"/>
        <v>1.0119873075567047</v>
      </c>
      <c r="H46" s="1"/>
      <c r="I46" s="24">
        <f t="shared" si="14"/>
        <v>4.4845193008144144E-3</v>
      </c>
      <c r="J46" s="24">
        <f t="shared" si="4"/>
        <v>0.99103096139837121</v>
      </c>
      <c r="K46" s="1"/>
      <c r="L46" s="1">
        <f t="shared" si="15"/>
        <v>3.8158774730629851E-3</v>
      </c>
      <c r="M46" s="1">
        <f t="shared" si="16"/>
        <v>0.84708412252693699</v>
      </c>
      <c r="N46" s="1">
        <f t="shared" si="17"/>
        <v>-5.1177650815197685E-2</v>
      </c>
      <c r="O46" s="1">
        <f t="shared" si="18"/>
        <v>0.91227765081519774</v>
      </c>
      <c r="P46" s="24">
        <f t="shared" si="9"/>
        <v>1.1233664116413605E-16</v>
      </c>
      <c r="Q46" s="1"/>
      <c r="R46" s="27">
        <f t="shared" si="19"/>
        <v>8.7765181880448656E-2</v>
      </c>
      <c r="S46" s="27">
        <f t="shared" si="20"/>
        <v>19.482934818119549</v>
      </c>
    </row>
    <row r="47" spans="1:19" x14ac:dyDescent="0.25">
      <c r="A47" s="29">
        <v>53</v>
      </c>
      <c r="B47" s="29">
        <v>0.77529999999999999</v>
      </c>
      <c r="C47" s="29">
        <v>0.79430000000000001</v>
      </c>
      <c r="D47" s="1"/>
      <c r="E47" s="1">
        <f t="shared" si="12"/>
        <v>1.0245066425899652</v>
      </c>
      <c r="F47" s="1">
        <f t="shared" si="13"/>
        <v>1</v>
      </c>
      <c r="G47" s="1">
        <f t="shared" si="21"/>
        <v>1.0245066425899652</v>
      </c>
      <c r="H47" s="1"/>
      <c r="I47" s="24">
        <f t="shared" si="14"/>
        <v>3.6204451110988635E-3</v>
      </c>
      <c r="J47" s="24">
        <f t="shared" si="4"/>
        <v>0.99275910977780224</v>
      </c>
      <c r="K47" s="1"/>
      <c r="L47" s="1">
        <f t="shared" si="15"/>
        <v>2.8069310946349487E-3</v>
      </c>
      <c r="M47" s="1">
        <f t="shared" si="16"/>
        <v>0.77249306890536507</v>
      </c>
      <c r="N47" s="1">
        <f t="shared" si="17"/>
        <v>-3.7645899386868721E-2</v>
      </c>
      <c r="O47" s="1">
        <f t="shared" si="18"/>
        <v>0.83194589938686869</v>
      </c>
      <c r="P47" s="24">
        <f t="shared" si="9"/>
        <v>0</v>
      </c>
      <c r="Q47" s="1"/>
      <c r="R47" s="27">
        <f t="shared" si="19"/>
        <v>0.14876734801565228</v>
      </c>
      <c r="S47" s="27">
        <f t="shared" si="20"/>
        <v>40.942132651984352</v>
      </c>
    </row>
    <row r="48" spans="1:19" x14ac:dyDescent="0.25">
      <c r="A48" s="29">
        <v>83</v>
      </c>
      <c r="B48" s="29">
        <v>0.68820000000000003</v>
      </c>
      <c r="C48" s="29">
        <v>0.72</v>
      </c>
      <c r="D48" s="1"/>
      <c r="E48" s="1">
        <f t="shared" si="12"/>
        <v>1.046207497820401</v>
      </c>
      <c r="F48" s="1">
        <f t="shared" si="13"/>
        <v>1</v>
      </c>
      <c r="G48" s="1">
        <f t="shared" si="21"/>
        <v>1.046207497820401</v>
      </c>
      <c r="H48" s="1"/>
      <c r="I48" s="24">
        <f t="shared" si="14"/>
        <v>2.1226699617353626E-3</v>
      </c>
      <c r="J48" s="24">
        <f t="shared" si="4"/>
        <v>0.99575466007652924</v>
      </c>
      <c r="K48" s="1"/>
      <c r="L48" s="1">
        <f t="shared" si="15"/>
        <v>1.4608214676662765E-3</v>
      </c>
      <c r="M48" s="1">
        <f t="shared" si="16"/>
        <v>0.68673917853233379</v>
      </c>
      <c r="N48" s="1">
        <f t="shared" si="17"/>
        <v>-1.9592193801641827E-2</v>
      </c>
      <c r="O48" s="1">
        <f t="shared" si="18"/>
        <v>0.73959219380164187</v>
      </c>
      <c r="P48" s="24">
        <f t="shared" si="9"/>
        <v>1.1233664116413605E-16</v>
      </c>
      <c r="Q48" s="1"/>
      <c r="R48" s="27">
        <f t="shared" si="19"/>
        <v>0.12124818181630095</v>
      </c>
      <c r="S48" s="27">
        <f t="shared" si="20"/>
        <v>56.999351818183705</v>
      </c>
    </row>
    <row r="49" spans="1:19" x14ac:dyDescent="0.25">
      <c r="A49" s="29">
        <v>113</v>
      </c>
      <c r="B49" s="29">
        <v>0.58860000000000001</v>
      </c>
      <c r="C49" s="29">
        <v>0.63390000000000002</v>
      </c>
      <c r="D49" s="1"/>
      <c r="E49" s="1">
        <f t="shared" si="12"/>
        <v>1.0769622833843018</v>
      </c>
      <c r="F49" s="1">
        <f t="shared" si="13"/>
        <v>1</v>
      </c>
      <c r="G49" s="1">
        <f t="shared" si="21"/>
        <v>1.0769622833843018</v>
      </c>
      <c r="H49" s="1"/>
      <c r="I49" s="24">
        <f t="shared" si="14"/>
        <v>0</v>
      </c>
      <c r="J49" s="24">
        <f t="shared" si="4"/>
        <v>1</v>
      </c>
      <c r="K49" s="1"/>
      <c r="L49" s="1">
        <f t="shared" si="15"/>
        <v>0</v>
      </c>
      <c r="M49" s="1">
        <f t="shared" si="16"/>
        <v>0.58860000000000001</v>
      </c>
      <c r="N49" s="1">
        <f t="shared" si="17"/>
        <v>0</v>
      </c>
      <c r="O49" s="1">
        <f t="shared" si="18"/>
        <v>0.63390000000000002</v>
      </c>
      <c r="P49" s="24">
        <f t="shared" si="9"/>
        <v>0</v>
      </c>
      <c r="Q49" s="1"/>
      <c r="R49" s="27">
        <f t="shared" si="19"/>
        <v>0</v>
      </c>
      <c r="S49" s="27">
        <f t="shared" si="20"/>
        <v>66.511800000000008</v>
      </c>
    </row>
    <row r="50" spans="1:19" x14ac:dyDescent="0.25">
      <c r="A50" s="29">
        <v>143</v>
      </c>
      <c r="B50" s="29">
        <v>0.49959999999999999</v>
      </c>
      <c r="C50" s="29">
        <v>0.53959999999999997</v>
      </c>
      <c r="D50" s="1"/>
      <c r="E50" s="1">
        <f t="shared" si="12"/>
        <v>1.0800640512409927</v>
      </c>
      <c r="F50" s="1">
        <f t="shared" si="13"/>
        <v>0</v>
      </c>
      <c r="G50" s="1">
        <f t="shared" si="21"/>
        <v>0</v>
      </c>
      <c r="H50" s="1"/>
      <c r="I50" s="24">
        <f t="shared" si="14"/>
        <v>0</v>
      </c>
      <c r="J50" s="24">
        <f t="shared" si="4"/>
        <v>1</v>
      </c>
      <c r="K50" s="1"/>
      <c r="L50" s="1">
        <f t="shared" si="15"/>
        <v>0</v>
      </c>
      <c r="M50" s="1">
        <f t="shared" si="16"/>
        <v>0.49959999999999999</v>
      </c>
      <c r="N50" s="1">
        <f t="shared" si="17"/>
        <v>0</v>
      </c>
      <c r="O50" s="1">
        <f t="shared" si="18"/>
        <v>0.5380503567787972</v>
      </c>
      <c r="P50" s="24">
        <f t="shared" si="9"/>
        <v>-1.5679886888624586E-3</v>
      </c>
      <c r="Q50" s="1"/>
      <c r="R50" s="27">
        <f t="shared" si="19"/>
        <v>0</v>
      </c>
      <c r="S50" s="27">
        <f t="shared" si="20"/>
        <v>71.442800000000005</v>
      </c>
    </row>
    <row r="51" spans="1:19" x14ac:dyDescent="0.25">
      <c r="A51" s="29">
        <v>173</v>
      </c>
      <c r="B51" s="29">
        <v>0.42109999999999997</v>
      </c>
      <c r="C51" s="29">
        <v>0.45519999999999999</v>
      </c>
      <c r="D51" s="1"/>
      <c r="E51" s="1">
        <f t="shared" si="12"/>
        <v>1.0809783899311327</v>
      </c>
      <c r="F51" s="1">
        <f t="shared" si="13"/>
        <v>0</v>
      </c>
      <c r="G51" s="1">
        <f t="shared" si="21"/>
        <v>0</v>
      </c>
      <c r="H51" s="1"/>
      <c r="I51" s="24">
        <f t="shared" si="14"/>
        <v>0</v>
      </c>
      <c r="J51" s="24">
        <f t="shared" si="4"/>
        <v>1</v>
      </c>
      <c r="K51" s="1"/>
      <c r="L51" s="1">
        <f t="shared" si="15"/>
        <v>0</v>
      </c>
      <c r="M51" s="1">
        <f t="shared" si="16"/>
        <v>0.42109999999999997</v>
      </c>
      <c r="N51" s="1">
        <f t="shared" si="17"/>
        <v>0</v>
      </c>
      <c r="O51" s="1">
        <f t="shared" si="18"/>
        <v>0.45350881753312944</v>
      </c>
      <c r="P51" s="24">
        <f t="shared" si="9"/>
        <v>-1.7112035483866797E-3</v>
      </c>
      <c r="Q51" s="1"/>
      <c r="R51" s="27">
        <f t="shared" si="19"/>
        <v>0</v>
      </c>
      <c r="S51" s="27">
        <f t="shared" si="20"/>
        <v>72.85029999999999</v>
      </c>
    </row>
    <row r="52" spans="1:19" x14ac:dyDescent="0.25">
      <c r="A52" s="29">
        <v>203</v>
      </c>
      <c r="B52" s="29">
        <v>0.35649999999999998</v>
      </c>
      <c r="C52" s="29">
        <v>0.3876</v>
      </c>
      <c r="D52" s="1"/>
      <c r="E52" s="1">
        <f t="shared" si="12"/>
        <v>1.0872370266479663</v>
      </c>
      <c r="F52" s="1">
        <f t="shared" si="13"/>
        <v>0</v>
      </c>
      <c r="G52" s="1">
        <f t="shared" si="21"/>
        <v>0</v>
      </c>
      <c r="H52" s="1"/>
      <c r="I52" s="24">
        <f t="shared" si="14"/>
        <v>0</v>
      </c>
      <c r="J52" s="24">
        <f t="shared" si="4"/>
        <v>1</v>
      </c>
      <c r="K52" s="1"/>
      <c r="L52" s="1">
        <f t="shared" si="15"/>
        <v>0</v>
      </c>
      <c r="M52" s="1">
        <f t="shared" si="16"/>
        <v>0.35649999999999998</v>
      </c>
      <c r="N52" s="1">
        <f t="shared" si="17"/>
        <v>0</v>
      </c>
      <c r="O52" s="1">
        <f t="shared" si="18"/>
        <v>0.38393705402650358</v>
      </c>
      <c r="P52" s="24">
        <f t="shared" si="9"/>
        <v>-3.706309798134598E-3</v>
      </c>
      <c r="Q52" s="1"/>
      <c r="R52" s="27">
        <f t="shared" si="19"/>
        <v>0</v>
      </c>
      <c r="S52" s="27">
        <f t="shared" si="20"/>
        <v>72.369500000000002</v>
      </c>
    </row>
    <row r="53" spans="1:19" x14ac:dyDescent="0.25">
      <c r="A53" s="29">
        <v>233</v>
      </c>
      <c r="B53" s="29">
        <v>0.30780000000000002</v>
      </c>
      <c r="C53" s="29">
        <v>0.33</v>
      </c>
      <c r="D53" s="1"/>
      <c r="E53" s="1">
        <f t="shared" si="12"/>
        <v>1.0721247563352827</v>
      </c>
      <c r="F53" s="1">
        <f t="shared" si="13"/>
        <v>0</v>
      </c>
      <c r="G53" s="1">
        <f t="shared" si="21"/>
        <v>0</v>
      </c>
      <c r="H53" s="1"/>
      <c r="I53" s="24">
        <f t="shared" si="14"/>
        <v>3.3388213143934224E-4</v>
      </c>
      <c r="J53" s="24">
        <f t="shared" si="4"/>
        <v>0.99933223573712127</v>
      </c>
      <c r="K53" s="1"/>
      <c r="L53" s="1">
        <f t="shared" si="15"/>
        <v>1.0276892005702955E-4</v>
      </c>
      <c r="M53" s="1">
        <f t="shared" si="16"/>
        <v>0.30769723107994296</v>
      </c>
      <c r="N53" s="1">
        <f t="shared" si="17"/>
        <v>-1.378312574882514E-3</v>
      </c>
      <c r="O53" s="1">
        <f t="shared" si="18"/>
        <v>0.33137831257488254</v>
      </c>
      <c r="P53" s="24">
        <f t="shared" si="9"/>
        <v>0</v>
      </c>
      <c r="Q53" s="1"/>
      <c r="R53" s="27">
        <f t="shared" si="19"/>
        <v>2.3945158373287884E-2</v>
      </c>
      <c r="S53" s="27">
        <f t="shared" si="20"/>
        <v>71.693454841626703</v>
      </c>
    </row>
    <row r="54" spans="1:19" x14ac:dyDescent="0.25">
      <c r="A54" s="29">
        <v>263</v>
      </c>
      <c r="B54" s="29">
        <v>0.27029999999999998</v>
      </c>
      <c r="C54" s="29">
        <v>0.28129999999999999</v>
      </c>
      <c r="D54" s="1"/>
      <c r="E54" s="1">
        <f t="shared" si="12"/>
        <v>1.0406955234924158</v>
      </c>
      <c r="F54" s="1">
        <f t="shared" si="13"/>
        <v>0</v>
      </c>
      <c r="G54" s="1">
        <f t="shared" si="21"/>
        <v>0</v>
      </c>
      <c r="H54" s="1"/>
      <c r="I54" s="24">
        <f t="shared" si="14"/>
        <v>2.5031018887133869E-3</v>
      </c>
      <c r="J54" s="24">
        <f t="shared" si="4"/>
        <v>0.99499379622257322</v>
      </c>
      <c r="K54" s="1"/>
      <c r="L54" s="1">
        <f t="shared" si="15"/>
        <v>6.765884405192284E-4</v>
      </c>
      <c r="M54" s="1">
        <f t="shared" si="16"/>
        <v>0.26962341155948077</v>
      </c>
      <c r="N54" s="1">
        <f t="shared" si="17"/>
        <v>-9.0742449669637699E-3</v>
      </c>
      <c r="O54" s="1">
        <f t="shared" si="18"/>
        <v>0.29037424496696373</v>
      </c>
      <c r="P54" s="24">
        <f t="shared" si="9"/>
        <v>-5.6168320582068023E-17</v>
      </c>
      <c r="Q54" s="1"/>
      <c r="R54" s="27">
        <f t="shared" si="19"/>
        <v>0.17794275985655708</v>
      </c>
      <c r="S54" s="27">
        <f t="shared" si="20"/>
        <v>70.910957240143446</v>
      </c>
    </row>
    <row r="55" spans="1:19" x14ac:dyDescent="0.25">
      <c r="A55" s="29">
        <v>293</v>
      </c>
      <c r="B55" s="29">
        <v>0.23749999999999999</v>
      </c>
      <c r="C55" s="29">
        <v>0.2417</v>
      </c>
      <c r="D55" s="1"/>
      <c r="E55" s="1">
        <f t="shared" si="12"/>
        <v>1.0176842105263157</v>
      </c>
      <c r="F55" s="1">
        <f t="shared" si="13"/>
        <v>0</v>
      </c>
      <c r="G55" s="1">
        <f t="shared" si="21"/>
        <v>0</v>
      </c>
      <c r="H55" s="1"/>
      <c r="I55" s="24">
        <f t="shared" si="14"/>
        <v>4.0913237513481773E-3</v>
      </c>
      <c r="J55" s="24">
        <f t="shared" si="4"/>
        <v>0.99181735249730363</v>
      </c>
      <c r="K55" s="1"/>
      <c r="L55" s="1">
        <f t="shared" si="15"/>
        <v>9.716893909451921E-4</v>
      </c>
      <c r="M55" s="1">
        <f t="shared" si="16"/>
        <v>0.2365283106090548</v>
      </c>
      <c r="N55" s="1">
        <f t="shared" si="17"/>
        <v>-1.3032069478559047E-2</v>
      </c>
      <c r="O55" s="1">
        <f t="shared" si="18"/>
        <v>0.25473206947855903</v>
      </c>
      <c r="P55" s="24">
        <f t="shared" si="9"/>
        <v>-2.8084160291034011E-17</v>
      </c>
      <c r="Q55" s="1"/>
      <c r="R55" s="27">
        <f t="shared" si="19"/>
        <v>0.28470499154694129</v>
      </c>
      <c r="S55" s="27">
        <f t="shared" si="20"/>
        <v>69.30279500845306</v>
      </c>
    </row>
    <row r="56" spans="1:19" x14ac:dyDescent="0.25">
      <c r="A56" s="29">
        <v>323</v>
      </c>
      <c r="B56" s="29">
        <v>0.2092</v>
      </c>
      <c r="C56" s="29">
        <v>0.20699999999999999</v>
      </c>
      <c r="D56" s="1"/>
      <c r="E56" s="1">
        <f t="shared" si="12"/>
        <v>0.98948374760994262</v>
      </c>
      <c r="F56" s="1">
        <f t="shared" si="13"/>
        <v>0</v>
      </c>
      <c r="G56" s="1">
        <f t="shared" si="21"/>
        <v>0</v>
      </c>
      <c r="H56" s="1"/>
      <c r="I56" s="24">
        <f t="shared" si="14"/>
        <v>6.0376964683759885E-3</v>
      </c>
      <c r="J56" s="24">
        <f t="shared" si="4"/>
        <v>0.98792460706324803</v>
      </c>
      <c r="K56" s="1"/>
      <c r="L56" s="1">
        <f t="shared" si="15"/>
        <v>1.2630861011842568E-3</v>
      </c>
      <c r="M56" s="1">
        <f t="shared" si="16"/>
        <v>0.20793691389881572</v>
      </c>
      <c r="N56" s="1">
        <f t="shared" si="17"/>
        <v>-1.6940213592353561E-2</v>
      </c>
      <c r="O56" s="1">
        <f t="shared" si="18"/>
        <v>0.22394021359235353</v>
      </c>
      <c r="P56" s="24">
        <f t="shared" si="9"/>
        <v>-2.8084160291034011E-17</v>
      </c>
      <c r="Q56" s="1"/>
      <c r="R56" s="27">
        <f t="shared" si="19"/>
        <v>0.40797681068251496</v>
      </c>
      <c r="S56" s="27">
        <f t="shared" si="20"/>
        <v>67.163623189317477</v>
      </c>
    </row>
    <row r="57" spans="1:19" x14ac:dyDescent="0.25">
      <c r="A57" s="29">
        <v>353</v>
      </c>
      <c r="B57" s="29">
        <v>0.188</v>
      </c>
      <c r="C57" s="29">
        <v>0.17599999999999999</v>
      </c>
      <c r="D57" s="1"/>
      <c r="E57" s="1">
        <f t="shared" si="12"/>
        <v>0.93617021276595735</v>
      </c>
      <c r="F57" s="1">
        <f t="shared" si="13"/>
        <v>0</v>
      </c>
      <c r="G57" s="1">
        <f t="shared" si="21"/>
        <v>0</v>
      </c>
      <c r="H57" s="1"/>
      <c r="I57" s="24">
        <f t="shared" si="14"/>
        <v>9.7173527199901077E-3</v>
      </c>
      <c r="J57" s="24">
        <f t="shared" si="4"/>
        <v>0.98056529456001984</v>
      </c>
      <c r="K57" s="1"/>
      <c r="L57" s="1">
        <f t="shared" si="15"/>
        <v>1.8268623113581403E-3</v>
      </c>
      <c r="M57" s="1">
        <f t="shared" si="16"/>
        <v>0.18617313768864185</v>
      </c>
      <c r="N57" s="1">
        <f t="shared" si="17"/>
        <v>-2.4501447469979766E-2</v>
      </c>
      <c r="O57" s="1">
        <f t="shared" si="18"/>
        <v>0.20050144746997975</v>
      </c>
      <c r="P57" s="24">
        <f t="shared" si="9"/>
        <v>0</v>
      </c>
      <c r="Q57" s="1"/>
      <c r="R57" s="27">
        <f t="shared" si="19"/>
        <v>0.64488239590942353</v>
      </c>
      <c r="S57" s="27">
        <f t="shared" si="20"/>
        <v>65.71911760409057</v>
      </c>
    </row>
    <row r="58" spans="1:19" x14ac:dyDescent="0.25">
      <c r="A58" s="29">
        <v>383</v>
      </c>
      <c r="B58" s="29">
        <v>0.16869999999999999</v>
      </c>
      <c r="C58" s="29">
        <v>0.1492</v>
      </c>
      <c r="D58" s="1"/>
      <c r="E58" s="1">
        <f t="shared" si="12"/>
        <v>0.88441019561351519</v>
      </c>
      <c r="F58" s="1">
        <f t="shared" si="13"/>
        <v>0</v>
      </c>
      <c r="G58" s="1">
        <f t="shared" si="21"/>
        <v>0</v>
      </c>
      <c r="H58" s="1"/>
      <c r="I58" s="24">
        <f t="shared" si="14"/>
        <v>1.3289786460427506E-2</v>
      </c>
      <c r="J58" s="24">
        <f t="shared" si="4"/>
        <v>0.973420427079145</v>
      </c>
      <c r="K58" s="1"/>
      <c r="L58" s="1">
        <f t="shared" si="15"/>
        <v>2.2419869758741203E-3</v>
      </c>
      <c r="M58" s="1">
        <f t="shared" si="16"/>
        <v>0.16645801302412586</v>
      </c>
      <c r="N58" s="1">
        <f t="shared" si="17"/>
        <v>-3.0069001794076438E-2</v>
      </c>
      <c r="O58" s="1">
        <f t="shared" si="18"/>
        <v>0.17926900179407643</v>
      </c>
      <c r="P58" s="24">
        <f t="shared" si="9"/>
        <v>0</v>
      </c>
      <c r="Q58" s="1"/>
      <c r="R58" s="27">
        <f t="shared" si="19"/>
        <v>0.85868101175978806</v>
      </c>
      <c r="S58" s="27">
        <f t="shared" si="20"/>
        <v>63.753418988240206</v>
      </c>
    </row>
    <row r="59" spans="1:19" x14ac:dyDescent="0.25">
      <c r="A59" s="29">
        <v>413</v>
      </c>
      <c r="B59" s="29">
        <v>0.15079999999999999</v>
      </c>
      <c r="C59" s="29">
        <v>0.12590000000000001</v>
      </c>
      <c r="D59" s="1"/>
      <c r="E59" s="1">
        <f t="shared" si="12"/>
        <v>0.83488063660477463</v>
      </c>
      <c r="F59" s="1">
        <f t="shared" si="13"/>
        <v>0</v>
      </c>
      <c r="G59" s="1">
        <f t="shared" si="21"/>
        <v>0</v>
      </c>
      <c r="H59" s="1"/>
      <c r="I59" s="24">
        <f t="shared" si="14"/>
        <v>1.670827581738981E-2</v>
      </c>
      <c r="J59" s="24">
        <f t="shared" si="4"/>
        <v>0.96658344836522037</v>
      </c>
      <c r="K59" s="1"/>
      <c r="L59" s="1">
        <f t="shared" si="15"/>
        <v>2.519607993262383E-3</v>
      </c>
      <c r="M59" s="1">
        <f t="shared" si="16"/>
        <v>0.14828039200673762</v>
      </c>
      <c r="N59" s="1">
        <f t="shared" si="17"/>
        <v>-3.3792389556695487E-2</v>
      </c>
      <c r="O59" s="1">
        <f t="shared" si="18"/>
        <v>0.15969238955669551</v>
      </c>
      <c r="P59" s="24">
        <f t="shared" si="9"/>
        <v>0</v>
      </c>
      <c r="Q59" s="1"/>
      <c r="R59" s="27">
        <f t="shared" si="19"/>
        <v>1.0405981012173642</v>
      </c>
      <c r="S59" s="27">
        <f t="shared" si="20"/>
        <v>61.239801898782638</v>
      </c>
    </row>
    <row r="60" spans="1:19" x14ac:dyDescent="0.25">
      <c r="A60" s="29">
        <v>443</v>
      </c>
      <c r="B60" s="29">
        <v>0.13689999999999999</v>
      </c>
      <c r="C60" s="29">
        <v>0.105</v>
      </c>
      <c r="D60" s="1"/>
      <c r="E60" s="1">
        <f t="shared" ref="E60:E91" si="22">C60/B60</f>
        <v>0.76698319941563187</v>
      </c>
      <c r="F60" s="1">
        <f t="shared" ref="F60:F91" si="23">IF(AND(B60/$B$13&gt;$O$12,OR(C60/$C$13&gt;$M$12,C60/$C$14&gt;$M$12)),1,0)</f>
        <v>0</v>
      </c>
      <c r="G60" s="1">
        <f t="shared" si="21"/>
        <v>0</v>
      </c>
      <c r="H60" s="1"/>
      <c r="I60" s="24">
        <f t="shared" ref="I60:I91" si="24">MIN(1,MAX(0,(E60-$J$15)/($L$14-$J$15)))</f>
        <v>2.1394500993655582E-2</v>
      </c>
      <c r="J60" s="24">
        <f t="shared" si="4"/>
        <v>0.95721099801268883</v>
      </c>
      <c r="K60" s="1"/>
      <c r="L60" s="1">
        <f t="shared" ref="L60:L91" si="25">B60*I60</f>
        <v>2.9289071860314491E-3</v>
      </c>
      <c r="M60" s="1">
        <f t="shared" ref="M60:M91" si="26">B60*(1-I60)</f>
        <v>0.13397109281396855</v>
      </c>
      <c r="N60" s="1">
        <f t="shared" ref="N60:N91" si="27">L60*$L$14</f>
        <v>-3.9281814024421789E-2</v>
      </c>
      <c r="O60" s="1">
        <f t="shared" ref="O60:O91" si="28">M60*$J$15</f>
        <v>0.14428181402442178</v>
      </c>
      <c r="P60" s="24">
        <f t="shared" si="9"/>
        <v>-1.4042080145517006E-17</v>
      </c>
      <c r="Q60" s="1"/>
      <c r="R60" s="27">
        <f t="shared" ref="R60:R91" si="29">A60*L60</f>
        <v>1.297505883411932</v>
      </c>
      <c r="S60" s="27">
        <f t="shared" ref="S60:S91" si="30">A60*M60</f>
        <v>59.349194116588066</v>
      </c>
    </row>
    <row r="61" spans="1:19" x14ac:dyDescent="0.25">
      <c r="A61" s="29">
        <v>473</v>
      </c>
      <c r="B61" s="29">
        <v>0.1263</v>
      </c>
      <c r="C61" s="29">
        <v>8.48E-2</v>
      </c>
      <c r="D61" s="1"/>
      <c r="E61" s="1">
        <f t="shared" si="22"/>
        <v>0.67141726049089467</v>
      </c>
      <c r="F61" s="1">
        <f t="shared" si="23"/>
        <v>0</v>
      </c>
      <c r="G61" s="1">
        <f t="shared" si="21"/>
        <v>0</v>
      </c>
      <c r="H61" s="1"/>
      <c r="I61" s="24">
        <f t="shared" si="24"/>
        <v>2.7990383364517635E-2</v>
      </c>
      <c r="J61" s="24">
        <f t="shared" si="4"/>
        <v>0.94401923327096471</v>
      </c>
      <c r="K61" s="1"/>
      <c r="L61" s="1">
        <f t="shared" si="25"/>
        <v>3.5351854189385771E-3</v>
      </c>
      <c r="M61" s="1">
        <f t="shared" si="26"/>
        <v>0.12276481458106142</v>
      </c>
      <c r="N61" s="1">
        <f t="shared" si="27"/>
        <v>-4.7413075030470327E-2</v>
      </c>
      <c r="O61" s="1">
        <f t="shared" si="28"/>
        <v>0.13221307503047033</v>
      </c>
      <c r="P61" s="24">
        <f t="shared" si="9"/>
        <v>1.4042080145517006E-17</v>
      </c>
      <c r="Q61" s="1"/>
      <c r="R61" s="27">
        <f t="shared" si="29"/>
        <v>1.672142703157947</v>
      </c>
      <c r="S61" s="27">
        <f t="shared" si="30"/>
        <v>58.067757296842053</v>
      </c>
    </row>
    <row r="62" spans="1:19" x14ac:dyDescent="0.25">
      <c r="A62" s="29">
        <v>503</v>
      </c>
      <c r="B62" s="29">
        <v>0.11840000000000001</v>
      </c>
      <c r="C62" s="29">
        <v>6.93E-2</v>
      </c>
      <c r="D62" s="1"/>
      <c r="E62" s="1">
        <f t="shared" si="22"/>
        <v>0.58530405405405406</v>
      </c>
      <c r="F62" s="1">
        <f t="shared" si="23"/>
        <v>0</v>
      </c>
      <c r="G62" s="1">
        <f t="shared" si="21"/>
        <v>0</v>
      </c>
      <c r="H62" s="1"/>
      <c r="I62" s="24">
        <f t="shared" si="24"/>
        <v>3.3933845926869308E-2</v>
      </c>
      <c r="J62" s="24">
        <f t="shared" si="4"/>
        <v>0.93213230814626136</v>
      </c>
      <c r="K62" s="1"/>
      <c r="L62" s="1">
        <f t="shared" si="25"/>
        <v>4.0177673577413264E-3</v>
      </c>
      <c r="M62" s="1">
        <f t="shared" si="26"/>
        <v>0.11438223264225868</v>
      </c>
      <c r="N62" s="1">
        <f t="shared" si="27"/>
        <v>-5.3885350445001319E-2</v>
      </c>
      <c r="O62" s="1">
        <f t="shared" si="28"/>
        <v>0.12318535044500133</v>
      </c>
      <c r="P62" s="24">
        <f t="shared" si="9"/>
        <v>0</v>
      </c>
      <c r="Q62" s="1"/>
      <c r="R62" s="27">
        <f t="shared" si="29"/>
        <v>2.0209369809438873</v>
      </c>
      <c r="S62" s="27">
        <f t="shared" si="30"/>
        <v>57.534263019056112</v>
      </c>
    </row>
    <row r="63" spans="1:19" x14ac:dyDescent="0.25">
      <c r="A63" s="29">
        <v>533</v>
      </c>
      <c r="B63" s="29">
        <v>0.1132</v>
      </c>
      <c r="C63" s="29">
        <v>5.6399999999999999E-2</v>
      </c>
      <c r="D63" s="1"/>
      <c r="E63" s="1">
        <f t="shared" si="22"/>
        <v>0.49823321554770317</v>
      </c>
      <c r="F63" s="1">
        <f t="shared" si="23"/>
        <v>0</v>
      </c>
      <c r="G63" s="1">
        <f t="shared" si="21"/>
        <v>0</v>
      </c>
      <c r="H63" s="1"/>
      <c r="I63" s="24">
        <f t="shared" si="24"/>
        <v>3.9943403465696116E-2</v>
      </c>
      <c r="J63" s="24">
        <f t="shared" si="4"/>
        <v>0.92011319306860773</v>
      </c>
      <c r="K63" s="1"/>
      <c r="L63" s="1">
        <f t="shared" si="25"/>
        <v>4.5215932723168002E-3</v>
      </c>
      <c r="M63" s="1">
        <f t="shared" si="26"/>
        <v>0.1086784067276832</v>
      </c>
      <c r="N63" s="1">
        <f t="shared" si="27"/>
        <v>-6.0642545064013557E-2</v>
      </c>
      <c r="O63" s="1">
        <f t="shared" si="28"/>
        <v>0.11704254506401356</v>
      </c>
      <c r="P63" s="24">
        <f t="shared" si="9"/>
        <v>0</v>
      </c>
      <c r="Q63" s="1"/>
      <c r="R63" s="27">
        <f t="shared" si="29"/>
        <v>2.4100092141448544</v>
      </c>
      <c r="S63" s="27">
        <f t="shared" si="30"/>
        <v>57.925590785855142</v>
      </c>
    </row>
    <row r="64" spans="1:19" x14ac:dyDescent="0.25">
      <c r="A64" s="29">
        <v>563</v>
      </c>
      <c r="B64" s="29">
        <v>0.10929999999999999</v>
      </c>
      <c r="C64" s="29">
        <v>4.1599999999999998E-2</v>
      </c>
      <c r="D64" s="1"/>
      <c r="E64" s="1">
        <f t="shared" si="22"/>
        <v>0.38060384263494967</v>
      </c>
      <c r="F64" s="1">
        <f t="shared" si="23"/>
        <v>0</v>
      </c>
      <c r="G64" s="1">
        <f t="shared" si="21"/>
        <v>0</v>
      </c>
      <c r="H64" s="1"/>
      <c r="I64" s="24">
        <f t="shared" si="24"/>
        <v>4.8062085873052829E-2</v>
      </c>
      <c r="J64" s="24">
        <f t="shared" si="4"/>
        <v>0.90387582825389434</v>
      </c>
      <c r="K64" s="1"/>
      <c r="L64" s="1">
        <f t="shared" si="25"/>
        <v>5.253185985924674E-3</v>
      </c>
      <c r="M64" s="1">
        <f t="shared" si="26"/>
        <v>0.10404681401407533</v>
      </c>
      <c r="N64" s="1">
        <f t="shared" si="27"/>
        <v>-7.0454494399460332E-2</v>
      </c>
      <c r="O64" s="1">
        <f t="shared" si="28"/>
        <v>0.11205449439946033</v>
      </c>
      <c r="P64" s="24">
        <f t="shared" si="9"/>
        <v>0</v>
      </c>
      <c r="Q64" s="1"/>
      <c r="R64" s="27">
        <f t="shared" si="29"/>
        <v>2.9575437100755915</v>
      </c>
      <c r="S64" s="27">
        <f t="shared" si="30"/>
        <v>58.578356289924407</v>
      </c>
    </row>
    <row r="65" spans="1:19" x14ac:dyDescent="0.25">
      <c r="A65" s="29">
        <v>593</v>
      </c>
      <c r="B65" s="29">
        <v>0.10580000000000001</v>
      </c>
      <c r="C65" s="29">
        <v>2.5600000000000001E-2</v>
      </c>
      <c r="D65" s="1"/>
      <c r="E65" s="1">
        <f t="shared" si="22"/>
        <v>0.24196597353497165</v>
      </c>
      <c r="F65" s="1">
        <f t="shared" si="23"/>
        <v>0</v>
      </c>
      <c r="G65" s="1">
        <f t="shared" si="21"/>
        <v>0</v>
      </c>
      <c r="H65" s="1"/>
      <c r="I65" s="24">
        <f t="shared" si="24"/>
        <v>5.7630757379023075E-2</v>
      </c>
      <c r="J65" s="24">
        <f t="shared" si="4"/>
        <v>0.88473848524195386</v>
      </c>
      <c r="K65" s="1"/>
      <c r="L65" s="1">
        <f t="shared" si="25"/>
        <v>6.0973341307006415E-3</v>
      </c>
      <c r="M65" s="1">
        <f t="shared" si="26"/>
        <v>9.9702665869299364E-2</v>
      </c>
      <c r="N65" s="1">
        <f t="shared" si="27"/>
        <v>-8.177601069410273E-2</v>
      </c>
      <c r="O65" s="1">
        <f t="shared" si="28"/>
        <v>0.10737601069410274</v>
      </c>
      <c r="P65" s="24">
        <f t="shared" si="9"/>
        <v>1.0531560109137755E-17</v>
      </c>
      <c r="Q65" s="1"/>
      <c r="R65" s="27">
        <f t="shared" si="29"/>
        <v>3.6157191395054804</v>
      </c>
      <c r="S65" s="27">
        <f t="shared" si="30"/>
        <v>59.123680860494524</v>
      </c>
    </row>
    <row r="66" spans="1:19" x14ac:dyDescent="0.25">
      <c r="A66" s="29">
        <v>623</v>
      </c>
      <c r="B66" s="29">
        <v>0.1024</v>
      </c>
      <c r="C66" s="29">
        <v>9.4000000000000004E-3</v>
      </c>
      <c r="D66" s="1"/>
      <c r="E66" s="1">
        <f t="shared" si="22"/>
        <v>9.1796875E-2</v>
      </c>
      <c r="F66" s="1">
        <f t="shared" si="23"/>
        <v>0</v>
      </c>
      <c r="G66" s="1">
        <f t="shared" si="21"/>
        <v>0</v>
      </c>
      <c r="H66" s="1"/>
      <c r="I66" s="24">
        <f t="shared" si="24"/>
        <v>6.7995304840385129E-2</v>
      </c>
      <c r="J66" s="24">
        <f t="shared" si="4"/>
        <v>0.86400939031922974</v>
      </c>
      <c r="K66" s="1"/>
      <c r="L66" s="1">
        <f t="shared" si="25"/>
        <v>6.9627192156554371E-3</v>
      </c>
      <c r="M66" s="1">
        <f t="shared" si="26"/>
        <v>9.5437280784344561E-2</v>
      </c>
      <c r="N66" s="1">
        <f t="shared" si="27"/>
        <v>-9.3382351833496455E-2</v>
      </c>
      <c r="O66" s="1">
        <f t="shared" si="28"/>
        <v>0.10278235183349646</v>
      </c>
      <c r="P66" s="24">
        <f t="shared" si="9"/>
        <v>5.2657800545688775E-18</v>
      </c>
      <c r="Q66" s="1"/>
      <c r="R66" s="27">
        <f t="shared" si="29"/>
        <v>4.337774071353337</v>
      </c>
      <c r="S66" s="27">
        <f t="shared" si="30"/>
        <v>59.457425928646664</v>
      </c>
    </row>
    <row r="67" spans="1:19" x14ac:dyDescent="0.25">
      <c r="A67" s="29">
        <v>653</v>
      </c>
      <c r="B67" s="29">
        <v>0.1003</v>
      </c>
      <c r="C67" s="29">
        <v>-1.0800000000000001E-2</v>
      </c>
      <c r="D67" s="1"/>
      <c r="E67" s="1">
        <f t="shared" si="22"/>
        <v>-0.10767696909272184</v>
      </c>
      <c r="F67" s="1">
        <f t="shared" si="23"/>
        <v>0</v>
      </c>
      <c r="G67" s="1">
        <f t="shared" si="21"/>
        <v>0</v>
      </c>
      <c r="H67" s="1"/>
      <c r="I67" s="24">
        <f t="shared" si="24"/>
        <v>8.1762825219538746E-2</v>
      </c>
      <c r="J67" s="24">
        <f t="shared" si="4"/>
        <v>0.83647434956092248</v>
      </c>
      <c r="K67" s="1"/>
      <c r="L67" s="1">
        <f t="shared" si="25"/>
        <v>8.2008113695197365E-3</v>
      </c>
      <c r="M67" s="1">
        <f t="shared" si="26"/>
        <v>9.2099188630480264E-2</v>
      </c>
      <c r="N67" s="1">
        <f t="shared" si="27"/>
        <v>-0.10998735248532353</v>
      </c>
      <c r="O67" s="1">
        <f t="shared" si="28"/>
        <v>9.9187352485323552E-2</v>
      </c>
      <c r="P67" s="24">
        <f t="shared" si="9"/>
        <v>2.4573640254654761E-17</v>
      </c>
      <c r="Q67" s="1"/>
      <c r="R67" s="27">
        <f t="shared" si="29"/>
        <v>5.3551298242963883</v>
      </c>
      <c r="S67" s="27">
        <f t="shared" si="30"/>
        <v>60.140770175703615</v>
      </c>
    </row>
    <row r="68" spans="1:19" x14ac:dyDescent="0.25">
      <c r="A68" s="29">
        <v>683</v>
      </c>
      <c r="B68" s="29">
        <v>9.9699999999999997E-2</v>
      </c>
      <c r="C68" s="29">
        <v>-3.09E-2</v>
      </c>
      <c r="D68" s="1"/>
      <c r="E68" s="1">
        <f t="shared" si="22"/>
        <v>-0.30992978936810434</v>
      </c>
      <c r="F68" s="1">
        <f t="shared" si="23"/>
        <v>0</v>
      </c>
      <c r="G68" s="1">
        <f t="shared" si="21"/>
        <v>0</v>
      </c>
      <c r="H68" s="1"/>
      <c r="I68" s="24">
        <f t="shared" si="24"/>
        <v>9.5722148245309946E-2</v>
      </c>
      <c r="J68" s="24">
        <f t="shared" si="4"/>
        <v>0.80855570350938011</v>
      </c>
      <c r="K68" s="1"/>
      <c r="L68" s="1">
        <f t="shared" si="25"/>
        <v>9.5434981800574005E-3</v>
      </c>
      <c r="M68" s="1">
        <f t="shared" si="26"/>
        <v>9.01565018199426E-2</v>
      </c>
      <c r="N68" s="1">
        <f t="shared" si="27"/>
        <v>-0.12799515206194631</v>
      </c>
      <c r="O68" s="1">
        <f t="shared" si="28"/>
        <v>9.7095152061946341E-2</v>
      </c>
      <c r="P68" s="24">
        <f t="shared" si="9"/>
        <v>3.1594680327413262E-17</v>
      </c>
      <c r="Q68" s="1"/>
      <c r="R68" s="27">
        <f t="shared" si="29"/>
        <v>6.5182092569792047</v>
      </c>
      <c r="S68" s="27">
        <f t="shared" si="30"/>
        <v>61.576890743020797</v>
      </c>
    </row>
    <row r="69" spans="1:19" x14ac:dyDescent="0.25">
      <c r="A69" s="29">
        <v>713</v>
      </c>
      <c r="B69" s="29">
        <v>0.10009999999999999</v>
      </c>
      <c r="C69" s="29">
        <v>-4.8800000000000003E-2</v>
      </c>
      <c r="D69" s="1"/>
      <c r="E69" s="1">
        <f t="shared" si="22"/>
        <v>-0.48751248751248755</v>
      </c>
      <c r="F69" s="1">
        <f t="shared" si="23"/>
        <v>0</v>
      </c>
      <c r="G69" s="1">
        <f t="shared" si="21"/>
        <v>0</v>
      </c>
      <c r="H69" s="1"/>
      <c r="I69" s="24">
        <f t="shared" si="24"/>
        <v>0.10797875976652485</v>
      </c>
      <c r="J69" s="24">
        <f t="shared" si="4"/>
        <v>0.78404248046695035</v>
      </c>
      <c r="K69" s="1"/>
      <c r="L69" s="1">
        <f t="shared" si="25"/>
        <v>1.0808673852629137E-2</v>
      </c>
      <c r="M69" s="1">
        <f t="shared" si="26"/>
        <v>8.9291326147370856E-2</v>
      </c>
      <c r="N69" s="1">
        <f t="shared" si="27"/>
        <v>-0.14496339049408491</v>
      </c>
      <c r="O69" s="1">
        <f t="shared" si="28"/>
        <v>9.6163390494084927E-2</v>
      </c>
      <c r="P69" s="24">
        <f t="shared" si="9"/>
        <v>2.106312021827551E-17</v>
      </c>
      <c r="Q69" s="1"/>
      <c r="R69" s="27">
        <f t="shared" si="29"/>
        <v>7.7065844569245749</v>
      </c>
      <c r="S69" s="27">
        <f t="shared" si="30"/>
        <v>63.664715543075417</v>
      </c>
    </row>
    <row r="70" spans="1:19" x14ac:dyDescent="0.25">
      <c r="A70" s="29">
        <v>743</v>
      </c>
      <c r="B70" s="29">
        <v>0.10100000000000001</v>
      </c>
      <c r="C70" s="29">
        <v>-7.3800000000000004E-2</v>
      </c>
      <c r="D70" s="1"/>
      <c r="E70" s="1">
        <f t="shared" si="22"/>
        <v>-0.73069306930693068</v>
      </c>
      <c r="F70" s="1">
        <f t="shared" si="23"/>
        <v>0</v>
      </c>
      <c r="G70" s="1">
        <f t="shared" si="21"/>
        <v>0</v>
      </c>
      <c r="H70" s="1"/>
      <c r="I70" s="24">
        <f t="shared" si="24"/>
        <v>0.12476288317326674</v>
      </c>
      <c r="J70" s="24">
        <f t="shared" si="4"/>
        <v>0.75047423365346655</v>
      </c>
      <c r="K70" s="1"/>
      <c r="L70" s="1">
        <f t="shared" si="25"/>
        <v>1.2601051200499942E-2</v>
      </c>
      <c r="M70" s="1">
        <f t="shared" si="26"/>
        <v>8.8398948799500054E-2</v>
      </c>
      <c r="N70" s="1">
        <f t="shared" si="27"/>
        <v>-0.16900233374788157</v>
      </c>
      <c r="O70" s="1">
        <f t="shared" si="28"/>
        <v>9.5202333747881562E-2</v>
      </c>
      <c r="P70" s="24">
        <f t="shared" si="9"/>
        <v>0</v>
      </c>
      <c r="Q70" s="1"/>
      <c r="R70" s="27">
        <f t="shared" si="29"/>
        <v>9.3625810419714561</v>
      </c>
      <c r="S70" s="27">
        <f t="shared" si="30"/>
        <v>65.68041895802854</v>
      </c>
    </row>
    <row r="71" spans="1:19" x14ac:dyDescent="0.25">
      <c r="A71" s="29">
        <v>773</v>
      </c>
      <c r="B71" s="29">
        <v>0.1023</v>
      </c>
      <c r="C71" s="29">
        <v>-0.1061</v>
      </c>
      <c r="D71" s="1"/>
      <c r="E71" s="1">
        <f t="shared" si="22"/>
        <v>-1.0371456500488758</v>
      </c>
      <c r="F71" s="1">
        <f t="shared" si="23"/>
        <v>0</v>
      </c>
      <c r="G71" s="1">
        <f t="shared" si="21"/>
        <v>0</v>
      </c>
      <c r="H71" s="1"/>
      <c r="I71" s="24">
        <f t="shared" si="24"/>
        <v>0.14591398781958709</v>
      </c>
      <c r="J71" s="24">
        <f t="shared" si="4"/>
        <v>0.70817202436082582</v>
      </c>
      <c r="K71" s="1"/>
      <c r="L71" s="1">
        <f t="shared" si="25"/>
        <v>1.492700095394376E-2</v>
      </c>
      <c r="M71" s="1">
        <f t="shared" si="26"/>
        <v>8.7372999046056249E-2</v>
      </c>
      <c r="N71" s="1">
        <f t="shared" si="27"/>
        <v>-0.20019742455877515</v>
      </c>
      <c r="O71" s="1">
        <f t="shared" si="28"/>
        <v>9.4097424558775164E-2</v>
      </c>
      <c r="P71" s="24">
        <f t="shared" si="9"/>
        <v>1.4042080145517006E-17</v>
      </c>
      <c r="Q71" s="1"/>
      <c r="R71" s="27">
        <f t="shared" si="29"/>
        <v>11.538571737398527</v>
      </c>
      <c r="S71" s="27">
        <f t="shared" si="30"/>
        <v>67.539328262601487</v>
      </c>
    </row>
    <row r="72" spans="1:19" x14ac:dyDescent="0.25">
      <c r="A72" s="29">
        <v>803</v>
      </c>
      <c r="B72" s="29">
        <v>0.1048</v>
      </c>
      <c r="C72" s="29">
        <v>-0.1404</v>
      </c>
      <c r="D72" s="1"/>
      <c r="E72" s="1">
        <f t="shared" si="22"/>
        <v>-1.3396946564885495</v>
      </c>
      <c r="F72" s="1">
        <f t="shared" si="23"/>
        <v>0</v>
      </c>
      <c r="G72" s="1">
        <f t="shared" si="21"/>
        <v>0</v>
      </c>
      <c r="H72" s="1"/>
      <c r="I72" s="24">
        <f t="shared" si="24"/>
        <v>0.1667956709835948</v>
      </c>
      <c r="J72" s="24">
        <f t="shared" si="4"/>
        <v>0.66640865803281035</v>
      </c>
      <c r="K72" s="1"/>
      <c r="L72" s="1">
        <f t="shared" si="25"/>
        <v>1.7480186319080736E-2</v>
      </c>
      <c r="M72" s="1">
        <f t="shared" si="26"/>
        <v>8.7319813680919262E-2</v>
      </c>
      <c r="N72" s="1">
        <f t="shared" si="27"/>
        <v>-0.23444014592649459</v>
      </c>
      <c r="O72" s="1">
        <f t="shared" si="28"/>
        <v>9.4040145926494595E-2</v>
      </c>
      <c r="P72" s="24">
        <f t="shared" si="9"/>
        <v>0</v>
      </c>
      <c r="Q72" s="1"/>
      <c r="R72" s="27">
        <f t="shared" si="29"/>
        <v>14.03658961422183</v>
      </c>
      <c r="S72" s="27">
        <f t="shared" si="30"/>
        <v>70.117810385778171</v>
      </c>
    </row>
    <row r="73" spans="1:19" x14ac:dyDescent="0.25">
      <c r="A73" s="29">
        <v>833</v>
      </c>
      <c r="B73" s="29">
        <v>0.1081</v>
      </c>
      <c r="C73" s="29">
        <v>-0.1774</v>
      </c>
      <c r="D73" s="1"/>
      <c r="E73" s="1">
        <f t="shared" si="22"/>
        <v>-1.6410730804810361</v>
      </c>
      <c r="F73" s="1">
        <f t="shared" si="23"/>
        <v>0</v>
      </c>
      <c r="G73" s="1">
        <f t="shared" si="21"/>
        <v>0</v>
      </c>
      <c r="H73" s="1"/>
      <c r="I73" s="24">
        <f t="shared" si="24"/>
        <v>0.18759656151150314</v>
      </c>
      <c r="J73" s="24">
        <f t="shared" si="4"/>
        <v>0.62480687697699366</v>
      </c>
      <c r="K73" s="1"/>
      <c r="L73" s="1">
        <f t="shared" si="25"/>
        <v>2.0279188299393489E-2</v>
      </c>
      <c r="M73" s="1">
        <f t="shared" si="26"/>
        <v>8.7820811700606502E-2</v>
      </c>
      <c r="N73" s="1">
        <f t="shared" si="27"/>
        <v>-0.27197970189774801</v>
      </c>
      <c r="O73" s="1">
        <f t="shared" si="28"/>
        <v>9.4579701897747989E-2</v>
      </c>
      <c r="P73" s="24">
        <f t="shared" si="9"/>
        <v>0</v>
      </c>
      <c r="Q73" s="1"/>
      <c r="R73" s="27">
        <f t="shared" si="29"/>
        <v>16.892563853394776</v>
      </c>
      <c r="S73" s="27">
        <f t="shared" si="30"/>
        <v>73.154736146605217</v>
      </c>
    </row>
    <row r="74" spans="1:19" x14ac:dyDescent="0.25">
      <c r="A74" s="29">
        <v>863</v>
      </c>
      <c r="B74" s="29">
        <v>0.1119</v>
      </c>
      <c r="C74" s="29">
        <v>-0.2157</v>
      </c>
      <c r="D74" s="1"/>
      <c r="E74" s="1">
        <f t="shared" si="22"/>
        <v>-1.9276139410187667</v>
      </c>
      <c r="F74" s="1">
        <f t="shared" si="23"/>
        <v>0</v>
      </c>
      <c r="G74" s="1">
        <f t="shared" si="21"/>
        <v>0</v>
      </c>
      <c r="H74" s="1"/>
      <c r="I74" s="24">
        <f t="shared" si="24"/>
        <v>0.20737337563395863</v>
      </c>
      <c r="J74" s="24">
        <f t="shared" si="4"/>
        <v>0.58525324873208273</v>
      </c>
      <c r="K74" s="1"/>
      <c r="L74" s="1">
        <f t="shared" si="25"/>
        <v>2.3205080733439971E-2</v>
      </c>
      <c r="M74" s="1">
        <f t="shared" si="26"/>
        <v>8.8694919266560035E-2</v>
      </c>
      <c r="N74" s="1">
        <f t="shared" si="27"/>
        <v>-0.31122108277790078</v>
      </c>
      <c r="O74" s="1">
        <f t="shared" si="28"/>
        <v>9.5521082777900793E-2</v>
      </c>
      <c r="P74" s="24">
        <f t="shared" si="9"/>
        <v>0</v>
      </c>
      <c r="Q74" s="1"/>
      <c r="R74" s="27">
        <f t="shared" si="29"/>
        <v>20.025984672958696</v>
      </c>
      <c r="S74" s="27">
        <f t="shared" si="30"/>
        <v>76.543715327041312</v>
      </c>
    </row>
    <row r="75" spans="1:19" x14ac:dyDescent="0.25">
      <c r="A75" s="29">
        <v>893</v>
      </c>
      <c r="B75" s="29">
        <v>0.11600000000000001</v>
      </c>
      <c r="C75" s="29">
        <v>-0.24840000000000001</v>
      </c>
      <c r="D75" s="1"/>
      <c r="E75" s="1">
        <f t="shared" si="22"/>
        <v>-2.1413793103448278</v>
      </c>
      <c r="F75" s="1">
        <f t="shared" si="23"/>
        <v>0</v>
      </c>
      <c r="G75" s="1">
        <f t="shared" si="21"/>
        <v>0</v>
      </c>
      <c r="H75" s="1"/>
      <c r="I75" s="24">
        <f t="shared" si="24"/>
        <v>0.22212728531038636</v>
      </c>
      <c r="J75" s="24">
        <f t="shared" si="4"/>
        <v>0.55574542937922722</v>
      </c>
      <c r="K75" s="1"/>
      <c r="L75" s="1">
        <f t="shared" si="25"/>
        <v>2.5766765096004819E-2</v>
      </c>
      <c r="M75" s="1">
        <f t="shared" si="26"/>
        <v>9.023323490399518E-2</v>
      </c>
      <c r="N75" s="1">
        <f t="shared" si="27"/>
        <v>-0.34557779069935873</v>
      </c>
      <c r="O75" s="1">
        <f t="shared" si="28"/>
        <v>9.7177790699358724E-2</v>
      </c>
      <c r="P75" s="24">
        <f t="shared" si="9"/>
        <v>0</v>
      </c>
      <c r="Q75" s="1"/>
      <c r="R75" s="27">
        <f t="shared" si="29"/>
        <v>23.009721230732303</v>
      </c>
      <c r="S75" s="27">
        <f t="shared" si="30"/>
        <v>80.578278769267698</v>
      </c>
    </row>
    <row r="76" spans="1:19" x14ac:dyDescent="0.25">
      <c r="A76" s="29">
        <v>923</v>
      </c>
      <c r="B76" s="29">
        <v>0.1206</v>
      </c>
      <c r="C76" s="29">
        <v>-0.27410000000000001</v>
      </c>
      <c r="D76" s="1"/>
      <c r="E76" s="1">
        <f t="shared" si="22"/>
        <v>-2.2728026533996686</v>
      </c>
      <c r="F76" s="1">
        <f t="shared" si="23"/>
        <v>0</v>
      </c>
      <c r="G76" s="1">
        <f t="shared" si="21"/>
        <v>0</v>
      </c>
      <c r="H76" s="1"/>
      <c r="I76" s="24">
        <f t="shared" si="24"/>
        <v>0.23119801617253871</v>
      </c>
      <c r="J76" s="24">
        <f t="shared" si="4"/>
        <v>0.53760396765492258</v>
      </c>
      <c r="K76" s="1"/>
      <c r="L76" s="1">
        <f t="shared" si="25"/>
        <v>2.7882480750408167E-2</v>
      </c>
      <c r="M76" s="1">
        <f t="shared" si="26"/>
        <v>9.2717519249591832E-2</v>
      </c>
      <c r="N76" s="1">
        <f t="shared" si="27"/>
        <v>-0.37395327124076838</v>
      </c>
      <c r="O76" s="1">
        <f t="shared" si="28"/>
        <v>9.9853271240768371E-2</v>
      </c>
      <c r="P76" s="24">
        <f t="shared" si="9"/>
        <v>0</v>
      </c>
      <c r="Q76" s="1"/>
      <c r="R76" s="27">
        <f t="shared" si="29"/>
        <v>25.735529732626738</v>
      </c>
      <c r="S76" s="27">
        <f t="shared" si="30"/>
        <v>85.578270267373256</v>
      </c>
    </row>
    <row r="77" spans="1:19" x14ac:dyDescent="0.25">
      <c r="A77" s="29">
        <v>953</v>
      </c>
      <c r="B77" s="29">
        <v>0.12529999999999999</v>
      </c>
      <c r="C77" s="29">
        <v>-0.29370000000000002</v>
      </c>
      <c r="D77" s="1"/>
      <c r="E77" s="1">
        <f t="shared" si="22"/>
        <v>-2.3439744612928974</v>
      </c>
      <c r="F77" s="1">
        <f t="shared" si="23"/>
        <v>0</v>
      </c>
      <c r="G77" s="1">
        <f t="shared" si="21"/>
        <v>0</v>
      </c>
      <c r="H77" s="1"/>
      <c r="I77" s="24">
        <f t="shared" si="24"/>
        <v>0.23611023571715112</v>
      </c>
      <c r="J77" s="24">
        <f t="shared" si="4"/>
        <v>0.52777952856569776</v>
      </c>
      <c r="K77" s="1"/>
      <c r="L77" s="1">
        <f t="shared" si="25"/>
        <v>2.9584612535359035E-2</v>
      </c>
      <c r="M77" s="1">
        <f t="shared" si="26"/>
        <v>9.571538746464095E-2</v>
      </c>
      <c r="N77" s="1">
        <f t="shared" si="27"/>
        <v>-0.39678186223893297</v>
      </c>
      <c r="O77" s="1">
        <f t="shared" si="28"/>
        <v>0.1030818622389329</v>
      </c>
      <c r="P77" s="24">
        <f t="shared" si="9"/>
        <v>-5.6168320582068023E-17</v>
      </c>
      <c r="Q77" s="1"/>
      <c r="R77" s="27">
        <f t="shared" si="29"/>
        <v>28.194135746197158</v>
      </c>
      <c r="S77" s="27">
        <f t="shared" si="30"/>
        <v>91.216764253802822</v>
      </c>
    </row>
    <row r="78" spans="1:19" x14ac:dyDescent="0.25">
      <c r="A78" s="29">
        <v>983</v>
      </c>
      <c r="B78" s="29">
        <v>0.1303</v>
      </c>
      <c r="C78" s="29">
        <v>-0.30730000000000002</v>
      </c>
      <c r="D78" s="1"/>
      <c r="E78" s="1">
        <f t="shared" si="22"/>
        <v>-2.3584036838066003</v>
      </c>
      <c r="F78" s="1">
        <f t="shared" si="23"/>
        <v>0</v>
      </c>
      <c r="G78" s="1">
        <f t="shared" si="21"/>
        <v>0</v>
      </c>
      <c r="H78" s="1"/>
      <c r="I78" s="24">
        <f t="shared" si="24"/>
        <v>0.23710612876727152</v>
      </c>
      <c r="J78" s="24">
        <f t="shared" si="4"/>
        <v>0.5257877424654569</v>
      </c>
      <c r="K78" s="1"/>
      <c r="L78" s="1">
        <f t="shared" si="25"/>
        <v>3.0894928578375478E-2</v>
      </c>
      <c r="M78" s="1">
        <f t="shared" si="26"/>
        <v>9.9405071421624511E-2</v>
      </c>
      <c r="N78" s="1">
        <f t="shared" si="27"/>
        <v>-0.4143555126982123</v>
      </c>
      <c r="O78" s="1">
        <f t="shared" si="28"/>
        <v>0.10705551269821234</v>
      </c>
      <c r="P78" s="24">
        <f t="shared" si="9"/>
        <v>5.6168320582068023E-17</v>
      </c>
      <c r="Q78" s="1"/>
      <c r="R78" s="27">
        <f t="shared" si="29"/>
        <v>30.369714792543096</v>
      </c>
      <c r="S78" s="27">
        <f t="shared" si="30"/>
        <v>97.715185207456898</v>
      </c>
    </row>
    <row r="79" spans="1:19" x14ac:dyDescent="0.25">
      <c r="A79" s="29">
        <v>1013</v>
      </c>
      <c r="B79" s="29">
        <v>0.1353</v>
      </c>
      <c r="C79" s="29">
        <v>-0.31659999999999999</v>
      </c>
      <c r="D79" s="1"/>
      <c r="E79" s="1">
        <f t="shared" si="22"/>
        <v>-2.3399852180339984</v>
      </c>
      <c r="F79" s="1">
        <f t="shared" si="23"/>
        <v>0</v>
      </c>
      <c r="G79" s="1">
        <f t="shared" si="21"/>
        <v>0</v>
      </c>
      <c r="H79" s="1"/>
      <c r="I79" s="24">
        <f t="shared" si="24"/>
        <v>0.23583490143403193</v>
      </c>
      <c r="J79" s="24">
        <f t="shared" si="4"/>
        <v>0.52833019713193607</v>
      </c>
      <c r="K79" s="1"/>
      <c r="L79" s="1">
        <f t="shared" si="25"/>
        <v>3.1908462164024522E-2</v>
      </c>
      <c r="M79" s="1">
        <f t="shared" si="26"/>
        <v>0.10339153783597547</v>
      </c>
      <c r="N79" s="1">
        <f t="shared" si="27"/>
        <v>-0.42794878667044656</v>
      </c>
      <c r="O79" s="1">
        <f t="shared" si="28"/>
        <v>0.11134878667044658</v>
      </c>
      <c r="P79" s="24">
        <f t="shared" si="9"/>
        <v>0</v>
      </c>
      <c r="Q79" s="1"/>
      <c r="R79" s="27">
        <f t="shared" si="29"/>
        <v>32.323272172156841</v>
      </c>
      <c r="S79" s="27">
        <f t="shared" si="30"/>
        <v>104.73562782784316</v>
      </c>
    </row>
    <row r="80" spans="1:19" x14ac:dyDescent="0.25">
      <c r="A80" s="29">
        <v>1043</v>
      </c>
      <c r="B80" s="29">
        <v>0.13780000000000001</v>
      </c>
      <c r="C80" s="29">
        <v>-0.3231</v>
      </c>
      <c r="D80" s="1"/>
      <c r="E80" s="1">
        <f t="shared" si="22"/>
        <v>-2.3447024673439767</v>
      </c>
      <c r="F80" s="1">
        <f t="shared" si="23"/>
        <v>0</v>
      </c>
      <c r="G80" s="1">
        <f t="shared" si="21"/>
        <v>0</v>
      </c>
      <c r="H80" s="1"/>
      <c r="I80" s="24">
        <f t="shared" si="24"/>
        <v>0.23616048209501567</v>
      </c>
      <c r="J80" s="24">
        <f t="shared" si="4"/>
        <v>0.52767903580996867</v>
      </c>
      <c r="K80" s="1"/>
      <c r="L80" s="1">
        <f t="shared" si="25"/>
        <v>3.2542914432693158E-2</v>
      </c>
      <c r="M80" s="1">
        <f t="shared" si="26"/>
        <v>0.10525708556730685</v>
      </c>
      <c r="N80" s="1">
        <f t="shared" si="27"/>
        <v>-0.43645791121494354</v>
      </c>
      <c r="O80" s="1">
        <f t="shared" si="28"/>
        <v>0.11335791121494362</v>
      </c>
      <c r="P80" s="24">
        <f t="shared" si="9"/>
        <v>5.6168320582068023E-17</v>
      </c>
      <c r="Q80" s="1"/>
      <c r="R80" s="27">
        <f t="shared" si="29"/>
        <v>33.942259753298963</v>
      </c>
      <c r="S80" s="27">
        <f t="shared" si="30"/>
        <v>109.78314024670105</v>
      </c>
    </row>
    <row r="81" spans="1:19" x14ac:dyDescent="0.25">
      <c r="A81" s="29">
        <v>1073</v>
      </c>
      <c r="B81" s="29">
        <v>0.13850000000000001</v>
      </c>
      <c r="C81" s="29">
        <v>-0.32669999999999999</v>
      </c>
      <c r="D81" s="1"/>
      <c r="E81" s="1">
        <f t="shared" si="22"/>
        <v>-2.3588447653429601</v>
      </c>
      <c r="F81" s="1">
        <f t="shared" si="23"/>
        <v>0</v>
      </c>
      <c r="G81" s="1">
        <f t="shared" si="21"/>
        <v>0</v>
      </c>
      <c r="H81" s="1"/>
      <c r="I81" s="24">
        <f t="shared" si="24"/>
        <v>0.2371365718515181</v>
      </c>
      <c r="J81" s="24">
        <f t="shared" si="4"/>
        <v>0.52572685629696381</v>
      </c>
      <c r="K81" s="1"/>
      <c r="L81" s="1">
        <f t="shared" si="25"/>
        <v>3.2843415201435258E-2</v>
      </c>
      <c r="M81" s="1">
        <f t="shared" si="26"/>
        <v>0.10565658479856474</v>
      </c>
      <c r="N81" s="1">
        <f t="shared" si="27"/>
        <v>-0.44048815681924935</v>
      </c>
      <c r="O81" s="1">
        <f t="shared" si="28"/>
        <v>0.11378815681924939</v>
      </c>
      <c r="P81" s="24">
        <f t="shared" si="9"/>
        <v>0</v>
      </c>
      <c r="Q81" s="1"/>
      <c r="R81" s="27">
        <f t="shared" si="29"/>
        <v>35.240984511140034</v>
      </c>
      <c r="S81" s="27">
        <f t="shared" si="30"/>
        <v>113.36951548885996</v>
      </c>
    </row>
    <row r="82" spans="1:19" x14ac:dyDescent="0.25">
      <c r="A82" s="29">
        <v>1103</v>
      </c>
      <c r="B82" s="29">
        <v>0.13869999999999999</v>
      </c>
      <c r="C82" s="29">
        <v>-0.32529999999999998</v>
      </c>
      <c r="D82" s="1"/>
      <c r="E82" s="1">
        <f t="shared" si="22"/>
        <v>-2.3453496755587597</v>
      </c>
      <c r="F82" s="1">
        <f t="shared" si="23"/>
        <v>0</v>
      </c>
      <c r="G82" s="1">
        <f t="shared" si="21"/>
        <v>0</v>
      </c>
      <c r="H82" s="1"/>
      <c r="I82" s="24">
        <f t="shared" si="24"/>
        <v>0.23620515187278585</v>
      </c>
      <c r="J82" s="24">
        <f t="shared" si="4"/>
        <v>0.52758969625442831</v>
      </c>
      <c r="K82" s="1"/>
      <c r="L82" s="1">
        <f t="shared" si="25"/>
        <v>3.2761654564755396E-2</v>
      </c>
      <c r="M82" s="1">
        <f t="shared" si="26"/>
        <v>0.10593834543524459</v>
      </c>
      <c r="N82" s="1">
        <f t="shared" si="27"/>
        <v>-0.43939160239789593</v>
      </c>
      <c r="O82" s="1">
        <f t="shared" si="28"/>
        <v>0.11409160239789594</v>
      </c>
      <c r="P82" s="24">
        <f t="shared" si="9"/>
        <v>0</v>
      </c>
      <c r="Q82" s="1"/>
      <c r="R82" s="27">
        <f t="shared" si="29"/>
        <v>36.136104984925204</v>
      </c>
      <c r="S82" s="27">
        <f t="shared" si="30"/>
        <v>116.84999501507478</v>
      </c>
    </row>
    <row r="83" spans="1:19" x14ac:dyDescent="0.25">
      <c r="A83" s="29">
        <v>1133</v>
      </c>
      <c r="B83" s="29">
        <v>0.13869999999999999</v>
      </c>
      <c r="C83" s="29">
        <v>-0.31709999999999999</v>
      </c>
      <c r="D83" s="1"/>
      <c r="E83" s="1">
        <f t="shared" si="22"/>
        <v>-2.2862292718096611</v>
      </c>
      <c r="F83" s="1">
        <f t="shared" si="23"/>
        <v>0</v>
      </c>
      <c r="G83" s="1">
        <f t="shared" si="21"/>
        <v>0</v>
      </c>
      <c r="H83" s="1"/>
      <c r="I83" s="24">
        <f t="shared" si="24"/>
        <v>0.23212471031343451</v>
      </c>
      <c r="J83" s="24">
        <f t="shared" si="4"/>
        <v>0.53575057937313098</v>
      </c>
      <c r="K83" s="1"/>
      <c r="L83" s="1">
        <f t="shared" si="25"/>
        <v>3.2195697320473365E-2</v>
      </c>
      <c r="M83" s="1">
        <f t="shared" si="26"/>
        <v>0.10650430267952662</v>
      </c>
      <c r="N83" s="1">
        <f t="shared" si="27"/>
        <v>-0.43180111700399576</v>
      </c>
      <c r="O83" s="1">
        <f t="shared" si="28"/>
        <v>0.11470111700399581</v>
      </c>
      <c r="P83" s="24">
        <f t="shared" si="9"/>
        <v>5.6168320582068023E-17</v>
      </c>
      <c r="Q83" s="1"/>
      <c r="R83" s="27">
        <f t="shared" si="29"/>
        <v>36.477725064096326</v>
      </c>
      <c r="S83" s="27">
        <f t="shared" si="30"/>
        <v>120.66937493590366</v>
      </c>
    </row>
    <row r="84" spans="1:19" x14ac:dyDescent="0.25">
      <c r="A84" s="29">
        <v>1163</v>
      </c>
      <c r="B84" s="29">
        <v>0.13830000000000001</v>
      </c>
      <c r="C84" s="29">
        <v>-0.30430000000000001</v>
      </c>
      <c r="D84" s="1"/>
      <c r="E84" s="1">
        <f t="shared" si="22"/>
        <v>-2.2002892263195952</v>
      </c>
      <c r="F84" s="1">
        <f t="shared" si="23"/>
        <v>0</v>
      </c>
      <c r="G84" s="1">
        <f t="shared" si="21"/>
        <v>0</v>
      </c>
      <c r="H84" s="1"/>
      <c r="I84" s="24">
        <f t="shared" si="24"/>
        <v>0.22619319917696748</v>
      </c>
      <c r="J84" s="24">
        <f t="shared" si="4"/>
        <v>0.5476136016460651</v>
      </c>
      <c r="K84" s="1"/>
      <c r="L84" s="1">
        <f t="shared" si="25"/>
        <v>3.1282519446174606E-2</v>
      </c>
      <c r="M84" s="1">
        <f t="shared" si="26"/>
        <v>0.1070174805538254</v>
      </c>
      <c r="N84" s="1">
        <f t="shared" si="27"/>
        <v>-0.41955379021928296</v>
      </c>
      <c r="O84" s="1">
        <f t="shared" si="28"/>
        <v>0.11525379021928292</v>
      </c>
      <c r="P84" s="24">
        <f t="shared" si="9"/>
        <v>0</v>
      </c>
      <c r="Q84" s="1"/>
      <c r="R84" s="27">
        <f t="shared" si="29"/>
        <v>36.38157011590107</v>
      </c>
      <c r="S84" s="27">
        <f t="shared" si="30"/>
        <v>124.46132988409894</v>
      </c>
    </row>
    <row r="85" spans="1:19" x14ac:dyDescent="0.25">
      <c r="A85" s="29">
        <v>1193</v>
      </c>
      <c r="B85" s="29">
        <v>0.13689999999999999</v>
      </c>
      <c r="C85" s="29">
        <v>-0.28870000000000001</v>
      </c>
      <c r="D85" s="1"/>
      <c r="E85" s="1">
        <f t="shared" si="22"/>
        <v>-2.1088385682980277</v>
      </c>
      <c r="F85" s="1">
        <f t="shared" si="23"/>
        <v>0</v>
      </c>
      <c r="G85" s="1">
        <f t="shared" si="21"/>
        <v>0</v>
      </c>
      <c r="H85" s="1"/>
      <c r="I85" s="24">
        <f t="shared" si="24"/>
        <v>0.21988135010359375</v>
      </c>
      <c r="J85" s="24">
        <f t="shared" ref="J85:J148" si="31">1-2*I85</f>
        <v>0.56023729979281245</v>
      </c>
      <c r="K85" s="1"/>
      <c r="L85" s="1">
        <f t="shared" si="25"/>
        <v>3.0101756829181984E-2</v>
      </c>
      <c r="M85" s="1">
        <f t="shared" si="26"/>
        <v>0.10679824317081801</v>
      </c>
      <c r="N85" s="1">
        <f t="shared" si="27"/>
        <v>-0.403717679826676</v>
      </c>
      <c r="O85" s="1">
        <f t="shared" si="28"/>
        <v>0.11501767982667609</v>
      </c>
      <c r="P85" s="24">
        <f t="shared" ref="P85:P148" si="32">(N85+O85-C85)/MAX($C$13,-$C$14)</f>
        <v>1.1233664116413605E-16</v>
      </c>
      <c r="Q85" s="1"/>
      <c r="R85" s="27">
        <f t="shared" si="29"/>
        <v>35.911395897214106</v>
      </c>
      <c r="S85" s="27">
        <f t="shared" si="30"/>
        <v>127.41030410278589</v>
      </c>
    </row>
    <row r="86" spans="1:19" x14ac:dyDescent="0.25">
      <c r="A86" s="29">
        <v>1223</v>
      </c>
      <c r="B86" s="29">
        <v>0.13439999999999999</v>
      </c>
      <c r="C86" s="29">
        <v>-0.27339999999999998</v>
      </c>
      <c r="D86" s="1"/>
      <c r="E86" s="1">
        <f t="shared" si="22"/>
        <v>-2.0342261904761902</v>
      </c>
      <c r="F86" s="1">
        <f t="shared" si="23"/>
        <v>0</v>
      </c>
      <c r="G86" s="1">
        <f t="shared" si="21"/>
        <v>0</v>
      </c>
      <c r="H86" s="1"/>
      <c r="I86" s="24">
        <f t="shared" si="24"/>
        <v>0.21473166525708443</v>
      </c>
      <c r="J86" s="24">
        <f t="shared" si="31"/>
        <v>0.57053666948583115</v>
      </c>
      <c r="K86" s="1"/>
      <c r="L86" s="1">
        <f t="shared" si="25"/>
        <v>2.8859935810552146E-2</v>
      </c>
      <c r="M86" s="1">
        <f t="shared" si="26"/>
        <v>0.10554006418944785</v>
      </c>
      <c r="N86" s="1">
        <f t="shared" si="27"/>
        <v>-0.38706266851799348</v>
      </c>
      <c r="O86" s="1">
        <f t="shared" si="28"/>
        <v>0.11366266851799353</v>
      </c>
      <c r="P86" s="24">
        <f t="shared" si="32"/>
        <v>0</v>
      </c>
      <c r="Q86" s="1"/>
      <c r="R86" s="27">
        <f t="shared" si="29"/>
        <v>35.295701496305277</v>
      </c>
      <c r="S86" s="27">
        <f t="shared" si="30"/>
        <v>129.07549850369472</v>
      </c>
    </row>
    <row r="87" spans="1:19" x14ac:dyDescent="0.25">
      <c r="A87" s="29">
        <v>1253</v>
      </c>
      <c r="B87" s="29">
        <v>0.13109999999999999</v>
      </c>
      <c r="C87" s="29">
        <v>-0.26019999999999999</v>
      </c>
      <c r="D87" s="1"/>
      <c r="E87" s="1">
        <f t="shared" si="22"/>
        <v>-1.984744469870328</v>
      </c>
      <c r="F87" s="1">
        <f t="shared" si="23"/>
        <v>0</v>
      </c>
      <c r="G87" s="1">
        <f t="shared" si="21"/>
        <v>0</v>
      </c>
      <c r="H87" s="1"/>
      <c r="I87" s="24">
        <f t="shared" si="24"/>
        <v>0.21131647766727624</v>
      </c>
      <c r="J87" s="24">
        <f t="shared" si="31"/>
        <v>0.57736704466544753</v>
      </c>
      <c r="K87" s="1"/>
      <c r="L87" s="1">
        <f t="shared" si="25"/>
        <v>2.7703590222179914E-2</v>
      </c>
      <c r="M87" s="1">
        <f t="shared" si="26"/>
        <v>0.10339640977782008</v>
      </c>
      <c r="N87" s="1">
        <f t="shared" si="27"/>
        <v>-0.37155403356806005</v>
      </c>
      <c r="O87" s="1">
        <f t="shared" si="28"/>
        <v>0.11135403356806006</v>
      </c>
      <c r="P87" s="24">
        <f t="shared" si="32"/>
        <v>0</v>
      </c>
      <c r="Q87" s="1"/>
      <c r="R87" s="27">
        <f t="shared" si="29"/>
        <v>34.712598548391433</v>
      </c>
      <c r="S87" s="27">
        <f t="shared" si="30"/>
        <v>129.55570145160857</v>
      </c>
    </row>
    <row r="88" spans="1:19" x14ac:dyDescent="0.25">
      <c r="A88" s="29">
        <v>1283</v>
      </c>
      <c r="B88" s="29">
        <v>0.12740000000000001</v>
      </c>
      <c r="C88" s="29">
        <v>-0.2477</v>
      </c>
      <c r="D88" s="1"/>
      <c r="E88" s="1">
        <f t="shared" si="22"/>
        <v>-1.944270015698587</v>
      </c>
      <c r="F88" s="1">
        <f t="shared" si="23"/>
        <v>0</v>
      </c>
      <c r="G88" s="1">
        <f t="shared" si="21"/>
        <v>0</v>
      </c>
      <c r="H88" s="1"/>
      <c r="I88" s="24">
        <f t="shared" si="24"/>
        <v>0.20852296418595212</v>
      </c>
      <c r="J88" s="24">
        <f t="shared" si="31"/>
        <v>0.58295407162809576</v>
      </c>
      <c r="K88" s="1"/>
      <c r="L88" s="1">
        <f t="shared" si="25"/>
        <v>2.6565825637290302E-2</v>
      </c>
      <c r="M88" s="1">
        <f t="shared" si="26"/>
        <v>0.10083417436270972</v>
      </c>
      <c r="N88" s="1">
        <f t="shared" si="27"/>
        <v>-0.35629460266483465</v>
      </c>
      <c r="O88" s="1">
        <f t="shared" si="28"/>
        <v>0.10859460266483469</v>
      </c>
      <c r="P88" s="24">
        <f t="shared" si="32"/>
        <v>2.8084160291034011E-17</v>
      </c>
      <c r="Q88" s="1"/>
      <c r="R88" s="27">
        <f t="shared" si="29"/>
        <v>34.083954292643455</v>
      </c>
      <c r="S88" s="27">
        <f t="shared" si="30"/>
        <v>129.37024570735656</v>
      </c>
    </row>
    <row r="89" spans="1:19" x14ac:dyDescent="0.25">
      <c r="A89" s="29">
        <v>1313</v>
      </c>
      <c r="B89" s="29">
        <v>0.1235</v>
      </c>
      <c r="C89" s="29">
        <v>-0.2346</v>
      </c>
      <c r="D89" s="1"/>
      <c r="E89" s="1">
        <f t="shared" si="22"/>
        <v>-1.8995951417004049</v>
      </c>
      <c r="F89" s="1">
        <f t="shared" si="23"/>
        <v>0</v>
      </c>
      <c r="G89" s="1">
        <f t="shared" si="21"/>
        <v>0</v>
      </c>
      <c r="H89" s="1"/>
      <c r="I89" s="24">
        <f t="shared" si="24"/>
        <v>0.2054395411887987</v>
      </c>
      <c r="J89" s="24">
        <f t="shared" si="31"/>
        <v>0.5891209176224026</v>
      </c>
      <c r="K89" s="1"/>
      <c r="L89" s="1">
        <f t="shared" si="25"/>
        <v>2.5371783336816639E-2</v>
      </c>
      <c r="M89" s="1">
        <f t="shared" si="26"/>
        <v>9.812821666318336E-2</v>
      </c>
      <c r="N89" s="1">
        <f t="shared" si="27"/>
        <v>-0.3402803882820114</v>
      </c>
      <c r="O89" s="1">
        <f t="shared" si="28"/>
        <v>0.10568038828201144</v>
      </c>
      <c r="P89" s="24">
        <f t="shared" si="32"/>
        <v>2.8084160291034011E-17</v>
      </c>
      <c r="Q89" s="1"/>
      <c r="R89" s="27">
        <f t="shared" si="29"/>
        <v>33.31315152124025</v>
      </c>
      <c r="S89" s="27">
        <f t="shared" si="30"/>
        <v>128.84234847875976</v>
      </c>
    </row>
    <row r="90" spans="1:19" x14ac:dyDescent="0.25">
      <c r="A90" s="29">
        <v>1343</v>
      </c>
      <c r="B90" s="29">
        <v>0.1188</v>
      </c>
      <c r="C90" s="29">
        <v>-0.22189999999999999</v>
      </c>
      <c r="D90" s="1"/>
      <c r="E90" s="1">
        <f t="shared" si="22"/>
        <v>-1.8678451178451176</v>
      </c>
      <c r="F90" s="1">
        <f t="shared" si="23"/>
        <v>0</v>
      </c>
      <c r="G90" s="1">
        <f t="shared" si="21"/>
        <v>0</v>
      </c>
      <c r="H90" s="1"/>
      <c r="I90" s="24">
        <f t="shared" si="24"/>
        <v>0.20324818070013687</v>
      </c>
      <c r="J90" s="24">
        <f t="shared" si="31"/>
        <v>0.59350363859972632</v>
      </c>
      <c r="K90" s="1"/>
      <c r="L90" s="1">
        <f t="shared" si="25"/>
        <v>2.4145883867176261E-2</v>
      </c>
      <c r="M90" s="1">
        <f t="shared" si="26"/>
        <v>9.4654116132823748E-2</v>
      </c>
      <c r="N90" s="1">
        <f t="shared" si="27"/>
        <v>-0.3238389130421287</v>
      </c>
      <c r="O90" s="1">
        <f t="shared" si="28"/>
        <v>0.10193891304212874</v>
      </c>
      <c r="P90" s="24">
        <f t="shared" si="32"/>
        <v>2.8084160291034011E-17</v>
      </c>
      <c r="Q90" s="1"/>
      <c r="R90" s="27">
        <f t="shared" si="29"/>
        <v>32.427922033617719</v>
      </c>
      <c r="S90" s="27">
        <f t="shared" si="30"/>
        <v>127.1204779663823</v>
      </c>
    </row>
    <row r="91" spans="1:19" x14ac:dyDescent="0.25">
      <c r="A91" s="29">
        <v>1373</v>
      </c>
      <c r="B91" s="29">
        <v>0.1135</v>
      </c>
      <c r="C91" s="29">
        <v>-0.21</v>
      </c>
      <c r="D91" s="1"/>
      <c r="E91" s="1">
        <f t="shared" si="22"/>
        <v>-1.8502202643171806</v>
      </c>
      <c r="F91" s="1">
        <f t="shared" si="23"/>
        <v>0</v>
      </c>
      <c r="G91" s="1">
        <f t="shared" si="21"/>
        <v>0</v>
      </c>
      <c r="H91" s="1"/>
      <c r="I91" s="24">
        <f t="shared" si="24"/>
        <v>0.2020317278301923</v>
      </c>
      <c r="J91" s="24">
        <f t="shared" si="31"/>
        <v>0.5959365443396154</v>
      </c>
      <c r="K91" s="1"/>
      <c r="L91" s="1">
        <f t="shared" si="25"/>
        <v>2.2930601108726828E-2</v>
      </c>
      <c r="M91" s="1">
        <f t="shared" si="26"/>
        <v>9.0569398891273176E-2</v>
      </c>
      <c r="N91" s="1">
        <f t="shared" si="27"/>
        <v>-0.30753982663468921</v>
      </c>
      <c r="O91" s="1">
        <f t="shared" si="28"/>
        <v>9.7539826634689214E-2</v>
      </c>
      <c r="P91" s="24">
        <f t="shared" si="32"/>
        <v>0</v>
      </c>
      <c r="Q91" s="1"/>
      <c r="R91" s="27">
        <f t="shared" si="29"/>
        <v>31.483715322281935</v>
      </c>
      <c r="S91" s="27">
        <f t="shared" si="30"/>
        <v>124.35178467771807</v>
      </c>
    </row>
    <row r="92" spans="1:19" x14ac:dyDescent="0.25">
      <c r="A92" s="29">
        <v>1403</v>
      </c>
      <c r="B92" s="29">
        <v>0.1076</v>
      </c>
      <c r="C92" s="29">
        <v>-0.1988</v>
      </c>
      <c r="D92" s="1"/>
      <c r="E92" s="1">
        <f t="shared" ref="E92:E123" si="33">C92/B92</f>
        <v>-1.8475836431226766</v>
      </c>
      <c r="F92" s="1">
        <f t="shared" ref="F92:F123" si="34">IF(AND(B92/$B$13&gt;$O$12,OR(C92/$C$13&gt;$M$12,C92/$C$14&gt;$M$12)),1,0)</f>
        <v>0</v>
      </c>
      <c r="G92" s="1">
        <f t="shared" si="21"/>
        <v>0</v>
      </c>
      <c r="H92" s="1"/>
      <c r="I92" s="24">
        <f t="shared" ref="I92:I123" si="35">MIN(1,MAX(0,(E92-$J$15)/($L$14-$J$15)))</f>
        <v>0.20184975040757558</v>
      </c>
      <c r="J92" s="24">
        <f t="shared" si="31"/>
        <v>0.59630049918484884</v>
      </c>
      <c r="K92" s="1"/>
      <c r="L92" s="1">
        <f t="shared" ref="L92:L123" si="36">B92*I92</f>
        <v>2.1719033143855131E-2</v>
      </c>
      <c r="M92" s="1">
        <f t="shared" ref="M92:M123" si="37">B92*(1-I92)</f>
        <v>8.5880966856144866E-2</v>
      </c>
      <c r="N92" s="1">
        <f t="shared" ref="N92:N123" si="38">L92*$L$14</f>
        <v>-0.29129056216464527</v>
      </c>
      <c r="O92" s="1">
        <f t="shared" ref="O92:O123" si="39">M92*$J$15</f>
        <v>9.249056216464531E-2</v>
      </c>
      <c r="P92" s="24">
        <f t="shared" si="32"/>
        <v>2.8084160291034011E-17</v>
      </c>
      <c r="Q92" s="1"/>
      <c r="R92" s="27">
        <f t="shared" ref="R92:R123" si="40">A92*L92</f>
        <v>30.471803500828749</v>
      </c>
      <c r="S92" s="27">
        <f t="shared" ref="S92:S123" si="41">A92*M92</f>
        <v>120.49099649917125</v>
      </c>
    </row>
    <row r="93" spans="1:19" x14ac:dyDescent="0.25">
      <c r="A93" s="29">
        <v>1433</v>
      </c>
      <c r="B93" s="29">
        <v>0.1014</v>
      </c>
      <c r="C93" s="29">
        <v>-0.19009999999999999</v>
      </c>
      <c r="D93" s="1"/>
      <c r="E93" s="1">
        <f t="shared" si="33"/>
        <v>-1.8747534516765285</v>
      </c>
      <c r="F93" s="1">
        <f t="shared" si="34"/>
        <v>0</v>
      </c>
      <c r="G93" s="1">
        <f t="shared" ref="G93:G156" si="42">E93*F93</f>
        <v>0</v>
      </c>
      <c r="H93" s="1"/>
      <c r="I93" s="24">
        <f t="shared" si="35"/>
        <v>0.20372498820962534</v>
      </c>
      <c r="J93" s="24">
        <f t="shared" si="31"/>
        <v>0.59255002358074926</v>
      </c>
      <c r="K93" s="1"/>
      <c r="L93" s="1">
        <f t="shared" si="36"/>
        <v>2.065771380445601E-2</v>
      </c>
      <c r="M93" s="1">
        <f t="shared" si="37"/>
        <v>8.0742286195543994E-2</v>
      </c>
      <c r="N93" s="1">
        <f t="shared" si="38"/>
        <v>-0.27705639690682177</v>
      </c>
      <c r="O93" s="1">
        <f t="shared" si="39"/>
        <v>8.6956396906821845E-2</v>
      </c>
      <c r="P93" s="24">
        <f t="shared" si="32"/>
        <v>5.6168320582068023E-17</v>
      </c>
      <c r="Q93" s="1"/>
      <c r="R93" s="27">
        <f t="shared" si="40"/>
        <v>29.602503881785463</v>
      </c>
      <c r="S93" s="27">
        <f t="shared" si="41"/>
        <v>115.70369611821454</v>
      </c>
    </row>
    <row r="94" spans="1:19" x14ac:dyDescent="0.25">
      <c r="A94" s="29">
        <v>1463</v>
      </c>
      <c r="B94" s="29">
        <v>9.5100000000000004E-2</v>
      </c>
      <c r="C94" s="29">
        <v>-0.1835</v>
      </c>
      <c r="D94" s="1"/>
      <c r="E94" s="1">
        <f t="shared" si="33"/>
        <v>-1.9295478443743426</v>
      </c>
      <c r="F94" s="1">
        <f t="shared" si="34"/>
        <v>0</v>
      </c>
      <c r="G94" s="1">
        <f t="shared" si="42"/>
        <v>0</v>
      </c>
      <c r="H94" s="1"/>
      <c r="I94" s="24">
        <f t="shared" si="35"/>
        <v>0.20750685205027927</v>
      </c>
      <c r="J94" s="24">
        <f t="shared" si="31"/>
        <v>0.5849862958994414</v>
      </c>
      <c r="K94" s="1"/>
      <c r="L94" s="1">
        <f t="shared" si="36"/>
        <v>1.9733901629981558E-2</v>
      </c>
      <c r="M94" s="1">
        <f t="shared" si="37"/>
        <v>7.5366098370018439E-2</v>
      </c>
      <c r="N94" s="1">
        <f t="shared" si="38"/>
        <v>-0.2646664453903409</v>
      </c>
      <c r="O94" s="1">
        <f t="shared" si="39"/>
        <v>8.1166445390340958E-2</v>
      </c>
      <c r="P94" s="24">
        <f t="shared" si="32"/>
        <v>5.6168320582068023E-17</v>
      </c>
      <c r="Q94" s="1"/>
      <c r="R94" s="27">
        <f t="shared" si="40"/>
        <v>28.870698084663019</v>
      </c>
      <c r="S94" s="27">
        <f t="shared" si="41"/>
        <v>110.26060191533698</v>
      </c>
    </row>
    <row r="95" spans="1:19" x14ac:dyDescent="0.25">
      <c r="A95" s="29">
        <v>1493</v>
      </c>
      <c r="B95" s="29">
        <v>8.8400000000000006E-2</v>
      </c>
      <c r="C95" s="29">
        <v>-0.1789</v>
      </c>
      <c r="D95" s="1"/>
      <c r="E95" s="1">
        <f t="shared" si="33"/>
        <v>-2.0237556561085972</v>
      </c>
      <c r="F95" s="1">
        <f t="shared" si="34"/>
        <v>0</v>
      </c>
      <c r="G95" s="1">
        <f t="shared" si="42"/>
        <v>0</v>
      </c>
      <c r="H95" s="1"/>
      <c r="I95" s="24">
        <f t="shared" si="35"/>
        <v>0.21400899760137182</v>
      </c>
      <c r="J95" s="24">
        <f t="shared" si="31"/>
        <v>0.57198200479725636</v>
      </c>
      <c r="K95" s="1"/>
      <c r="L95" s="1">
        <f t="shared" si="36"/>
        <v>1.8918395387961272E-2</v>
      </c>
      <c r="M95" s="1">
        <f t="shared" si="37"/>
        <v>6.9481604612038741E-2</v>
      </c>
      <c r="N95" s="1">
        <f t="shared" si="38"/>
        <v>-0.25372906755618646</v>
      </c>
      <c r="O95" s="1">
        <f t="shared" si="39"/>
        <v>7.4829067556186471E-2</v>
      </c>
      <c r="P95" s="24">
        <f t="shared" si="32"/>
        <v>0</v>
      </c>
      <c r="Q95" s="1"/>
      <c r="R95" s="27">
        <f t="shared" si="40"/>
        <v>28.24516431422618</v>
      </c>
      <c r="S95" s="27">
        <f t="shared" si="41"/>
        <v>103.73603568577384</v>
      </c>
    </row>
    <row r="96" spans="1:19" x14ac:dyDescent="0.25">
      <c r="A96" s="29">
        <v>1523</v>
      </c>
      <c r="B96" s="29">
        <v>8.1500000000000003E-2</v>
      </c>
      <c r="C96" s="29">
        <v>-0.17599999999999999</v>
      </c>
      <c r="D96" s="1"/>
      <c r="E96" s="1">
        <f t="shared" si="33"/>
        <v>-2.1595092024539877</v>
      </c>
      <c r="F96" s="1">
        <f t="shared" si="34"/>
        <v>0</v>
      </c>
      <c r="G96" s="1">
        <f t="shared" si="42"/>
        <v>0</v>
      </c>
      <c r="H96" s="1"/>
      <c r="I96" s="24">
        <f t="shared" si="35"/>
        <v>0.2233785955271218</v>
      </c>
      <c r="J96" s="24">
        <f t="shared" si="31"/>
        <v>0.55324280894575639</v>
      </c>
      <c r="K96" s="1"/>
      <c r="L96" s="1">
        <f t="shared" si="36"/>
        <v>1.8205355535460429E-2</v>
      </c>
      <c r="M96" s="1">
        <f t="shared" si="37"/>
        <v>6.3294644464539571E-2</v>
      </c>
      <c r="N96" s="1">
        <f t="shared" si="38"/>
        <v>-0.2441659448285281</v>
      </c>
      <c r="O96" s="1">
        <f t="shared" si="39"/>
        <v>6.8165944828528099E-2</v>
      </c>
      <c r="P96" s="24">
        <f t="shared" si="32"/>
        <v>0</v>
      </c>
      <c r="Q96" s="1"/>
      <c r="R96" s="27">
        <f t="shared" si="40"/>
        <v>27.726756480506232</v>
      </c>
      <c r="S96" s="27">
        <f t="shared" si="41"/>
        <v>96.397743519493773</v>
      </c>
    </row>
    <row r="97" spans="1:19" x14ac:dyDescent="0.25">
      <c r="A97" s="29">
        <v>1553</v>
      </c>
      <c r="B97" s="29">
        <v>7.4300000000000005E-2</v>
      </c>
      <c r="C97" s="29">
        <v>-0.17510000000000001</v>
      </c>
      <c r="D97" s="1"/>
      <c r="E97" s="1">
        <f t="shared" si="33"/>
        <v>-2.3566621803499328</v>
      </c>
      <c r="F97" s="1">
        <f t="shared" si="34"/>
        <v>0</v>
      </c>
      <c r="G97" s="1">
        <f t="shared" si="42"/>
        <v>0</v>
      </c>
      <c r="H97" s="1"/>
      <c r="I97" s="24">
        <f t="shared" si="35"/>
        <v>0.23698593163346138</v>
      </c>
      <c r="J97" s="24">
        <f t="shared" si="31"/>
        <v>0.52602813673307725</v>
      </c>
      <c r="K97" s="1"/>
      <c r="L97" s="1">
        <f t="shared" si="36"/>
        <v>1.7608054720366181E-2</v>
      </c>
      <c r="M97" s="1">
        <f t="shared" si="37"/>
        <v>5.6691945279633824E-2</v>
      </c>
      <c r="N97" s="1">
        <f t="shared" si="38"/>
        <v>-0.23615508683785233</v>
      </c>
      <c r="O97" s="1">
        <f t="shared" si="39"/>
        <v>6.1055086837852331E-2</v>
      </c>
      <c r="P97" s="24">
        <f t="shared" si="32"/>
        <v>0</v>
      </c>
      <c r="Q97" s="1"/>
      <c r="R97" s="27">
        <f t="shared" si="40"/>
        <v>27.345308980728678</v>
      </c>
      <c r="S97" s="27">
        <f t="shared" si="41"/>
        <v>88.042591019271327</v>
      </c>
    </row>
    <row r="98" spans="1:19" x14ac:dyDescent="0.25">
      <c r="A98" s="29">
        <v>1583</v>
      </c>
      <c r="B98" s="29">
        <v>6.7400000000000002E-2</v>
      </c>
      <c r="C98" s="29">
        <v>-0.1764</v>
      </c>
      <c r="D98" s="1"/>
      <c r="E98" s="1">
        <f t="shared" si="33"/>
        <v>-2.6172106824925816</v>
      </c>
      <c r="F98" s="1">
        <f t="shared" si="34"/>
        <v>0</v>
      </c>
      <c r="G98" s="1">
        <f t="shared" si="42"/>
        <v>0</v>
      </c>
      <c r="H98" s="1"/>
      <c r="I98" s="24">
        <f t="shared" si="35"/>
        <v>0.25496877459376183</v>
      </c>
      <c r="J98" s="24">
        <f t="shared" si="31"/>
        <v>0.49006245081247635</v>
      </c>
      <c r="K98" s="1"/>
      <c r="L98" s="1">
        <f t="shared" si="36"/>
        <v>1.7184895407619548E-2</v>
      </c>
      <c r="M98" s="1">
        <f t="shared" si="37"/>
        <v>5.0215104592380454E-2</v>
      </c>
      <c r="N98" s="1">
        <f t="shared" si="38"/>
        <v>-0.23047977370219158</v>
      </c>
      <c r="O98" s="1">
        <f t="shared" si="39"/>
        <v>5.4079773702191594E-2</v>
      </c>
      <c r="P98" s="24">
        <f t="shared" si="32"/>
        <v>0</v>
      </c>
      <c r="Q98" s="1"/>
      <c r="R98" s="27">
        <f t="shared" si="40"/>
        <v>27.203689430261743</v>
      </c>
      <c r="S98" s="27">
        <f t="shared" si="41"/>
        <v>79.490510569738262</v>
      </c>
    </row>
    <row r="99" spans="1:19" x14ac:dyDescent="0.25">
      <c r="A99" s="29">
        <v>1613</v>
      </c>
      <c r="B99" s="29">
        <v>6.13E-2</v>
      </c>
      <c r="C99" s="29">
        <v>-0.17960000000000001</v>
      </c>
      <c r="D99" s="1"/>
      <c r="E99" s="1">
        <f t="shared" si="33"/>
        <v>-2.9298531810766724</v>
      </c>
      <c r="F99" s="1">
        <f t="shared" si="34"/>
        <v>0</v>
      </c>
      <c r="G99" s="1">
        <f t="shared" si="42"/>
        <v>0</v>
      </c>
      <c r="H99" s="1"/>
      <c r="I99" s="24">
        <f t="shared" si="35"/>
        <v>0.27654710226987156</v>
      </c>
      <c r="J99" s="24">
        <f t="shared" si="31"/>
        <v>0.44690579546025688</v>
      </c>
      <c r="K99" s="1"/>
      <c r="L99" s="1">
        <f t="shared" si="36"/>
        <v>1.6952337369143127E-2</v>
      </c>
      <c r="M99" s="1">
        <f t="shared" si="37"/>
        <v>4.4347662630856877E-2</v>
      </c>
      <c r="N99" s="1">
        <f t="shared" si="38"/>
        <v>-0.2273607600096843</v>
      </c>
      <c r="O99" s="1">
        <f t="shared" si="39"/>
        <v>4.7760760009684294E-2</v>
      </c>
      <c r="P99" s="24">
        <f t="shared" si="32"/>
        <v>0</v>
      </c>
      <c r="Q99" s="1"/>
      <c r="R99" s="27">
        <f t="shared" si="40"/>
        <v>27.344120176427865</v>
      </c>
      <c r="S99" s="27">
        <f t="shared" si="41"/>
        <v>71.532779823572142</v>
      </c>
    </row>
    <row r="100" spans="1:19" x14ac:dyDescent="0.25">
      <c r="A100" s="29">
        <v>1643</v>
      </c>
      <c r="B100" s="29">
        <v>5.5399999999999998E-2</v>
      </c>
      <c r="C100" s="29">
        <v>-0.18459999999999999</v>
      </c>
      <c r="D100" s="1"/>
      <c r="E100" s="1">
        <f t="shared" si="33"/>
        <v>-3.3321299638989168</v>
      </c>
      <c r="F100" s="1">
        <f t="shared" si="34"/>
        <v>0</v>
      </c>
      <c r="G100" s="1">
        <f t="shared" si="42"/>
        <v>0</v>
      </c>
      <c r="H100" s="1"/>
      <c r="I100" s="24">
        <f t="shared" si="35"/>
        <v>0.30431191439727612</v>
      </c>
      <c r="J100" s="24">
        <f t="shared" si="31"/>
        <v>0.39137617120544776</v>
      </c>
      <c r="K100" s="1"/>
      <c r="L100" s="1">
        <f t="shared" si="36"/>
        <v>1.6858880057609098E-2</v>
      </c>
      <c r="M100" s="1">
        <f t="shared" si="37"/>
        <v>3.85411199423909E-2</v>
      </c>
      <c r="N100" s="1">
        <f t="shared" si="38"/>
        <v>-0.22610733253734555</v>
      </c>
      <c r="O100" s="1">
        <f t="shared" si="39"/>
        <v>4.1507332537345551E-2</v>
      </c>
      <c r="P100" s="24">
        <f t="shared" si="32"/>
        <v>0</v>
      </c>
      <c r="Q100" s="1"/>
      <c r="R100" s="27">
        <f t="shared" si="40"/>
        <v>27.699139934651747</v>
      </c>
      <c r="S100" s="27">
        <f t="shared" si="41"/>
        <v>63.323060065348251</v>
      </c>
    </row>
    <row r="101" spans="1:19" x14ac:dyDescent="0.25">
      <c r="A101" s="29">
        <v>1673</v>
      </c>
      <c r="B101" s="29">
        <v>5.0599999999999999E-2</v>
      </c>
      <c r="C101" s="29">
        <v>-0.19189999999999999</v>
      </c>
      <c r="D101" s="1"/>
      <c r="E101" s="1">
        <f t="shared" si="33"/>
        <v>-3.7924901185770747</v>
      </c>
      <c r="F101" s="1">
        <f t="shared" si="34"/>
        <v>0</v>
      </c>
      <c r="G101" s="1">
        <f t="shared" si="42"/>
        <v>0</v>
      </c>
      <c r="H101" s="1"/>
      <c r="I101" s="24">
        <f t="shared" si="35"/>
        <v>0.3360855929971418</v>
      </c>
      <c r="J101" s="24">
        <f t="shared" si="31"/>
        <v>0.3278288140057164</v>
      </c>
      <c r="K101" s="1"/>
      <c r="L101" s="1">
        <f t="shared" si="36"/>
        <v>1.7005931005655374E-2</v>
      </c>
      <c r="M101" s="1">
        <f t="shared" si="37"/>
        <v>3.3594068994344625E-2</v>
      </c>
      <c r="N101" s="1">
        <f t="shared" si="38"/>
        <v>-0.22807954525231913</v>
      </c>
      <c r="O101" s="1">
        <f t="shared" si="39"/>
        <v>3.6179545252319159E-2</v>
      </c>
      <c r="P101" s="24">
        <f t="shared" si="32"/>
        <v>2.8084160291034011E-17</v>
      </c>
      <c r="Q101" s="1"/>
      <c r="R101" s="27">
        <f t="shared" si="40"/>
        <v>28.45092257246144</v>
      </c>
      <c r="S101" s="27">
        <f t="shared" si="41"/>
        <v>56.20287742753856</v>
      </c>
    </row>
    <row r="102" spans="1:19" x14ac:dyDescent="0.25">
      <c r="A102" s="29">
        <v>1703</v>
      </c>
      <c r="B102" s="29">
        <v>4.7399999999999998E-2</v>
      </c>
      <c r="C102" s="29">
        <v>-0.20169999999999999</v>
      </c>
      <c r="D102" s="1"/>
      <c r="E102" s="1">
        <f t="shared" si="33"/>
        <v>-4.2552742616033754</v>
      </c>
      <c r="F102" s="1">
        <f t="shared" si="34"/>
        <v>0</v>
      </c>
      <c r="G102" s="1">
        <f t="shared" si="42"/>
        <v>0</v>
      </c>
      <c r="H102" s="1"/>
      <c r="I102" s="24">
        <f t="shared" si="35"/>
        <v>0.36802657327574967</v>
      </c>
      <c r="J102" s="24">
        <f t="shared" si="31"/>
        <v>0.26394685344850066</v>
      </c>
      <c r="K102" s="1"/>
      <c r="L102" s="1">
        <f t="shared" si="36"/>
        <v>1.7444459573270534E-2</v>
      </c>
      <c r="M102" s="1">
        <f t="shared" si="37"/>
        <v>2.995554042672946E-2</v>
      </c>
      <c r="N102" s="1">
        <f t="shared" si="38"/>
        <v>-0.23396098721798128</v>
      </c>
      <c r="O102" s="1">
        <f t="shared" si="39"/>
        <v>3.2260987217981318E-2</v>
      </c>
      <c r="P102" s="24">
        <f t="shared" si="32"/>
        <v>2.8084160291034011E-17</v>
      </c>
      <c r="Q102" s="1"/>
      <c r="R102" s="27">
        <f t="shared" si="40"/>
        <v>29.707914653279719</v>
      </c>
      <c r="S102" s="27">
        <f t="shared" si="41"/>
        <v>51.014285346720271</v>
      </c>
    </row>
    <row r="103" spans="1:19" x14ac:dyDescent="0.25">
      <c r="A103" s="29">
        <v>1733</v>
      </c>
      <c r="B103" s="29">
        <v>4.5199999999999997E-2</v>
      </c>
      <c r="C103" s="29">
        <v>-0.21440000000000001</v>
      </c>
      <c r="D103" s="1"/>
      <c r="E103" s="1">
        <f t="shared" si="33"/>
        <v>-4.7433628318584073</v>
      </c>
      <c r="F103" s="1">
        <f t="shared" si="34"/>
        <v>0</v>
      </c>
      <c r="G103" s="1">
        <f t="shared" si="42"/>
        <v>0</v>
      </c>
      <c r="H103" s="1"/>
      <c r="I103" s="24">
        <f t="shared" si="35"/>
        <v>0.40171404427417567</v>
      </c>
      <c r="J103" s="24">
        <f t="shared" si="31"/>
        <v>0.19657191145164865</v>
      </c>
      <c r="K103" s="1"/>
      <c r="L103" s="1">
        <f t="shared" si="36"/>
        <v>1.815747480119274E-2</v>
      </c>
      <c r="M103" s="1">
        <f t="shared" si="37"/>
        <v>2.7042525198807257E-2</v>
      </c>
      <c r="N103" s="1">
        <f t="shared" si="38"/>
        <v>-0.24352377968658501</v>
      </c>
      <c r="O103" s="1">
        <f t="shared" si="39"/>
        <v>2.9123779686584982E-2</v>
      </c>
      <c r="P103" s="24">
        <f t="shared" si="32"/>
        <v>-2.8084160291034011E-17</v>
      </c>
      <c r="Q103" s="1"/>
      <c r="R103" s="27">
        <f t="shared" si="40"/>
        <v>31.466903830467018</v>
      </c>
      <c r="S103" s="27">
        <f t="shared" si="41"/>
        <v>46.864696169532976</v>
      </c>
    </row>
    <row r="104" spans="1:19" x14ac:dyDescent="0.25">
      <c r="A104" s="29">
        <v>1763</v>
      </c>
      <c r="B104" s="29">
        <v>4.3099999999999999E-2</v>
      </c>
      <c r="C104" s="29">
        <v>-0.23169999999999999</v>
      </c>
      <c r="D104" s="1"/>
      <c r="E104" s="1">
        <f t="shared" si="33"/>
        <v>-5.3758700696055683</v>
      </c>
      <c r="F104" s="1">
        <f t="shared" si="34"/>
        <v>0</v>
      </c>
      <c r="G104" s="1">
        <f t="shared" si="42"/>
        <v>0</v>
      </c>
      <c r="H104" s="1"/>
      <c r="I104" s="24">
        <f t="shared" si="35"/>
        <v>0.44536917272098303</v>
      </c>
      <c r="J104" s="24">
        <f t="shared" si="31"/>
        <v>0.10926165455803394</v>
      </c>
      <c r="K104" s="1"/>
      <c r="L104" s="1">
        <f t="shared" si="36"/>
        <v>1.9195411344274368E-2</v>
      </c>
      <c r="M104" s="1">
        <f t="shared" si="37"/>
        <v>2.3904588655725634E-2</v>
      </c>
      <c r="N104" s="1">
        <f t="shared" si="38"/>
        <v>-0.25744434038203273</v>
      </c>
      <c r="O104" s="1">
        <f t="shared" si="39"/>
        <v>2.5744340382032757E-2</v>
      </c>
      <c r="P104" s="24">
        <f t="shared" si="32"/>
        <v>2.8084160291034011E-17</v>
      </c>
      <c r="Q104" s="1"/>
      <c r="R104" s="27">
        <f t="shared" si="40"/>
        <v>33.841510199955714</v>
      </c>
      <c r="S104" s="27">
        <f t="shared" si="41"/>
        <v>42.143789800044296</v>
      </c>
    </row>
    <row r="105" spans="1:19" x14ac:dyDescent="0.25">
      <c r="A105" s="29">
        <v>1793</v>
      </c>
      <c r="B105" s="29">
        <v>4.1099999999999998E-2</v>
      </c>
      <c r="C105" s="29">
        <v>-0.25340000000000001</v>
      </c>
      <c r="D105" s="1"/>
      <c r="E105" s="1">
        <f t="shared" si="33"/>
        <v>-6.1654501216545023</v>
      </c>
      <c r="F105" s="1">
        <f t="shared" si="34"/>
        <v>0</v>
      </c>
      <c r="G105" s="1">
        <f t="shared" si="42"/>
        <v>0</v>
      </c>
      <c r="H105" s="1"/>
      <c r="I105" s="24">
        <f t="shared" si="35"/>
        <v>0.49986533740362632</v>
      </c>
      <c r="J105" s="24">
        <f t="shared" si="31"/>
        <v>2.6932519274736055E-4</v>
      </c>
      <c r="K105" s="1"/>
      <c r="L105" s="1">
        <f t="shared" si="36"/>
        <v>2.0544465367289041E-2</v>
      </c>
      <c r="M105" s="1">
        <f t="shared" si="37"/>
        <v>2.0555534632710953E-2</v>
      </c>
      <c r="N105" s="1">
        <f t="shared" si="38"/>
        <v>-0.27553753551422949</v>
      </c>
      <c r="O105" s="1">
        <f t="shared" si="39"/>
        <v>2.2137535514229482E-2</v>
      </c>
      <c r="P105" s="24">
        <f t="shared" si="32"/>
        <v>0</v>
      </c>
      <c r="Q105" s="1"/>
      <c r="R105" s="27">
        <f t="shared" si="40"/>
        <v>36.836226403549247</v>
      </c>
      <c r="S105" s="27">
        <f t="shared" si="41"/>
        <v>36.856073596450742</v>
      </c>
    </row>
    <row r="106" spans="1:19" x14ac:dyDescent="0.25">
      <c r="A106" s="29">
        <v>1823</v>
      </c>
      <c r="B106" s="29">
        <v>0.04</v>
      </c>
      <c r="C106" s="29">
        <v>-0.27600000000000002</v>
      </c>
      <c r="D106" s="1"/>
      <c r="E106" s="1">
        <f t="shared" si="33"/>
        <v>-6.9</v>
      </c>
      <c r="F106" s="1">
        <f t="shared" si="34"/>
        <v>0</v>
      </c>
      <c r="G106" s="1">
        <f t="shared" si="42"/>
        <v>0</v>
      </c>
      <c r="H106" s="1"/>
      <c r="I106" s="24">
        <f t="shared" si="35"/>
        <v>0.55056336483486013</v>
      </c>
      <c r="J106" s="24">
        <f t="shared" si="31"/>
        <v>-0.10112672966972025</v>
      </c>
      <c r="K106" s="1"/>
      <c r="L106" s="1">
        <f t="shared" si="36"/>
        <v>2.2022534593394406E-2</v>
      </c>
      <c r="M106" s="1">
        <f t="shared" si="37"/>
        <v>1.7977465406605594E-2</v>
      </c>
      <c r="N106" s="1">
        <f t="shared" si="38"/>
        <v>-0.2953610521937603</v>
      </c>
      <c r="O106" s="1">
        <f t="shared" si="39"/>
        <v>1.9361052193760254E-2</v>
      </c>
      <c r="P106" s="24">
        <f t="shared" si="32"/>
        <v>0</v>
      </c>
      <c r="Q106" s="1"/>
      <c r="R106" s="27">
        <f t="shared" si="40"/>
        <v>40.147080563758003</v>
      </c>
      <c r="S106" s="27">
        <f t="shared" si="41"/>
        <v>32.772919436241999</v>
      </c>
    </row>
    <row r="107" spans="1:19" x14ac:dyDescent="0.25">
      <c r="A107" s="29">
        <v>1853</v>
      </c>
      <c r="B107" s="29">
        <v>3.9800000000000002E-2</v>
      </c>
      <c r="C107" s="29">
        <v>-0.30149999999999999</v>
      </c>
      <c r="D107" s="1"/>
      <c r="E107" s="1">
        <f t="shared" si="33"/>
        <v>-7.5753768844221101</v>
      </c>
      <c r="F107" s="1">
        <f t="shared" si="34"/>
        <v>0</v>
      </c>
      <c r="G107" s="1">
        <f t="shared" si="42"/>
        <v>0</v>
      </c>
      <c r="H107" s="1"/>
      <c r="I107" s="24">
        <f t="shared" si="35"/>
        <v>0.59717732097624043</v>
      </c>
      <c r="J107" s="24">
        <f t="shared" si="31"/>
        <v>-0.19435464195248087</v>
      </c>
      <c r="K107" s="1"/>
      <c r="L107" s="1">
        <f t="shared" si="36"/>
        <v>2.3767657374854371E-2</v>
      </c>
      <c r="M107" s="1">
        <f t="shared" si="37"/>
        <v>1.6032342625145631E-2</v>
      </c>
      <c r="N107" s="1">
        <f t="shared" si="38"/>
        <v>-0.31876622832157625</v>
      </c>
      <c r="O107" s="1">
        <f t="shared" si="39"/>
        <v>1.7266228321576309E-2</v>
      </c>
      <c r="P107" s="24">
        <f t="shared" si="32"/>
        <v>5.6168320582068023E-17</v>
      </c>
      <c r="Q107" s="1"/>
      <c r="R107" s="27">
        <f t="shared" si="40"/>
        <v>44.041469115605146</v>
      </c>
      <c r="S107" s="27">
        <f t="shared" si="41"/>
        <v>29.707930884394855</v>
      </c>
    </row>
    <row r="108" spans="1:19" x14ac:dyDescent="0.25">
      <c r="A108" s="29">
        <v>1883</v>
      </c>
      <c r="B108" s="29">
        <v>4.0500000000000001E-2</v>
      </c>
      <c r="C108" s="29">
        <v>-0.33090000000000003</v>
      </c>
      <c r="D108" s="1"/>
      <c r="E108" s="1">
        <f t="shared" si="33"/>
        <v>-8.1703703703703709</v>
      </c>
      <c r="F108" s="1">
        <f t="shared" si="34"/>
        <v>0</v>
      </c>
      <c r="G108" s="1">
        <f t="shared" si="42"/>
        <v>0</v>
      </c>
      <c r="H108" s="1"/>
      <c r="I108" s="24">
        <f t="shared" si="35"/>
        <v>0.63824328118026907</v>
      </c>
      <c r="J108" s="24">
        <f t="shared" si="31"/>
        <v>-0.27648656236053815</v>
      </c>
      <c r="K108" s="1"/>
      <c r="L108" s="1">
        <f t="shared" si="36"/>
        <v>2.5848852887800897E-2</v>
      </c>
      <c r="M108" s="1">
        <f t="shared" si="37"/>
        <v>1.4651147112199102E-2</v>
      </c>
      <c r="N108" s="1">
        <f t="shared" si="38"/>
        <v>-0.3466787328481532</v>
      </c>
      <c r="O108" s="1">
        <f t="shared" si="39"/>
        <v>1.5778732848153263E-2</v>
      </c>
      <c r="P108" s="24">
        <f t="shared" si="32"/>
        <v>1.1233664116413605E-16</v>
      </c>
      <c r="Q108" s="1"/>
      <c r="R108" s="27">
        <f t="shared" si="40"/>
        <v>48.673389987729088</v>
      </c>
      <c r="S108" s="27">
        <f t="shared" si="41"/>
        <v>27.58811001227091</v>
      </c>
    </row>
    <row r="109" spans="1:19" x14ac:dyDescent="0.25">
      <c r="A109" s="29">
        <v>1913</v>
      </c>
      <c r="B109" s="29">
        <v>4.1399999999999999E-2</v>
      </c>
      <c r="C109" s="29">
        <v>-0.36080000000000001</v>
      </c>
      <c r="D109" s="1"/>
      <c r="E109" s="1">
        <f t="shared" si="33"/>
        <v>-8.7149758454106276</v>
      </c>
      <c r="F109" s="1">
        <f t="shared" si="34"/>
        <v>0</v>
      </c>
      <c r="G109" s="1">
        <f t="shared" si="42"/>
        <v>0</v>
      </c>
      <c r="H109" s="1"/>
      <c r="I109" s="24">
        <f t="shared" si="35"/>
        <v>0.67583150238449941</v>
      </c>
      <c r="J109" s="24">
        <f t="shared" si="31"/>
        <v>-0.35166300476899881</v>
      </c>
      <c r="K109" s="1"/>
      <c r="L109" s="1">
        <f t="shared" si="36"/>
        <v>2.7979424198718274E-2</v>
      </c>
      <c r="M109" s="1">
        <f t="shared" si="37"/>
        <v>1.3420575801281724E-2</v>
      </c>
      <c r="N109" s="1">
        <f t="shared" si="38"/>
        <v>-0.37525345395928039</v>
      </c>
      <c r="O109" s="1">
        <f t="shared" si="39"/>
        <v>1.4453453959280471E-2</v>
      </c>
      <c r="P109" s="24">
        <f t="shared" si="32"/>
        <v>1.1233664116413605E-16</v>
      </c>
      <c r="Q109" s="1"/>
      <c r="R109" s="27">
        <f t="shared" si="40"/>
        <v>53.524638492148057</v>
      </c>
      <c r="S109" s="27">
        <f t="shared" si="41"/>
        <v>25.673561507851936</v>
      </c>
    </row>
    <row r="110" spans="1:19" x14ac:dyDescent="0.25">
      <c r="A110" s="29">
        <v>1943</v>
      </c>
      <c r="B110" s="29">
        <v>4.2500000000000003E-2</v>
      </c>
      <c r="C110" s="29">
        <v>-0.39479999999999998</v>
      </c>
      <c r="D110" s="1"/>
      <c r="E110" s="1">
        <f t="shared" si="33"/>
        <v>-9.289411764705882</v>
      </c>
      <c r="F110" s="1">
        <f t="shared" si="34"/>
        <v>0</v>
      </c>
      <c r="G110" s="1">
        <f t="shared" si="42"/>
        <v>0</v>
      </c>
      <c r="H110" s="1"/>
      <c r="I110" s="24">
        <f t="shared" si="35"/>
        <v>0.71547859627485977</v>
      </c>
      <c r="J110" s="24">
        <f t="shared" si="31"/>
        <v>-0.43095719254971954</v>
      </c>
      <c r="K110" s="1"/>
      <c r="L110" s="1">
        <f t="shared" si="36"/>
        <v>3.0407840341681543E-2</v>
      </c>
      <c r="M110" s="1">
        <f t="shared" si="37"/>
        <v>1.209215965831846E-2</v>
      </c>
      <c r="N110" s="1">
        <f t="shared" si="38"/>
        <v>-0.40782279987667008</v>
      </c>
      <c r="O110" s="1">
        <f t="shared" si="39"/>
        <v>1.3022799876670188E-2</v>
      </c>
      <c r="P110" s="24">
        <f t="shared" si="32"/>
        <v>1.1233664116413605E-16</v>
      </c>
      <c r="Q110" s="1"/>
      <c r="R110" s="27">
        <f t="shared" si="40"/>
        <v>59.08243378388724</v>
      </c>
      <c r="S110" s="27">
        <f t="shared" si="41"/>
        <v>23.495066216112768</v>
      </c>
    </row>
    <row r="111" spans="1:19" x14ac:dyDescent="0.25">
      <c r="A111" s="29">
        <v>1973</v>
      </c>
      <c r="B111" s="29">
        <v>4.3499999999999997E-2</v>
      </c>
      <c r="C111" s="29">
        <v>-0.4355</v>
      </c>
      <c r="D111" s="1"/>
      <c r="E111" s="1">
        <f t="shared" si="33"/>
        <v>-10.011494252873565</v>
      </c>
      <c r="F111" s="1">
        <f t="shared" si="34"/>
        <v>0</v>
      </c>
      <c r="G111" s="1">
        <f t="shared" si="42"/>
        <v>0</v>
      </c>
      <c r="H111" s="1"/>
      <c r="I111" s="24">
        <f t="shared" si="35"/>
        <v>0.76531613470750515</v>
      </c>
      <c r="J111" s="24">
        <f t="shared" si="31"/>
        <v>-0.53063226941501029</v>
      </c>
      <c r="K111" s="1"/>
      <c r="L111" s="1">
        <f t="shared" si="36"/>
        <v>3.3291251859776473E-2</v>
      </c>
      <c r="M111" s="1">
        <f t="shared" si="37"/>
        <v>1.0208748140223526E-2</v>
      </c>
      <c r="N111" s="1">
        <f t="shared" si="38"/>
        <v>-0.44649443670759037</v>
      </c>
      <c r="O111" s="1">
        <f t="shared" si="39"/>
        <v>1.0994436707590372E-2</v>
      </c>
      <c r="P111" s="24">
        <f t="shared" si="32"/>
        <v>0</v>
      </c>
      <c r="Q111" s="1"/>
      <c r="R111" s="27">
        <f t="shared" si="40"/>
        <v>65.683639919338987</v>
      </c>
      <c r="S111" s="27">
        <f t="shared" si="41"/>
        <v>20.141860080661015</v>
      </c>
    </row>
    <row r="112" spans="1:19" x14ac:dyDescent="0.25">
      <c r="A112" s="29">
        <v>2003</v>
      </c>
      <c r="B112" s="29">
        <v>4.4499999999999998E-2</v>
      </c>
      <c r="C112" s="29">
        <v>-0.47899999999999998</v>
      </c>
      <c r="D112" s="1"/>
      <c r="E112" s="1">
        <f t="shared" si="33"/>
        <v>-10.764044943820226</v>
      </c>
      <c r="F112" s="1">
        <f t="shared" si="34"/>
        <v>1</v>
      </c>
      <c r="G112" s="1">
        <f t="shared" si="42"/>
        <v>-10.764044943820226</v>
      </c>
      <c r="H112" s="1"/>
      <c r="I112" s="24">
        <f t="shared" si="35"/>
        <v>0.81725656339417707</v>
      </c>
      <c r="J112" s="24">
        <f t="shared" si="31"/>
        <v>-0.63451312678835414</v>
      </c>
      <c r="K112" s="1"/>
      <c r="L112" s="1">
        <f t="shared" si="36"/>
        <v>3.6367917071040881E-2</v>
      </c>
      <c r="M112" s="1">
        <f t="shared" si="37"/>
        <v>8.1320829289591202E-3</v>
      </c>
      <c r="N112" s="1">
        <f t="shared" si="38"/>
        <v>-0.4877579465998424</v>
      </c>
      <c r="O112" s="1">
        <f t="shared" si="39"/>
        <v>8.7579465998423155E-3</v>
      </c>
      <c r="P112" s="24">
        <f t="shared" si="32"/>
        <v>-1.1233664116413605E-16</v>
      </c>
      <c r="Q112" s="1"/>
      <c r="R112" s="27">
        <f t="shared" si="40"/>
        <v>72.844937893294883</v>
      </c>
      <c r="S112" s="27">
        <f t="shared" si="41"/>
        <v>16.288562106705118</v>
      </c>
    </row>
    <row r="113" spans="1:19" x14ac:dyDescent="0.25">
      <c r="A113" s="29">
        <v>2033</v>
      </c>
      <c r="B113" s="29">
        <v>4.5600000000000002E-2</v>
      </c>
      <c r="C113" s="29">
        <v>-0.52229999999999999</v>
      </c>
      <c r="D113" s="1"/>
      <c r="E113" s="1">
        <f t="shared" si="33"/>
        <v>-11.453947368421051</v>
      </c>
      <c r="F113" s="1">
        <f t="shared" si="34"/>
        <v>1</v>
      </c>
      <c r="G113" s="1">
        <f t="shared" si="42"/>
        <v>-11.453947368421051</v>
      </c>
      <c r="H113" s="1"/>
      <c r="I113" s="24">
        <f t="shared" si="35"/>
        <v>0.86487306035156386</v>
      </c>
      <c r="J113" s="24">
        <f t="shared" si="31"/>
        <v>-0.72974612070312772</v>
      </c>
      <c r="K113" s="1"/>
      <c r="L113" s="1">
        <f t="shared" si="36"/>
        <v>3.943821155203131E-2</v>
      </c>
      <c r="M113" s="1">
        <f t="shared" si="37"/>
        <v>6.1617884479686878E-3</v>
      </c>
      <c r="N113" s="1">
        <f t="shared" si="38"/>
        <v>-0.52893601375665522</v>
      </c>
      <c r="O113" s="1">
        <f t="shared" si="39"/>
        <v>6.6360137566553708E-3</v>
      </c>
      <c r="P113" s="24">
        <f t="shared" si="32"/>
        <v>1.1233664116413605E-16</v>
      </c>
      <c r="Q113" s="1"/>
      <c r="R113" s="27">
        <f t="shared" si="40"/>
        <v>80.177884085279658</v>
      </c>
      <c r="S113" s="27">
        <f t="shared" si="41"/>
        <v>12.526915914720343</v>
      </c>
    </row>
    <row r="114" spans="1:19" x14ac:dyDescent="0.25">
      <c r="A114" s="29">
        <v>2063</v>
      </c>
      <c r="B114" s="29">
        <v>4.6600000000000003E-2</v>
      </c>
      <c r="C114" s="29">
        <v>-0.56520000000000004</v>
      </c>
      <c r="D114" s="1"/>
      <c r="E114" s="1">
        <f t="shared" si="33"/>
        <v>-12.128755364806867</v>
      </c>
      <c r="F114" s="1">
        <f t="shared" si="34"/>
        <v>1</v>
      </c>
      <c r="G114" s="1">
        <f t="shared" si="42"/>
        <v>-12.128755364806867</v>
      </c>
      <c r="H114" s="1"/>
      <c r="I114" s="24">
        <f t="shared" si="35"/>
        <v>0.91144775230936792</v>
      </c>
      <c r="J114" s="24">
        <f t="shared" si="31"/>
        <v>-0.82289550461873584</v>
      </c>
      <c r="K114" s="1"/>
      <c r="L114" s="1">
        <f t="shared" si="36"/>
        <v>4.2473465257616548E-2</v>
      </c>
      <c r="M114" s="1">
        <f t="shared" si="37"/>
        <v>4.1265347423834553E-3</v>
      </c>
      <c r="N114" s="1">
        <f t="shared" si="38"/>
        <v>-0.56964412227862193</v>
      </c>
      <c r="O114" s="1">
        <f t="shared" si="39"/>
        <v>4.4441222786219372E-3</v>
      </c>
      <c r="P114" s="24">
        <f t="shared" si="32"/>
        <v>0</v>
      </c>
      <c r="Q114" s="1"/>
      <c r="R114" s="27">
        <f t="shared" si="40"/>
        <v>87.622758826462942</v>
      </c>
      <c r="S114" s="27">
        <f t="shared" si="41"/>
        <v>8.5130411735370686</v>
      </c>
    </row>
    <row r="115" spans="1:19" x14ac:dyDescent="0.25">
      <c r="A115" s="29">
        <v>2093</v>
      </c>
      <c r="B115" s="29">
        <v>4.7800000000000002E-2</v>
      </c>
      <c r="C115" s="29">
        <v>-0.60550000000000004</v>
      </c>
      <c r="D115" s="1"/>
      <c r="E115" s="1">
        <f t="shared" si="33"/>
        <v>-12.667364016736402</v>
      </c>
      <c r="F115" s="1">
        <f t="shared" si="34"/>
        <v>1</v>
      </c>
      <c r="G115" s="1">
        <f t="shared" si="42"/>
        <v>-12.667364016736402</v>
      </c>
      <c r="H115" s="1"/>
      <c r="I115" s="24">
        <f t="shared" si="35"/>
        <v>0.94862207772308715</v>
      </c>
      <c r="J115" s="24">
        <f t="shared" si="31"/>
        <v>-0.89724415544617431</v>
      </c>
      <c r="K115" s="1"/>
      <c r="L115" s="1">
        <f t="shared" si="36"/>
        <v>4.534413531516357E-2</v>
      </c>
      <c r="M115" s="1">
        <f t="shared" si="37"/>
        <v>2.455864684836434E-3</v>
      </c>
      <c r="N115" s="1">
        <f t="shared" si="38"/>
        <v>-0.60814487363866432</v>
      </c>
      <c r="O115" s="1">
        <f t="shared" si="39"/>
        <v>2.6448736386643144E-3</v>
      </c>
      <c r="P115" s="24">
        <f t="shared" si="32"/>
        <v>0</v>
      </c>
      <c r="Q115" s="1"/>
      <c r="R115" s="27">
        <f t="shared" si="40"/>
        <v>94.905275214637356</v>
      </c>
      <c r="S115" s="27">
        <f t="shared" si="41"/>
        <v>5.1401247853626559</v>
      </c>
    </row>
    <row r="116" spans="1:19" x14ac:dyDescent="0.25">
      <c r="A116" s="29">
        <v>2123</v>
      </c>
      <c r="B116" s="29">
        <v>4.9200000000000001E-2</v>
      </c>
      <c r="C116" s="29">
        <v>-0.64219999999999999</v>
      </c>
      <c r="D116" s="1"/>
      <c r="E116" s="1">
        <f t="shared" si="33"/>
        <v>-13.052845528455284</v>
      </c>
      <c r="F116" s="1">
        <f t="shared" si="34"/>
        <v>1</v>
      </c>
      <c r="G116" s="1">
        <f t="shared" si="42"/>
        <v>-13.052845528455284</v>
      </c>
      <c r="H116" s="1"/>
      <c r="I116" s="24">
        <f t="shared" si="35"/>
        <v>0.97522769407602483</v>
      </c>
      <c r="J116" s="24">
        <f t="shared" si="31"/>
        <v>-0.95045538815204966</v>
      </c>
      <c r="K116" s="1"/>
      <c r="L116" s="1">
        <f t="shared" si="36"/>
        <v>4.7981202548540422E-2</v>
      </c>
      <c r="M116" s="1">
        <f t="shared" si="37"/>
        <v>1.2187974514595783E-3</v>
      </c>
      <c r="N116" s="1">
        <f t="shared" si="38"/>
        <v>-0.64351259888630685</v>
      </c>
      <c r="O116" s="1">
        <f t="shared" si="39"/>
        <v>1.312598886306875E-3</v>
      </c>
      <c r="P116" s="24">
        <f t="shared" si="32"/>
        <v>0</v>
      </c>
      <c r="Q116" s="1"/>
      <c r="R116" s="27">
        <f t="shared" si="40"/>
        <v>101.86409301055131</v>
      </c>
      <c r="S116" s="27">
        <f t="shared" si="41"/>
        <v>2.5875069894486846</v>
      </c>
    </row>
    <row r="117" spans="1:19" x14ac:dyDescent="0.25">
      <c r="A117" s="29">
        <v>2153</v>
      </c>
      <c r="B117" s="29">
        <v>5.0999999999999997E-2</v>
      </c>
      <c r="C117" s="29">
        <v>-0.67600000000000005</v>
      </c>
      <c r="D117" s="1"/>
      <c r="E117" s="1">
        <f t="shared" si="33"/>
        <v>-13.254901960784315</v>
      </c>
      <c r="F117" s="1">
        <f t="shared" si="34"/>
        <v>1</v>
      </c>
      <c r="G117" s="1">
        <f t="shared" si="42"/>
        <v>-13.254901960784315</v>
      </c>
      <c r="H117" s="1"/>
      <c r="I117" s="24">
        <f t="shared" si="35"/>
        <v>0.98917346256753658</v>
      </c>
      <c r="J117" s="24">
        <f t="shared" si="31"/>
        <v>-0.97834692513507315</v>
      </c>
      <c r="K117" s="1"/>
      <c r="L117" s="1">
        <f t="shared" si="36"/>
        <v>5.044784659094436E-2</v>
      </c>
      <c r="M117" s="1">
        <f t="shared" si="37"/>
        <v>5.5215340905563452E-4</v>
      </c>
      <c r="N117" s="1">
        <f t="shared" si="38"/>
        <v>-0.67659464839619499</v>
      </c>
      <c r="O117" s="1">
        <f t="shared" si="39"/>
        <v>5.9464839619498256E-4</v>
      </c>
      <c r="P117" s="24">
        <f t="shared" si="32"/>
        <v>0</v>
      </c>
      <c r="Q117" s="1"/>
      <c r="R117" s="27">
        <f t="shared" si="40"/>
        <v>108.6142137103032</v>
      </c>
      <c r="S117" s="27">
        <f t="shared" si="41"/>
        <v>1.1887862896967811</v>
      </c>
    </row>
    <row r="118" spans="1:19" x14ac:dyDescent="0.25">
      <c r="A118" s="29">
        <v>2183</v>
      </c>
      <c r="B118" s="29">
        <v>5.2900000000000003E-2</v>
      </c>
      <c r="C118" s="29">
        <v>-0.70489999999999997</v>
      </c>
      <c r="D118" s="1"/>
      <c r="E118" s="1">
        <f t="shared" si="33"/>
        <v>-13.325141776937617</v>
      </c>
      <c r="F118" s="1">
        <f t="shared" si="34"/>
        <v>1</v>
      </c>
      <c r="G118" s="1">
        <f t="shared" si="42"/>
        <v>-13.325141776937617</v>
      </c>
      <c r="H118" s="1"/>
      <c r="I118" s="24">
        <f t="shared" si="35"/>
        <v>0.99402135681009729</v>
      </c>
      <c r="J118" s="24">
        <f t="shared" si="31"/>
        <v>-0.98804271362019458</v>
      </c>
      <c r="K118" s="1"/>
      <c r="L118" s="1">
        <f t="shared" si="36"/>
        <v>5.2583729775254148E-2</v>
      </c>
      <c r="M118" s="1">
        <f t="shared" si="37"/>
        <v>3.1627022474585339E-4</v>
      </c>
      <c r="N118" s="1">
        <f t="shared" si="38"/>
        <v>-0.70524061110340863</v>
      </c>
      <c r="O118" s="1">
        <f t="shared" si="39"/>
        <v>3.4061110340876055E-4</v>
      </c>
      <c r="P118" s="24">
        <f t="shared" si="32"/>
        <v>1.1233664116413605E-16</v>
      </c>
      <c r="Q118" s="1"/>
      <c r="R118" s="27">
        <f t="shared" si="40"/>
        <v>114.79028209937981</v>
      </c>
      <c r="S118" s="27">
        <f t="shared" si="41"/>
        <v>0.69041790062019792</v>
      </c>
    </row>
    <row r="119" spans="1:19" x14ac:dyDescent="0.25">
      <c r="A119" s="29">
        <v>2213</v>
      </c>
      <c r="B119" s="29">
        <v>5.4600000000000003E-2</v>
      </c>
      <c r="C119" s="29">
        <v>-0.72809999999999997</v>
      </c>
      <c r="D119" s="1"/>
      <c r="E119" s="1">
        <f t="shared" si="33"/>
        <v>-13.335164835164834</v>
      </c>
      <c r="F119" s="1">
        <f t="shared" si="34"/>
        <v>1</v>
      </c>
      <c r="G119" s="1">
        <f t="shared" si="42"/>
        <v>-13.335164835164834</v>
      </c>
      <c r="H119" s="1"/>
      <c r="I119" s="24">
        <f t="shared" si="35"/>
        <v>0.99471314003126254</v>
      </c>
      <c r="J119" s="24">
        <f t="shared" si="31"/>
        <v>-0.98942628006252509</v>
      </c>
      <c r="K119" s="1"/>
      <c r="L119" s="1">
        <f t="shared" si="36"/>
        <v>5.4311337445706938E-2</v>
      </c>
      <c r="M119" s="1">
        <f t="shared" si="37"/>
        <v>2.8866255429306514E-4</v>
      </c>
      <c r="N119" s="1">
        <f t="shared" si="38"/>
        <v>-0.72841087868359899</v>
      </c>
      <c r="O119" s="1">
        <f t="shared" si="39"/>
        <v>3.1087868359900439E-4</v>
      </c>
      <c r="P119" s="24">
        <f t="shared" si="32"/>
        <v>0</v>
      </c>
      <c r="Q119" s="1"/>
      <c r="R119" s="27">
        <f t="shared" si="40"/>
        <v>120.19098976734945</v>
      </c>
      <c r="S119" s="27">
        <f t="shared" si="41"/>
        <v>0.63881023265055314</v>
      </c>
    </row>
    <row r="120" spans="1:19" x14ac:dyDescent="0.25">
      <c r="A120" s="29">
        <v>2243</v>
      </c>
      <c r="B120" s="29">
        <v>5.5899999999999998E-2</v>
      </c>
      <c r="C120" s="29">
        <v>-0.74619999999999997</v>
      </c>
      <c r="D120" s="1"/>
      <c r="E120" s="1">
        <f t="shared" si="33"/>
        <v>-13.348837209302326</v>
      </c>
      <c r="F120" s="1">
        <f t="shared" si="34"/>
        <v>1</v>
      </c>
      <c r="G120" s="1">
        <f t="shared" si="42"/>
        <v>-13.348837209302326</v>
      </c>
      <c r="H120" s="1"/>
      <c r="I120" s="24">
        <f t="shared" si="35"/>
        <v>0.99565679603000012</v>
      </c>
      <c r="J120" s="24">
        <f t="shared" si="31"/>
        <v>-0.99131359206000025</v>
      </c>
      <c r="K120" s="1"/>
      <c r="L120" s="1">
        <f t="shared" si="36"/>
        <v>5.5657214898077005E-2</v>
      </c>
      <c r="M120" s="1">
        <f t="shared" si="37"/>
        <v>2.4278510192299305E-4</v>
      </c>
      <c r="N120" s="1">
        <f t="shared" si="38"/>
        <v>-0.74646147039773869</v>
      </c>
      <c r="O120" s="1">
        <f t="shared" si="39"/>
        <v>2.6147039773867704E-4</v>
      </c>
      <c r="P120" s="24">
        <f t="shared" si="32"/>
        <v>0</v>
      </c>
      <c r="Q120" s="1"/>
      <c r="R120" s="27">
        <f t="shared" si="40"/>
        <v>124.83913301638673</v>
      </c>
      <c r="S120" s="27">
        <f t="shared" si="41"/>
        <v>0.54456698361327338</v>
      </c>
    </row>
    <row r="121" spans="1:19" x14ac:dyDescent="0.25">
      <c r="A121" s="29">
        <v>2273</v>
      </c>
      <c r="B121" s="29">
        <v>5.67E-2</v>
      </c>
      <c r="C121" s="29">
        <v>-0.75880000000000003</v>
      </c>
      <c r="D121" s="1"/>
      <c r="E121" s="1">
        <f t="shared" si="33"/>
        <v>-13.382716049382717</v>
      </c>
      <c r="F121" s="1">
        <f t="shared" si="34"/>
        <v>1</v>
      </c>
      <c r="G121" s="1">
        <f t="shared" si="42"/>
        <v>-13.382716049382717</v>
      </c>
      <c r="H121" s="1"/>
      <c r="I121" s="24">
        <f t="shared" si="35"/>
        <v>0.99799508566065498</v>
      </c>
      <c r="J121" s="24">
        <f t="shared" si="31"/>
        <v>-0.99599017132130996</v>
      </c>
      <c r="K121" s="1"/>
      <c r="L121" s="1">
        <f t="shared" si="36"/>
        <v>5.6586321356959138E-2</v>
      </c>
      <c r="M121" s="1">
        <f t="shared" si="37"/>
        <v>1.1367864304086268E-4</v>
      </c>
      <c r="N121" s="1">
        <f t="shared" si="38"/>
        <v>-0.75892242761098139</v>
      </c>
      <c r="O121" s="1">
        <f t="shared" si="39"/>
        <v>1.2242761098131644E-4</v>
      </c>
      <c r="P121" s="24">
        <f t="shared" si="32"/>
        <v>0</v>
      </c>
      <c r="Q121" s="1"/>
      <c r="R121" s="27">
        <f t="shared" si="40"/>
        <v>128.62070844436812</v>
      </c>
      <c r="S121" s="27">
        <f t="shared" si="41"/>
        <v>0.25839155563188088</v>
      </c>
    </row>
    <row r="122" spans="1:19" x14ac:dyDescent="0.25">
      <c r="A122" s="29">
        <v>2303</v>
      </c>
      <c r="B122" s="29">
        <v>5.7299999999999997E-2</v>
      </c>
      <c r="C122" s="29">
        <v>-0.7681</v>
      </c>
      <c r="D122" s="1"/>
      <c r="E122" s="1">
        <f t="shared" si="33"/>
        <v>-13.404886561954626</v>
      </c>
      <c r="F122" s="1">
        <f t="shared" si="34"/>
        <v>1</v>
      </c>
      <c r="G122" s="1">
        <f t="shared" si="42"/>
        <v>-13.404886561954626</v>
      </c>
      <c r="H122" s="1"/>
      <c r="I122" s="24">
        <f t="shared" si="35"/>
        <v>0.99952527617279119</v>
      </c>
      <c r="J122" s="24">
        <f t="shared" si="31"/>
        <v>-0.99905055234558238</v>
      </c>
      <c r="K122" s="1"/>
      <c r="L122" s="1">
        <f t="shared" si="36"/>
        <v>5.7272798324700933E-2</v>
      </c>
      <c r="M122" s="1">
        <f t="shared" si="37"/>
        <v>2.7201675299064907E-5</v>
      </c>
      <c r="N122" s="1">
        <f t="shared" si="38"/>
        <v>-0.76812929517834194</v>
      </c>
      <c r="O122" s="1">
        <f t="shared" si="39"/>
        <v>2.9295178341959303E-5</v>
      </c>
      <c r="P122" s="24">
        <f t="shared" si="32"/>
        <v>0</v>
      </c>
      <c r="Q122" s="1"/>
      <c r="R122" s="27">
        <f t="shared" si="40"/>
        <v>131.89925454178623</v>
      </c>
      <c r="S122" s="27">
        <f t="shared" si="41"/>
        <v>6.264545821374648E-2</v>
      </c>
    </row>
    <row r="123" spans="1:19" x14ac:dyDescent="0.25">
      <c r="A123" s="29">
        <v>2333</v>
      </c>
      <c r="B123" s="29">
        <v>5.7799999999999997E-2</v>
      </c>
      <c r="C123" s="29">
        <v>-0.7752</v>
      </c>
      <c r="D123" s="1"/>
      <c r="E123" s="1">
        <f t="shared" si="33"/>
        <v>-13.411764705882353</v>
      </c>
      <c r="F123" s="1">
        <f t="shared" si="34"/>
        <v>1</v>
      </c>
      <c r="G123" s="1">
        <f t="shared" si="42"/>
        <v>-13.411764705882353</v>
      </c>
      <c r="H123" s="1"/>
      <c r="I123" s="24">
        <f t="shared" si="35"/>
        <v>1</v>
      </c>
      <c r="J123" s="24">
        <f t="shared" si="31"/>
        <v>-1</v>
      </c>
      <c r="K123" s="1"/>
      <c r="L123" s="1">
        <f t="shared" si="36"/>
        <v>5.7799999999999997E-2</v>
      </c>
      <c r="M123" s="1">
        <f t="shared" si="37"/>
        <v>0</v>
      </c>
      <c r="N123" s="1">
        <f t="shared" si="38"/>
        <v>-0.7752</v>
      </c>
      <c r="O123" s="1">
        <f t="shared" si="39"/>
        <v>0</v>
      </c>
      <c r="P123" s="24">
        <f t="shared" si="32"/>
        <v>0</v>
      </c>
      <c r="Q123" s="1"/>
      <c r="R123" s="27">
        <f t="shared" si="40"/>
        <v>134.84739999999999</v>
      </c>
      <c r="S123" s="27">
        <f t="shared" si="41"/>
        <v>0</v>
      </c>
    </row>
    <row r="124" spans="1:19" x14ac:dyDescent="0.25">
      <c r="A124" s="29">
        <v>2363</v>
      </c>
      <c r="B124" s="29">
        <v>5.8299999999999998E-2</v>
      </c>
      <c r="C124" s="29">
        <v>-0.77869999999999995</v>
      </c>
      <c r="D124" s="1"/>
      <c r="E124" s="1">
        <f t="shared" ref="E124:E155" si="43">C124/B124</f>
        <v>-13.356775300171526</v>
      </c>
      <c r="F124" s="1">
        <f t="shared" ref="F124:F155" si="44">IF(AND(B124/$B$13&gt;$O$12,OR(C124/$C$13&gt;$M$12,C124/$C$14&gt;$M$12)),1,0)</f>
        <v>1</v>
      </c>
      <c r="G124" s="1">
        <f t="shared" si="42"/>
        <v>-13.356775300171526</v>
      </c>
      <c r="H124" s="1"/>
      <c r="I124" s="24">
        <f t="shared" ref="I124:I155" si="45">MIN(1,MAX(0,(E124-$J$15)/($L$14-$J$15)))</f>
        <v>0.99620467652185285</v>
      </c>
      <c r="J124" s="24">
        <f t="shared" si="31"/>
        <v>-0.9924093530437057</v>
      </c>
      <c r="K124" s="1"/>
      <c r="L124" s="1">
        <f t="shared" ref="L124:L155" si="46">B124*I124</f>
        <v>5.8078732641224019E-2</v>
      </c>
      <c r="M124" s="1">
        <f t="shared" ref="M124:M155" si="47">B124*(1-I124)</f>
        <v>2.2126735877597885E-4</v>
      </c>
      <c r="N124" s="1">
        <f t="shared" ref="N124:N155" si="48">L124*$L$14</f>
        <v>-0.77893829659994573</v>
      </c>
      <c r="O124" s="1">
        <f t="shared" ref="O124:O155" si="49">M124*$J$15</f>
        <v>2.3829659994579171E-4</v>
      </c>
      <c r="P124" s="24">
        <f t="shared" si="32"/>
        <v>0</v>
      </c>
      <c r="Q124" s="1"/>
      <c r="R124" s="27">
        <f t="shared" ref="R124:R155" si="50">A124*L124</f>
        <v>137.24004523121235</v>
      </c>
      <c r="S124" s="27">
        <f t="shared" ref="S124:S155" si="51">A124*M124</f>
        <v>0.52285476878763804</v>
      </c>
    </row>
    <row r="125" spans="1:19" x14ac:dyDescent="0.25">
      <c r="A125" s="29">
        <v>2393</v>
      </c>
      <c r="B125" s="29">
        <v>5.8900000000000001E-2</v>
      </c>
      <c r="C125" s="29">
        <v>-0.77700000000000002</v>
      </c>
      <c r="D125" s="1"/>
      <c r="E125" s="1">
        <f t="shared" si="43"/>
        <v>-13.191850594227505</v>
      </c>
      <c r="F125" s="1">
        <f t="shared" si="44"/>
        <v>1</v>
      </c>
      <c r="G125" s="1">
        <f t="shared" si="42"/>
        <v>-13.191850594227505</v>
      </c>
      <c r="H125" s="1"/>
      <c r="I125" s="24">
        <f t="shared" si="45"/>
        <v>0.98482170919379175</v>
      </c>
      <c r="J125" s="24">
        <f t="shared" si="31"/>
        <v>-0.9696434183875835</v>
      </c>
      <c r="K125" s="1"/>
      <c r="L125" s="1">
        <f t="shared" si="46"/>
        <v>5.8005998671514333E-2</v>
      </c>
      <c r="M125" s="1">
        <f t="shared" si="47"/>
        <v>8.9400132848566592E-4</v>
      </c>
      <c r="N125" s="1">
        <f t="shared" si="48"/>
        <v>-0.77796280571207466</v>
      </c>
      <c r="O125" s="1">
        <f t="shared" si="49"/>
        <v>9.6280571207452202E-4</v>
      </c>
      <c r="P125" s="24">
        <f t="shared" si="32"/>
        <v>-1.1233664116413605E-16</v>
      </c>
      <c r="Q125" s="1"/>
      <c r="R125" s="27">
        <f t="shared" si="50"/>
        <v>138.8083548209338</v>
      </c>
      <c r="S125" s="27">
        <f t="shared" si="51"/>
        <v>2.1393451790661984</v>
      </c>
    </row>
    <row r="126" spans="1:19" x14ac:dyDescent="0.25">
      <c r="A126" s="29">
        <v>2423</v>
      </c>
      <c r="B126" s="29">
        <v>5.9299999999999999E-2</v>
      </c>
      <c r="C126" s="29">
        <v>-0.7712</v>
      </c>
      <c r="D126" s="1"/>
      <c r="E126" s="1">
        <f t="shared" si="43"/>
        <v>-13.005059021922429</v>
      </c>
      <c r="F126" s="1">
        <f t="shared" si="44"/>
        <v>1</v>
      </c>
      <c r="G126" s="1">
        <f t="shared" si="42"/>
        <v>-13.005059021922429</v>
      </c>
      <c r="H126" s="1"/>
      <c r="I126" s="24">
        <f t="shared" si="45"/>
        <v>0.97192950876490292</v>
      </c>
      <c r="J126" s="24">
        <f t="shared" si="31"/>
        <v>-0.94385901752980583</v>
      </c>
      <c r="K126" s="1"/>
      <c r="L126" s="1">
        <f t="shared" si="46"/>
        <v>5.7635419869758744E-2</v>
      </c>
      <c r="M126" s="1">
        <f t="shared" si="47"/>
        <v>1.6645801302412569E-3</v>
      </c>
      <c r="N126" s="1">
        <f t="shared" si="48"/>
        <v>-0.7729926900179408</v>
      </c>
      <c r="O126" s="1">
        <f t="shared" si="49"/>
        <v>1.7926900179407626E-3</v>
      </c>
      <c r="P126" s="24">
        <f t="shared" si="32"/>
        <v>0</v>
      </c>
      <c r="Q126" s="1"/>
      <c r="R126" s="27">
        <f t="shared" si="50"/>
        <v>139.65062234442544</v>
      </c>
      <c r="S126" s="27">
        <f t="shared" si="51"/>
        <v>4.0332776555745653</v>
      </c>
    </row>
    <row r="127" spans="1:19" x14ac:dyDescent="0.25">
      <c r="A127" s="29">
        <v>2453</v>
      </c>
      <c r="B127" s="29">
        <v>5.96E-2</v>
      </c>
      <c r="C127" s="29">
        <v>-0.76249999999999996</v>
      </c>
      <c r="D127" s="1"/>
      <c r="E127" s="1">
        <f t="shared" si="43"/>
        <v>-12.793624161073824</v>
      </c>
      <c r="F127" s="1">
        <f t="shared" si="44"/>
        <v>1</v>
      </c>
      <c r="G127" s="1">
        <f t="shared" si="42"/>
        <v>-12.793624161073824</v>
      </c>
      <c r="H127" s="1"/>
      <c r="I127" s="24">
        <f t="shared" si="45"/>
        <v>0.95733644886355773</v>
      </c>
      <c r="J127" s="24">
        <f t="shared" si="31"/>
        <v>-0.91467289772711546</v>
      </c>
      <c r="K127" s="1"/>
      <c r="L127" s="1">
        <f t="shared" si="46"/>
        <v>5.7057252352268044E-2</v>
      </c>
      <c r="M127" s="1">
        <f t="shared" si="47"/>
        <v>2.5427476477319594E-3</v>
      </c>
      <c r="N127" s="1">
        <f t="shared" si="48"/>
        <v>-0.76523844331277147</v>
      </c>
      <c r="O127" s="1">
        <f t="shared" si="49"/>
        <v>2.7384433127714733E-3</v>
      </c>
      <c r="P127" s="24">
        <f t="shared" si="32"/>
        <v>0</v>
      </c>
      <c r="Q127" s="1"/>
      <c r="R127" s="27">
        <f t="shared" si="50"/>
        <v>139.96144002011351</v>
      </c>
      <c r="S127" s="27">
        <f t="shared" si="51"/>
        <v>6.237359979886496</v>
      </c>
    </row>
    <row r="128" spans="1:19" x14ac:dyDescent="0.25">
      <c r="A128" s="29">
        <v>2483</v>
      </c>
      <c r="B128" s="29">
        <v>5.9299999999999999E-2</v>
      </c>
      <c r="C128" s="29">
        <v>-0.75080000000000002</v>
      </c>
      <c r="D128" s="1"/>
      <c r="E128" s="1">
        <f t="shared" si="43"/>
        <v>-12.661045531197303</v>
      </c>
      <c r="F128" s="1">
        <f t="shared" si="44"/>
        <v>1</v>
      </c>
      <c r="G128" s="1">
        <f t="shared" si="42"/>
        <v>-12.661045531197303</v>
      </c>
      <c r="H128" s="1"/>
      <c r="I128" s="24">
        <f t="shared" si="45"/>
        <v>0.94818598105677676</v>
      </c>
      <c r="J128" s="24">
        <f t="shared" si="31"/>
        <v>-0.89637196211355352</v>
      </c>
      <c r="K128" s="1"/>
      <c r="L128" s="1">
        <f t="shared" si="46"/>
        <v>5.6227428676666857E-2</v>
      </c>
      <c r="M128" s="1">
        <f t="shared" si="47"/>
        <v>3.0725713233331381E-3</v>
      </c>
      <c r="N128" s="1">
        <f t="shared" si="48"/>
        <v>-0.75410904342823792</v>
      </c>
      <c r="O128" s="1">
        <f t="shared" si="49"/>
        <v>3.3090434282379822E-3</v>
      </c>
      <c r="P128" s="24">
        <f t="shared" si="32"/>
        <v>1.1233664116413605E-16</v>
      </c>
      <c r="Q128" s="1"/>
      <c r="R128" s="27">
        <f t="shared" si="50"/>
        <v>139.61270540416382</v>
      </c>
      <c r="S128" s="27">
        <f t="shared" si="51"/>
        <v>7.6291945958361822</v>
      </c>
    </row>
    <row r="129" spans="1:19" x14ac:dyDescent="0.25">
      <c r="A129" s="29">
        <v>2513</v>
      </c>
      <c r="B129" s="29">
        <v>5.8599999999999999E-2</v>
      </c>
      <c r="C129" s="29">
        <v>-0.73640000000000005</v>
      </c>
      <c r="D129" s="1"/>
      <c r="E129" s="1">
        <f t="shared" si="43"/>
        <v>-12.566552901023892</v>
      </c>
      <c r="F129" s="1">
        <f t="shared" si="44"/>
        <v>1</v>
      </c>
      <c r="G129" s="1">
        <f t="shared" si="42"/>
        <v>-12.566552901023892</v>
      </c>
      <c r="H129" s="1"/>
      <c r="I129" s="24">
        <f t="shared" si="45"/>
        <v>0.94166417757166654</v>
      </c>
      <c r="J129" s="24">
        <f t="shared" si="31"/>
        <v>-0.88332835514333308</v>
      </c>
      <c r="K129" s="1"/>
      <c r="L129" s="1">
        <f t="shared" si="46"/>
        <v>5.5181520805699658E-2</v>
      </c>
      <c r="M129" s="1">
        <f t="shared" si="47"/>
        <v>3.4184791943003409E-3</v>
      </c>
      <c r="N129" s="1">
        <f t="shared" si="48"/>
        <v>-0.74008157315879541</v>
      </c>
      <c r="O129" s="1">
        <f t="shared" si="49"/>
        <v>3.6815731587954235E-3</v>
      </c>
      <c r="P129" s="24">
        <f t="shared" si="32"/>
        <v>1.1233664116413605E-16</v>
      </c>
      <c r="Q129" s="1"/>
      <c r="R129" s="27">
        <f t="shared" si="50"/>
        <v>138.67116178472324</v>
      </c>
      <c r="S129" s="27">
        <f t="shared" si="51"/>
        <v>8.5906382152767566</v>
      </c>
    </row>
    <row r="130" spans="1:19" x14ac:dyDescent="0.25">
      <c r="A130" s="29">
        <v>2543</v>
      </c>
      <c r="B130" s="29">
        <v>5.7799999999999997E-2</v>
      </c>
      <c r="C130" s="29">
        <v>-0.71940000000000004</v>
      </c>
      <c r="D130" s="1"/>
      <c r="E130" s="1">
        <f t="shared" si="43"/>
        <v>-12.446366782006921</v>
      </c>
      <c r="F130" s="1">
        <f t="shared" si="44"/>
        <v>1</v>
      </c>
      <c r="G130" s="1">
        <f t="shared" si="42"/>
        <v>-12.446366782006921</v>
      </c>
      <c r="H130" s="1"/>
      <c r="I130" s="24">
        <f t="shared" si="45"/>
        <v>0.93336903065461818</v>
      </c>
      <c r="J130" s="24">
        <f t="shared" si="31"/>
        <v>-0.86673806130923636</v>
      </c>
      <c r="K130" s="1"/>
      <c r="L130" s="1">
        <f t="shared" si="46"/>
        <v>5.3948729971836931E-2</v>
      </c>
      <c r="M130" s="1">
        <f t="shared" si="47"/>
        <v>3.8512700281630691E-3</v>
      </c>
      <c r="N130" s="1">
        <f t="shared" si="48"/>
        <v>-0.72354767256346009</v>
      </c>
      <c r="O130" s="1">
        <f t="shared" si="49"/>
        <v>4.1476725634600232E-3</v>
      </c>
      <c r="P130" s="24">
        <f t="shared" si="32"/>
        <v>0</v>
      </c>
      <c r="Q130" s="1"/>
      <c r="R130" s="27">
        <f t="shared" si="50"/>
        <v>137.19162031838133</v>
      </c>
      <c r="S130" s="27">
        <f t="shared" si="51"/>
        <v>9.793779681618684</v>
      </c>
    </row>
    <row r="131" spans="1:19" x14ac:dyDescent="0.25">
      <c r="A131" s="29">
        <v>2573</v>
      </c>
      <c r="B131" s="29">
        <v>5.67E-2</v>
      </c>
      <c r="C131" s="29">
        <v>-0.6986</v>
      </c>
      <c r="D131" s="1"/>
      <c r="E131" s="1">
        <f t="shared" si="43"/>
        <v>-12.320987654320987</v>
      </c>
      <c r="F131" s="1">
        <f t="shared" si="44"/>
        <v>1</v>
      </c>
      <c r="G131" s="1">
        <f t="shared" si="42"/>
        <v>-12.320987654320987</v>
      </c>
      <c r="H131" s="1"/>
      <c r="I131" s="24">
        <f t="shared" si="45"/>
        <v>0.92471546655759185</v>
      </c>
      <c r="J131" s="24">
        <f t="shared" si="31"/>
        <v>-0.8494309331151837</v>
      </c>
      <c r="K131" s="1"/>
      <c r="L131" s="1">
        <f t="shared" si="46"/>
        <v>5.2431366953815457E-2</v>
      </c>
      <c r="M131" s="1">
        <f t="shared" si="47"/>
        <v>4.2686330461845423E-3</v>
      </c>
      <c r="N131" s="1">
        <f t="shared" si="48"/>
        <v>-0.70319715679234851</v>
      </c>
      <c r="O131" s="1">
        <f t="shared" si="49"/>
        <v>4.5971567923485919E-3</v>
      </c>
      <c r="P131" s="24">
        <f t="shared" si="32"/>
        <v>1.1233664116413605E-16</v>
      </c>
      <c r="Q131" s="1"/>
      <c r="R131" s="27">
        <f t="shared" si="50"/>
        <v>134.90590717216716</v>
      </c>
      <c r="S131" s="27">
        <f t="shared" si="51"/>
        <v>10.983192827832827</v>
      </c>
    </row>
    <row r="132" spans="1:19" x14ac:dyDescent="0.25">
      <c r="A132" s="29">
        <v>2603</v>
      </c>
      <c r="B132" s="29">
        <v>5.5399999999999998E-2</v>
      </c>
      <c r="C132" s="29">
        <v>-0.67130000000000001</v>
      </c>
      <c r="D132" s="1"/>
      <c r="E132" s="1">
        <f t="shared" si="43"/>
        <v>-12.117328519855596</v>
      </c>
      <c r="F132" s="1">
        <f t="shared" si="44"/>
        <v>1</v>
      </c>
      <c r="G132" s="1">
        <f t="shared" si="42"/>
        <v>-12.117328519855596</v>
      </c>
      <c r="H132" s="1"/>
      <c r="I132" s="24">
        <f t="shared" si="45"/>
        <v>0.91065908088504366</v>
      </c>
      <c r="J132" s="24">
        <f t="shared" si="31"/>
        <v>-0.82131816177008732</v>
      </c>
      <c r="K132" s="1"/>
      <c r="L132" s="1">
        <f t="shared" si="46"/>
        <v>5.045051308103142E-2</v>
      </c>
      <c r="M132" s="1">
        <f t="shared" si="47"/>
        <v>4.9494869189685813E-3</v>
      </c>
      <c r="N132" s="1">
        <f t="shared" si="48"/>
        <v>-0.67663041073383323</v>
      </c>
      <c r="O132" s="1">
        <f t="shared" si="49"/>
        <v>5.3304107338331356E-3</v>
      </c>
      <c r="P132" s="24">
        <f t="shared" si="32"/>
        <v>-1.1233664116413605E-16</v>
      </c>
      <c r="Q132" s="1"/>
      <c r="R132" s="27">
        <f t="shared" si="50"/>
        <v>131.32268554992478</v>
      </c>
      <c r="S132" s="27">
        <f t="shared" si="51"/>
        <v>12.883514450075218</v>
      </c>
    </row>
    <row r="133" spans="1:19" x14ac:dyDescent="0.25">
      <c r="A133" s="29">
        <v>2633</v>
      </c>
      <c r="B133" s="29">
        <v>5.3800000000000001E-2</v>
      </c>
      <c r="C133" s="29">
        <v>-0.63670000000000004</v>
      </c>
      <c r="D133" s="1"/>
      <c r="E133" s="1">
        <f t="shared" si="43"/>
        <v>-11.83457249070632</v>
      </c>
      <c r="F133" s="1">
        <f t="shared" si="44"/>
        <v>1</v>
      </c>
      <c r="G133" s="1">
        <f t="shared" si="42"/>
        <v>-11.83457249070632</v>
      </c>
      <c r="H133" s="1"/>
      <c r="I133" s="24">
        <f t="shared" si="45"/>
        <v>0.8911434927068177</v>
      </c>
      <c r="J133" s="24">
        <f t="shared" si="31"/>
        <v>-0.78228698541363539</v>
      </c>
      <c r="K133" s="1"/>
      <c r="L133" s="1">
        <f t="shared" si="46"/>
        <v>4.794351990762679E-2</v>
      </c>
      <c r="M133" s="1">
        <f t="shared" si="47"/>
        <v>5.8564800923732079E-3</v>
      </c>
      <c r="N133" s="1">
        <f t="shared" si="48"/>
        <v>-0.64300720817287693</v>
      </c>
      <c r="O133" s="1">
        <f t="shared" si="49"/>
        <v>6.3072081728769566E-3</v>
      </c>
      <c r="P133" s="24">
        <f t="shared" si="32"/>
        <v>1.1233664116413605E-16</v>
      </c>
      <c r="Q133" s="1"/>
      <c r="R133" s="27">
        <f t="shared" si="50"/>
        <v>126.23528791678133</v>
      </c>
      <c r="S133" s="27">
        <f t="shared" si="51"/>
        <v>15.420112083218656</v>
      </c>
    </row>
    <row r="134" spans="1:19" x14ac:dyDescent="0.25">
      <c r="A134" s="29">
        <v>2663</v>
      </c>
      <c r="B134" s="29">
        <v>5.1900000000000002E-2</v>
      </c>
      <c r="C134" s="29">
        <v>-0.59589999999999999</v>
      </c>
      <c r="D134" s="1"/>
      <c r="E134" s="1">
        <f t="shared" si="43"/>
        <v>-11.48169556840077</v>
      </c>
      <c r="F134" s="1">
        <f t="shared" si="44"/>
        <v>1</v>
      </c>
      <c r="G134" s="1">
        <f t="shared" si="42"/>
        <v>-11.48169556840077</v>
      </c>
      <c r="H134" s="1"/>
      <c r="I134" s="24">
        <f t="shared" si="45"/>
        <v>0.86678821825330876</v>
      </c>
      <c r="J134" s="24">
        <f t="shared" si="31"/>
        <v>-0.73357643650661752</v>
      </c>
      <c r="K134" s="1"/>
      <c r="L134" s="1">
        <f t="shared" si="46"/>
        <v>4.4986308527346724E-2</v>
      </c>
      <c r="M134" s="1">
        <f t="shared" si="47"/>
        <v>6.9136914726532755E-3</v>
      </c>
      <c r="N134" s="1">
        <f t="shared" si="48"/>
        <v>-0.60334578495500313</v>
      </c>
      <c r="O134" s="1">
        <f t="shared" si="49"/>
        <v>7.4457849550032479E-3</v>
      </c>
      <c r="P134" s="24">
        <f t="shared" si="32"/>
        <v>1.1233664116413605E-16</v>
      </c>
      <c r="Q134" s="1"/>
      <c r="R134" s="27">
        <f t="shared" si="50"/>
        <v>119.79853960832433</v>
      </c>
      <c r="S134" s="27">
        <f t="shared" si="51"/>
        <v>18.411160391675672</v>
      </c>
    </row>
    <row r="135" spans="1:19" x14ac:dyDescent="0.25">
      <c r="A135" s="29">
        <v>2693</v>
      </c>
      <c r="B135" s="29">
        <v>4.9799999999999997E-2</v>
      </c>
      <c r="C135" s="29">
        <v>-0.55149999999999999</v>
      </c>
      <c r="D135" s="1"/>
      <c r="E135" s="1">
        <f t="shared" si="43"/>
        <v>-11.07429718875502</v>
      </c>
      <c r="F135" s="1">
        <f t="shared" si="44"/>
        <v>1</v>
      </c>
      <c r="G135" s="1">
        <f t="shared" si="42"/>
        <v>-11.07429718875502</v>
      </c>
      <c r="H135" s="1"/>
      <c r="I135" s="24">
        <f t="shared" si="45"/>
        <v>0.83866991773266597</v>
      </c>
      <c r="J135" s="24">
        <f t="shared" si="31"/>
        <v>-0.67733983546533194</v>
      </c>
      <c r="K135" s="1"/>
      <c r="L135" s="1">
        <f t="shared" si="46"/>
        <v>4.1765761903086764E-2</v>
      </c>
      <c r="M135" s="1">
        <f t="shared" si="47"/>
        <v>8.0342380969132335E-3</v>
      </c>
      <c r="N135" s="1">
        <f t="shared" si="48"/>
        <v>-0.56015257140610486</v>
      </c>
      <c r="O135" s="1">
        <f t="shared" si="49"/>
        <v>8.6525714061048229E-3</v>
      </c>
      <c r="P135" s="24">
        <f t="shared" si="32"/>
        <v>0</v>
      </c>
      <c r="Q135" s="1"/>
      <c r="R135" s="27">
        <f t="shared" si="50"/>
        <v>112.47519680501266</v>
      </c>
      <c r="S135" s="27">
        <f t="shared" si="51"/>
        <v>21.636203194987338</v>
      </c>
    </row>
    <row r="136" spans="1:19" x14ac:dyDescent="0.25">
      <c r="A136" s="29">
        <v>2723</v>
      </c>
      <c r="B136" s="29">
        <v>4.7100000000000003E-2</v>
      </c>
      <c r="C136" s="29">
        <v>-0.50780000000000003</v>
      </c>
      <c r="D136" s="1"/>
      <c r="E136" s="1">
        <f t="shared" si="43"/>
        <v>-10.781316348195329</v>
      </c>
      <c r="F136" s="1">
        <f t="shared" si="44"/>
        <v>1</v>
      </c>
      <c r="G136" s="1">
        <f t="shared" si="42"/>
        <v>-10.781316348195329</v>
      </c>
      <c r="H136" s="1"/>
      <c r="I136" s="24">
        <f t="shared" si="45"/>
        <v>0.81844862149478836</v>
      </c>
      <c r="J136" s="24">
        <f t="shared" si="31"/>
        <v>-0.63689724298957673</v>
      </c>
      <c r="K136" s="1"/>
      <c r="L136" s="1">
        <f t="shared" si="46"/>
        <v>3.8548930072404536E-2</v>
      </c>
      <c r="M136" s="1">
        <f t="shared" si="47"/>
        <v>8.5510699275954689E-3</v>
      </c>
      <c r="N136" s="1">
        <f t="shared" si="48"/>
        <v>-0.51700917979460204</v>
      </c>
      <c r="O136" s="1">
        <f t="shared" si="49"/>
        <v>9.2091797946020522E-3</v>
      </c>
      <c r="P136" s="24">
        <f t="shared" si="32"/>
        <v>0</v>
      </c>
      <c r="Q136" s="1"/>
      <c r="R136" s="27">
        <f t="shared" si="50"/>
        <v>104.96873658715755</v>
      </c>
      <c r="S136" s="27">
        <f t="shared" si="51"/>
        <v>23.284563412842463</v>
      </c>
    </row>
    <row r="137" spans="1:19" x14ac:dyDescent="0.25">
      <c r="A137" s="29">
        <v>2753</v>
      </c>
      <c r="B137" s="29">
        <v>4.4200000000000003E-2</v>
      </c>
      <c r="C137" s="29">
        <v>-0.46920000000000001</v>
      </c>
      <c r="D137" s="1"/>
      <c r="E137" s="1">
        <f t="shared" si="43"/>
        <v>-10.615384615384615</v>
      </c>
      <c r="F137" s="1">
        <f t="shared" si="44"/>
        <v>1</v>
      </c>
      <c r="G137" s="1">
        <f t="shared" si="42"/>
        <v>-10.615384615384615</v>
      </c>
      <c r="H137" s="1"/>
      <c r="I137" s="24">
        <f t="shared" si="45"/>
        <v>0.80699615000204539</v>
      </c>
      <c r="J137" s="24">
        <f t="shared" si="31"/>
        <v>-0.61399230000409077</v>
      </c>
      <c r="K137" s="1"/>
      <c r="L137" s="1">
        <f t="shared" si="46"/>
        <v>3.566922983009041E-2</v>
      </c>
      <c r="M137" s="1">
        <f t="shared" si="47"/>
        <v>8.5307701699095951E-3</v>
      </c>
      <c r="N137" s="1">
        <f t="shared" si="48"/>
        <v>-0.47838731772121257</v>
      </c>
      <c r="O137" s="1">
        <f t="shared" si="49"/>
        <v>9.1873177212125259E-3</v>
      </c>
      <c r="P137" s="24">
        <f t="shared" si="32"/>
        <v>-5.6168320582068023E-17</v>
      </c>
      <c r="Q137" s="1"/>
      <c r="R137" s="27">
        <f t="shared" si="50"/>
        <v>98.197389722238896</v>
      </c>
      <c r="S137" s="27">
        <f t="shared" si="51"/>
        <v>23.485210277761116</v>
      </c>
    </row>
    <row r="138" spans="1:19" x14ac:dyDescent="0.25">
      <c r="A138" s="29">
        <v>2783</v>
      </c>
      <c r="B138" s="29">
        <v>4.1700000000000001E-2</v>
      </c>
      <c r="C138" s="29">
        <v>-0.43369999999999997</v>
      </c>
      <c r="D138" s="1"/>
      <c r="E138" s="1">
        <f t="shared" si="43"/>
        <v>-10.400479616306953</v>
      </c>
      <c r="F138" s="1">
        <f t="shared" si="44"/>
        <v>0</v>
      </c>
      <c r="G138" s="1">
        <f t="shared" si="42"/>
        <v>0</v>
      </c>
      <c r="H138" s="1"/>
      <c r="I138" s="24">
        <f t="shared" si="45"/>
        <v>0.7921635840190665</v>
      </c>
      <c r="J138" s="24">
        <f t="shared" si="31"/>
        <v>-0.584327168038133</v>
      </c>
      <c r="K138" s="1"/>
      <c r="L138" s="1">
        <f t="shared" si="46"/>
        <v>3.3033221453595073E-2</v>
      </c>
      <c r="M138" s="1">
        <f t="shared" si="47"/>
        <v>8.6667785464049265E-3</v>
      </c>
      <c r="N138" s="1">
        <f t="shared" si="48"/>
        <v>-0.44303379361292217</v>
      </c>
      <c r="O138" s="1">
        <f t="shared" si="49"/>
        <v>9.3337936129223292E-3</v>
      </c>
      <c r="P138" s="24">
        <f t="shared" si="32"/>
        <v>1.1233664116413605E-16</v>
      </c>
      <c r="Q138" s="1"/>
      <c r="R138" s="27">
        <f t="shared" si="50"/>
        <v>91.931455305355087</v>
      </c>
      <c r="S138" s="27">
        <f t="shared" si="51"/>
        <v>24.119644694644911</v>
      </c>
    </row>
    <row r="139" spans="1:19" x14ac:dyDescent="0.25">
      <c r="A139" s="29">
        <v>2813</v>
      </c>
      <c r="B139" s="29">
        <v>3.95E-2</v>
      </c>
      <c r="C139" s="29">
        <v>-0.3982</v>
      </c>
      <c r="D139" s="1"/>
      <c r="E139" s="1">
        <f t="shared" si="43"/>
        <v>-10.081012658227849</v>
      </c>
      <c r="F139" s="1">
        <f t="shared" si="44"/>
        <v>0</v>
      </c>
      <c r="G139" s="1">
        <f t="shared" si="42"/>
        <v>0</v>
      </c>
      <c r="H139" s="1"/>
      <c r="I139" s="24">
        <f t="shared" si="45"/>
        <v>0.77011423777106514</v>
      </c>
      <c r="J139" s="24">
        <f t="shared" si="31"/>
        <v>-0.54022847554213027</v>
      </c>
      <c r="K139" s="1"/>
      <c r="L139" s="1">
        <f t="shared" si="46"/>
        <v>3.0419512391957074E-2</v>
      </c>
      <c r="M139" s="1">
        <f t="shared" si="47"/>
        <v>9.0804876080429267E-3</v>
      </c>
      <c r="N139" s="1">
        <f t="shared" si="48"/>
        <v>-0.40797934266860075</v>
      </c>
      <c r="O139" s="1">
        <f t="shared" si="49"/>
        <v>9.7793426686007667E-3</v>
      </c>
      <c r="P139" s="24">
        <f t="shared" si="32"/>
        <v>0</v>
      </c>
      <c r="Q139" s="1"/>
      <c r="R139" s="27">
        <f t="shared" si="50"/>
        <v>85.570088358575248</v>
      </c>
      <c r="S139" s="27">
        <f t="shared" si="51"/>
        <v>25.543411641424754</v>
      </c>
    </row>
    <row r="140" spans="1:19" x14ac:dyDescent="0.25">
      <c r="A140" s="29">
        <v>2843</v>
      </c>
      <c r="B140" s="29">
        <v>3.6999999999999998E-2</v>
      </c>
      <c r="C140" s="29">
        <v>-0.3594</v>
      </c>
      <c r="D140" s="1"/>
      <c r="E140" s="1">
        <f t="shared" si="43"/>
        <v>-9.7135135135135133</v>
      </c>
      <c r="F140" s="1">
        <f t="shared" si="44"/>
        <v>0</v>
      </c>
      <c r="G140" s="1">
        <f t="shared" si="42"/>
        <v>0</v>
      </c>
      <c r="H140" s="1"/>
      <c r="I140" s="24">
        <f t="shared" si="45"/>
        <v>0.74474974957368378</v>
      </c>
      <c r="J140" s="24">
        <f t="shared" si="31"/>
        <v>-0.48949949914736757</v>
      </c>
      <c r="K140" s="1"/>
      <c r="L140" s="1">
        <f t="shared" si="46"/>
        <v>2.75557407342263E-2</v>
      </c>
      <c r="M140" s="1">
        <f t="shared" si="47"/>
        <v>9.4442592657736999E-3</v>
      </c>
      <c r="N140" s="1">
        <f t="shared" si="48"/>
        <v>-0.36957111102374096</v>
      </c>
      <c r="O140" s="1">
        <f t="shared" si="49"/>
        <v>1.0171111023740994E-2</v>
      </c>
      <c r="P140" s="24">
        <f t="shared" si="32"/>
        <v>5.6168320582068023E-17</v>
      </c>
      <c r="Q140" s="1"/>
      <c r="R140" s="27">
        <f t="shared" si="50"/>
        <v>78.340970907405378</v>
      </c>
      <c r="S140" s="27">
        <f t="shared" si="51"/>
        <v>26.850029092594628</v>
      </c>
    </row>
    <row r="141" spans="1:19" x14ac:dyDescent="0.25">
      <c r="A141" s="29">
        <v>2873</v>
      </c>
      <c r="B141" s="29">
        <v>3.4500000000000003E-2</v>
      </c>
      <c r="C141" s="29">
        <v>-0.31919999999999998</v>
      </c>
      <c r="D141" s="1"/>
      <c r="E141" s="1">
        <f t="shared" si="43"/>
        <v>-9.2521739130434764</v>
      </c>
      <c r="F141" s="1">
        <f t="shared" si="44"/>
        <v>0</v>
      </c>
      <c r="G141" s="1">
        <f t="shared" si="42"/>
        <v>0</v>
      </c>
      <c r="H141" s="1"/>
      <c r="I141" s="24">
        <f t="shared" si="45"/>
        <v>0.71290847043219674</v>
      </c>
      <c r="J141" s="24">
        <f t="shared" si="31"/>
        <v>-0.42581694086439348</v>
      </c>
      <c r="K141" s="1"/>
      <c r="L141" s="1">
        <f t="shared" si="46"/>
        <v>2.4595342229910791E-2</v>
      </c>
      <c r="M141" s="1">
        <f t="shared" si="47"/>
        <v>9.9046577700892136E-3</v>
      </c>
      <c r="N141" s="1">
        <f t="shared" si="48"/>
        <v>-0.32986694284821533</v>
      </c>
      <c r="O141" s="1">
        <f t="shared" si="49"/>
        <v>1.0666942848215346E-2</v>
      </c>
      <c r="P141" s="24">
        <f t="shared" si="32"/>
        <v>0</v>
      </c>
      <c r="Q141" s="1"/>
      <c r="R141" s="27">
        <f t="shared" si="50"/>
        <v>70.662418226533703</v>
      </c>
      <c r="S141" s="27">
        <f t="shared" si="51"/>
        <v>28.456081773466313</v>
      </c>
    </row>
    <row r="142" spans="1:19" x14ac:dyDescent="0.25">
      <c r="A142" s="29">
        <v>2903</v>
      </c>
      <c r="B142" s="29">
        <v>3.2099999999999997E-2</v>
      </c>
      <c r="C142" s="29">
        <v>-0.28260000000000002</v>
      </c>
      <c r="D142" s="1"/>
      <c r="E142" s="1">
        <f t="shared" si="43"/>
        <v>-8.803738317757011</v>
      </c>
      <c r="F142" s="1">
        <f t="shared" si="44"/>
        <v>0</v>
      </c>
      <c r="G142" s="1">
        <f t="shared" si="42"/>
        <v>0</v>
      </c>
      <c r="H142" s="1"/>
      <c r="I142" s="24">
        <f t="shared" si="45"/>
        <v>0.68195781509728226</v>
      </c>
      <c r="J142" s="24">
        <f t="shared" si="31"/>
        <v>-0.36391563019456452</v>
      </c>
      <c r="K142" s="1"/>
      <c r="L142" s="1">
        <f t="shared" si="46"/>
        <v>2.1890845864622758E-2</v>
      </c>
      <c r="M142" s="1">
        <f t="shared" si="47"/>
        <v>1.0209154135377239E-2</v>
      </c>
      <c r="N142" s="1">
        <f t="shared" si="48"/>
        <v>-0.29359487394905814</v>
      </c>
      <c r="O142" s="1">
        <f t="shared" si="49"/>
        <v>1.0994873949058159E-2</v>
      </c>
      <c r="P142" s="24">
        <f t="shared" si="32"/>
        <v>5.6168320582068023E-17</v>
      </c>
      <c r="Q142" s="1"/>
      <c r="R142" s="27">
        <f t="shared" si="50"/>
        <v>63.549125544999868</v>
      </c>
      <c r="S142" s="27">
        <f t="shared" si="51"/>
        <v>29.637174455000125</v>
      </c>
    </row>
    <row r="143" spans="1:19" x14ac:dyDescent="0.25">
      <c r="A143" s="29">
        <v>2933</v>
      </c>
      <c r="B143" s="29">
        <v>2.9700000000000001E-2</v>
      </c>
      <c r="C143" s="29">
        <v>-0.25119999999999998</v>
      </c>
      <c r="D143" s="1"/>
      <c r="E143" s="1">
        <f t="shared" si="43"/>
        <v>-8.4579124579124567</v>
      </c>
      <c r="F143" s="1">
        <f t="shared" si="44"/>
        <v>0</v>
      </c>
      <c r="G143" s="1">
        <f t="shared" si="42"/>
        <v>0</v>
      </c>
      <c r="H143" s="1"/>
      <c r="I143" s="24">
        <f t="shared" si="45"/>
        <v>0.6580891991656862</v>
      </c>
      <c r="J143" s="24">
        <f t="shared" si="31"/>
        <v>-0.3161783983313724</v>
      </c>
      <c r="K143" s="1"/>
      <c r="L143" s="1">
        <f t="shared" si="46"/>
        <v>1.954524921522088E-2</v>
      </c>
      <c r="M143" s="1">
        <f t="shared" si="47"/>
        <v>1.0154750784779121E-2</v>
      </c>
      <c r="N143" s="1">
        <f t="shared" si="48"/>
        <v>-0.26213628359237418</v>
      </c>
      <c r="O143" s="1">
        <f t="shared" si="49"/>
        <v>1.0936283592374252E-2</v>
      </c>
      <c r="P143" s="24">
        <f t="shared" si="32"/>
        <v>5.6168320582068023E-17</v>
      </c>
      <c r="Q143" s="1"/>
      <c r="R143" s="27">
        <f t="shared" si="50"/>
        <v>57.32621594824284</v>
      </c>
      <c r="S143" s="27">
        <f t="shared" si="51"/>
        <v>29.783884051757163</v>
      </c>
    </row>
    <row r="144" spans="1:19" x14ac:dyDescent="0.25">
      <c r="A144" s="29">
        <v>2963</v>
      </c>
      <c r="B144" s="29">
        <v>2.7699999999999999E-2</v>
      </c>
      <c r="C144" s="29">
        <v>-0.22189999999999999</v>
      </c>
      <c r="D144" s="1"/>
      <c r="E144" s="1">
        <f t="shared" si="43"/>
        <v>-8.0108303249097474</v>
      </c>
      <c r="F144" s="1">
        <f t="shared" si="44"/>
        <v>0</v>
      </c>
      <c r="G144" s="1">
        <f t="shared" si="42"/>
        <v>0</v>
      </c>
      <c r="H144" s="1"/>
      <c r="I144" s="24">
        <f t="shared" si="45"/>
        <v>0.62723195868252224</v>
      </c>
      <c r="J144" s="24">
        <f t="shared" si="31"/>
        <v>-0.25446391736504448</v>
      </c>
      <c r="K144" s="1"/>
      <c r="L144" s="1">
        <f t="shared" si="46"/>
        <v>1.7374325255505866E-2</v>
      </c>
      <c r="M144" s="1">
        <f t="shared" si="47"/>
        <v>1.0325674744494133E-2</v>
      </c>
      <c r="N144" s="1">
        <f t="shared" si="48"/>
        <v>-0.23302036225031397</v>
      </c>
      <c r="O144" s="1">
        <f t="shared" si="49"/>
        <v>1.1120362250314018E-2</v>
      </c>
      <c r="P144" s="24">
        <f t="shared" si="32"/>
        <v>2.8084160291034011E-17</v>
      </c>
      <c r="Q144" s="1"/>
      <c r="R144" s="27">
        <f t="shared" si="50"/>
        <v>51.480125732063883</v>
      </c>
      <c r="S144" s="27">
        <f t="shared" si="51"/>
        <v>30.594974267936117</v>
      </c>
    </row>
    <row r="145" spans="1:19" x14ac:dyDescent="0.25">
      <c r="A145" s="29">
        <v>2993</v>
      </c>
      <c r="B145" s="29">
        <v>2.5999999999999999E-2</v>
      </c>
      <c r="C145" s="29">
        <v>-0.19989999999999999</v>
      </c>
      <c r="D145" s="1"/>
      <c r="E145" s="1">
        <f t="shared" si="43"/>
        <v>-7.6884615384615387</v>
      </c>
      <c r="F145" s="1">
        <f t="shared" si="44"/>
        <v>0</v>
      </c>
      <c r="G145" s="1">
        <f t="shared" si="42"/>
        <v>0</v>
      </c>
      <c r="H145" s="1"/>
      <c r="I145" s="24">
        <f t="shared" si="45"/>
        <v>0.60498233063120888</v>
      </c>
      <c r="J145" s="24">
        <f t="shared" si="31"/>
        <v>-0.20996466126241775</v>
      </c>
      <c r="K145" s="1"/>
      <c r="L145" s="1">
        <f t="shared" si="46"/>
        <v>1.5729540596411431E-2</v>
      </c>
      <c r="M145" s="1">
        <f t="shared" si="47"/>
        <v>1.0270459403588568E-2</v>
      </c>
      <c r="N145" s="1">
        <f t="shared" si="48"/>
        <v>-0.21096089741069449</v>
      </c>
      <c r="O145" s="1">
        <f t="shared" si="49"/>
        <v>1.1060897410694518E-2</v>
      </c>
      <c r="P145" s="24">
        <f t="shared" si="32"/>
        <v>2.8084160291034011E-17</v>
      </c>
      <c r="Q145" s="1"/>
      <c r="R145" s="27">
        <f t="shared" si="50"/>
        <v>47.078515005059415</v>
      </c>
      <c r="S145" s="27">
        <f t="shared" si="51"/>
        <v>30.739484994940582</v>
      </c>
    </row>
    <row r="146" spans="1:19" x14ac:dyDescent="0.25">
      <c r="A146" s="29">
        <v>3023</v>
      </c>
      <c r="B146" s="29">
        <v>2.4799999999999999E-2</v>
      </c>
      <c r="C146" s="29">
        <v>-0.18629999999999999</v>
      </c>
      <c r="D146" s="1"/>
      <c r="E146" s="1">
        <f t="shared" si="43"/>
        <v>-7.512096774193548</v>
      </c>
      <c r="F146" s="1">
        <f t="shared" si="44"/>
        <v>0</v>
      </c>
      <c r="G146" s="1">
        <f t="shared" si="42"/>
        <v>0</v>
      </c>
      <c r="H146" s="1"/>
      <c r="I146" s="24">
        <f t="shared" si="45"/>
        <v>0.59280977990272576</v>
      </c>
      <c r="J146" s="24">
        <f t="shared" si="31"/>
        <v>-0.18561955980545153</v>
      </c>
      <c r="K146" s="1"/>
      <c r="L146" s="1">
        <f t="shared" si="46"/>
        <v>1.4701682541587598E-2</v>
      </c>
      <c r="M146" s="1">
        <f t="shared" si="47"/>
        <v>1.0098317458412401E-2</v>
      </c>
      <c r="N146" s="1">
        <f t="shared" si="48"/>
        <v>-0.19717550702835132</v>
      </c>
      <c r="O146" s="1">
        <f t="shared" si="49"/>
        <v>1.0875507028351378E-2</v>
      </c>
      <c r="P146" s="24">
        <f t="shared" si="32"/>
        <v>5.6168320582068023E-17</v>
      </c>
      <c r="Q146" s="1"/>
      <c r="R146" s="27">
        <f t="shared" si="50"/>
        <v>44.443186323219308</v>
      </c>
      <c r="S146" s="27">
        <f t="shared" si="51"/>
        <v>30.527213676780686</v>
      </c>
    </row>
    <row r="147" spans="1:19" x14ac:dyDescent="0.25">
      <c r="A147" s="29">
        <v>3053</v>
      </c>
      <c r="B147" s="29">
        <v>2.3699999999999999E-2</v>
      </c>
      <c r="C147" s="29">
        <v>-0.1729</v>
      </c>
      <c r="D147" s="1"/>
      <c r="E147" s="1">
        <f t="shared" si="43"/>
        <v>-7.2953586497890299</v>
      </c>
      <c r="F147" s="1">
        <f t="shared" si="44"/>
        <v>0</v>
      </c>
      <c r="G147" s="1">
        <f t="shared" si="42"/>
        <v>0</v>
      </c>
      <c r="H147" s="1"/>
      <c r="I147" s="24">
        <f t="shared" si="45"/>
        <v>0.57785069311994086</v>
      </c>
      <c r="J147" s="24">
        <f t="shared" si="31"/>
        <v>-0.15570138623988172</v>
      </c>
      <c r="K147" s="1"/>
      <c r="L147" s="1">
        <f t="shared" si="46"/>
        <v>1.3695061426942597E-2</v>
      </c>
      <c r="M147" s="1">
        <f t="shared" si="47"/>
        <v>1.0004938573057402E-2</v>
      </c>
      <c r="N147" s="1">
        <f t="shared" si="48"/>
        <v>-0.18367494149075955</v>
      </c>
      <c r="O147" s="1">
        <f t="shared" si="49"/>
        <v>1.0774941490759577E-2</v>
      </c>
      <c r="P147" s="24">
        <f t="shared" si="32"/>
        <v>2.8084160291034011E-17</v>
      </c>
      <c r="Q147" s="1"/>
      <c r="R147" s="27">
        <f t="shared" si="50"/>
        <v>41.811022536455752</v>
      </c>
      <c r="S147" s="27">
        <f t="shared" si="51"/>
        <v>30.545077463544246</v>
      </c>
    </row>
    <row r="148" spans="1:19" x14ac:dyDescent="0.25">
      <c r="A148" s="29">
        <v>3083</v>
      </c>
      <c r="B148" s="29">
        <v>2.2800000000000001E-2</v>
      </c>
      <c r="C148" s="29">
        <v>-0.16159999999999999</v>
      </c>
      <c r="D148" s="1"/>
      <c r="E148" s="1">
        <f t="shared" si="43"/>
        <v>-7.0877192982456139</v>
      </c>
      <c r="F148" s="1">
        <f t="shared" si="44"/>
        <v>0</v>
      </c>
      <c r="G148" s="1">
        <f t="shared" si="42"/>
        <v>0</v>
      </c>
      <c r="H148" s="1"/>
      <c r="I148" s="24">
        <f t="shared" si="45"/>
        <v>0.56351959614384106</v>
      </c>
      <c r="J148" s="24">
        <f t="shared" si="31"/>
        <v>-0.12703919228768212</v>
      </c>
      <c r="K148" s="1"/>
      <c r="L148" s="1">
        <f t="shared" si="46"/>
        <v>1.2848246792079576E-2</v>
      </c>
      <c r="M148" s="1">
        <f t="shared" si="47"/>
        <v>9.9517532079204246E-3</v>
      </c>
      <c r="N148" s="1">
        <f t="shared" si="48"/>
        <v>-0.17231766285847902</v>
      </c>
      <c r="O148" s="1">
        <f t="shared" si="49"/>
        <v>1.071766285847903E-2</v>
      </c>
      <c r="P148" s="24">
        <f t="shared" si="32"/>
        <v>0</v>
      </c>
      <c r="Q148" s="1"/>
      <c r="R148" s="27">
        <f t="shared" si="50"/>
        <v>39.61114485998133</v>
      </c>
      <c r="S148" s="27">
        <f t="shared" si="51"/>
        <v>30.681255140018671</v>
      </c>
    </row>
    <row r="149" spans="1:19" x14ac:dyDescent="0.25">
      <c r="A149" s="29">
        <v>3113</v>
      </c>
      <c r="B149" s="29">
        <v>2.1899999999999999E-2</v>
      </c>
      <c r="C149" s="29">
        <v>-0.1525</v>
      </c>
      <c r="D149" s="1"/>
      <c r="E149" s="1">
        <f t="shared" si="43"/>
        <v>-6.9634703196347036</v>
      </c>
      <c r="F149" s="1">
        <f t="shared" si="44"/>
        <v>0</v>
      </c>
      <c r="G149" s="1">
        <f t="shared" si="42"/>
        <v>0</v>
      </c>
      <c r="H149" s="1"/>
      <c r="I149" s="24">
        <f t="shared" si="45"/>
        <v>0.55494403400487924</v>
      </c>
      <c r="J149" s="24">
        <f t="shared" ref="J149:J191" si="52">1-2*I149</f>
        <v>-0.10988806800975848</v>
      </c>
      <c r="K149" s="1"/>
      <c r="L149" s="1">
        <f t="shared" si="46"/>
        <v>1.2153274344706855E-2</v>
      </c>
      <c r="M149" s="1">
        <f t="shared" si="47"/>
        <v>9.7467256552931439E-3</v>
      </c>
      <c r="N149" s="1">
        <f t="shared" si="48"/>
        <v>-0.16299685591724489</v>
      </c>
      <c r="O149" s="1">
        <f t="shared" si="49"/>
        <v>1.0496855917244859E-2</v>
      </c>
      <c r="P149" s="24">
        <f t="shared" ref="P149:P191" si="53">(N149+O149-C149)/MAX($C$13,-$C$14)</f>
        <v>-2.8084160291034011E-17</v>
      </c>
      <c r="Q149" s="1"/>
      <c r="R149" s="27">
        <f t="shared" si="50"/>
        <v>37.833143035072439</v>
      </c>
      <c r="S149" s="27">
        <f t="shared" si="51"/>
        <v>30.341556964927555</v>
      </c>
    </row>
    <row r="150" spans="1:19" x14ac:dyDescent="0.25">
      <c r="A150" s="29">
        <v>3143</v>
      </c>
      <c r="B150" s="29">
        <v>2.1000000000000001E-2</v>
      </c>
      <c r="C150" s="29">
        <v>-0.1426</v>
      </c>
      <c r="D150" s="1"/>
      <c r="E150" s="1">
        <f t="shared" si="43"/>
        <v>-6.7904761904761903</v>
      </c>
      <c r="F150" s="1">
        <f t="shared" si="44"/>
        <v>0</v>
      </c>
      <c r="G150" s="1">
        <f t="shared" si="42"/>
        <v>0</v>
      </c>
      <c r="H150" s="1"/>
      <c r="I150" s="24">
        <f t="shared" si="45"/>
        <v>0.54300412173469359</v>
      </c>
      <c r="J150" s="24">
        <f t="shared" si="52"/>
        <v>-8.600824346938718E-2</v>
      </c>
      <c r="K150" s="1"/>
      <c r="L150" s="1">
        <f t="shared" si="46"/>
        <v>1.1403086556428566E-2</v>
      </c>
      <c r="M150" s="1">
        <f t="shared" si="47"/>
        <v>9.5969134435714351E-3</v>
      </c>
      <c r="N150" s="1">
        <f t="shared" si="48"/>
        <v>-0.1529355138156302</v>
      </c>
      <c r="O150" s="1">
        <f t="shared" si="49"/>
        <v>1.0335513815630195E-2</v>
      </c>
      <c r="P150" s="24">
        <f t="shared" si="53"/>
        <v>0</v>
      </c>
      <c r="Q150" s="1"/>
      <c r="R150" s="27">
        <f t="shared" si="50"/>
        <v>35.839901046854983</v>
      </c>
      <c r="S150" s="27">
        <f t="shared" si="51"/>
        <v>30.16309895314502</v>
      </c>
    </row>
    <row r="151" spans="1:19" x14ac:dyDescent="0.25">
      <c r="A151" s="29">
        <v>3173</v>
      </c>
      <c r="B151" s="29">
        <v>2.0400000000000001E-2</v>
      </c>
      <c r="C151" s="29">
        <v>-0.1323</v>
      </c>
      <c r="D151" s="1"/>
      <c r="E151" s="1">
        <f t="shared" si="43"/>
        <v>-6.485294117647058</v>
      </c>
      <c r="F151" s="1">
        <f t="shared" si="44"/>
        <v>0</v>
      </c>
      <c r="G151" s="1">
        <f t="shared" si="42"/>
        <v>0</v>
      </c>
      <c r="H151" s="1"/>
      <c r="I151" s="24">
        <f t="shared" si="45"/>
        <v>0.52194070649778468</v>
      </c>
      <c r="J151" s="24">
        <f t="shared" si="52"/>
        <v>-4.3881412995569358E-2</v>
      </c>
      <c r="K151" s="1"/>
      <c r="L151" s="1">
        <f t="shared" si="46"/>
        <v>1.0647590412554808E-2</v>
      </c>
      <c r="M151" s="1">
        <f t="shared" si="47"/>
        <v>9.7524095874451933E-3</v>
      </c>
      <c r="N151" s="1">
        <f t="shared" si="48"/>
        <v>-0.1428029772977939</v>
      </c>
      <c r="O151" s="1">
        <f t="shared" si="49"/>
        <v>1.0502977297793932E-2</v>
      </c>
      <c r="P151" s="24">
        <f t="shared" si="53"/>
        <v>2.8084160291034011E-17</v>
      </c>
      <c r="Q151" s="1"/>
      <c r="R151" s="27">
        <f t="shared" si="50"/>
        <v>33.784804379036409</v>
      </c>
      <c r="S151" s="27">
        <f t="shared" si="51"/>
        <v>30.944395620963597</v>
      </c>
    </row>
    <row r="152" spans="1:19" x14ac:dyDescent="0.25">
      <c r="A152" s="29">
        <v>3203</v>
      </c>
      <c r="B152" s="29">
        <v>2.01E-2</v>
      </c>
      <c r="C152" s="29">
        <v>-0.1237</v>
      </c>
      <c r="D152" s="1"/>
      <c r="E152" s="1">
        <f t="shared" si="43"/>
        <v>-6.1542288557213931</v>
      </c>
      <c r="F152" s="1">
        <f t="shared" si="44"/>
        <v>0</v>
      </c>
      <c r="G152" s="1">
        <f t="shared" si="42"/>
        <v>0</v>
      </c>
      <c r="H152" s="1"/>
      <c r="I152" s="24">
        <f t="shared" si="45"/>
        <v>0.49909085487376559</v>
      </c>
      <c r="J152" s="24">
        <f t="shared" si="52"/>
        <v>1.8182902524688238E-3</v>
      </c>
      <c r="K152" s="1"/>
      <c r="L152" s="1">
        <f t="shared" si="46"/>
        <v>1.0031726182962688E-2</v>
      </c>
      <c r="M152" s="1">
        <f t="shared" si="47"/>
        <v>1.0068273817037312E-2</v>
      </c>
      <c r="N152" s="1">
        <f t="shared" si="48"/>
        <v>-0.13454315115973486</v>
      </c>
      <c r="O152" s="1">
        <f t="shared" si="49"/>
        <v>1.0843151159734884E-2</v>
      </c>
      <c r="P152" s="24">
        <f t="shared" si="53"/>
        <v>2.8084160291034011E-17</v>
      </c>
      <c r="Q152" s="1"/>
      <c r="R152" s="27">
        <f t="shared" si="50"/>
        <v>32.131618964029492</v>
      </c>
      <c r="S152" s="27">
        <f t="shared" si="51"/>
        <v>32.248681035970513</v>
      </c>
    </row>
    <row r="153" spans="1:19" x14ac:dyDescent="0.25">
      <c r="A153" s="29">
        <v>3233</v>
      </c>
      <c r="B153" s="29">
        <v>2.01E-2</v>
      </c>
      <c r="C153" s="29">
        <v>-0.1167</v>
      </c>
      <c r="D153" s="1"/>
      <c r="E153" s="1">
        <f t="shared" si="43"/>
        <v>-5.8059701492537314</v>
      </c>
      <c r="F153" s="1">
        <f t="shared" si="44"/>
        <v>0</v>
      </c>
      <c r="G153" s="1">
        <f t="shared" si="42"/>
        <v>0</v>
      </c>
      <c r="H153" s="1"/>
      <c r="I153" s="24">
        <f t="shared" si="45"/>
        <v>0.47505432587258734</v>
      </c>
      <c r="J153" s="24">
        <f t="shared" si="52"/>
        <v>4.989134825482533E-2</v>
      </c>
      <c r="K153" s="1"/>
      <c r="L153" s="1">
        <f t="shared" si="46"/>
        <v>9.5485919500390062E-3</v>
      </c>
      <c r="M153" s="1">
        <f t="shared" si="47"/>
        <v>1.0551408049960994E-2</v>
      </c>
      <c r="N153" s="1">
        <f t="shared" si="48"/>
        <v>-0.12806346850640549</v>
      </c>
      <c r="O153" s="1">
        <f t="shared" si="49"/>
        <v>1.1363468506405495E-2</v>
      </c>
      <c r="P153" s="24">
        <f t="shared" si="53"/>
        <v>0</v>
      </c>
      <c r="Q153" s="1"/>
      <c r="R153" s="27">
        <f t="shared" si="50"/>
        <v>30.870597774476106</v>
      </c>
      <c r="S153" s="27">
        <f t="shared" si="51"/>
        <v>34.11270222552389</v>
      </c>
    </row>
    <row r="154" spans="1:19" x14ac:dyDescent="0.25">
      <c r="A154" s="29">
        <v>3263</v>
      </c>
      <c r="B154" s="29">
        <v>2.0299999999999999E-2</v>
      </c>
      <c r="C154" s="29">
        <v>-0.1111</v>
      </c>
      <c r="D154" s="1"/>
      <c r="E154" s="1">
        <f t="shared" si="43"/>
        <v>-5.472906403940887</v>
      </c>
      <c r="F154" s="1">
        <f t="shared" si="44"/>
        <v>0</v>
      </c>
      <c r="G154" s="1">
        <f t="shared" si="42"/>
        <v>0</v>
      </c>
      <c r="H154" s="1"/>
      <c r="I154" s="24">
        <f t="shared" si="45"/>
        <v>0.45206654057167167</v>
      </c>
      <c r="J154" s="24">
        <f t="shared" si="52"/>
        <v>9.5866918856656658E-2</v>
      </c>
      <c r="K154" s="1"/>
      <c r="L154" s="1">
        <f t="shared" si="46"/>
        <v>9.176950773604935E-3</v>
      </c>
      <c r="M154" s="1">
        <f t="shared" si="47"/>
        <v>1.1123049226395064E-2</v>
      </c>
      <c r="N154" s="1">
        <f t="shared" si="48"/>
        <v>-0.12307910449305443</v>
      </c>
      <c r="O154" s="1">
        <f t="shared" si="49"/>
        <v>1.1979104493054419E-2</v>
      </c>
      <c r="P154" s="24">
        <f t="shared" si="53"/>
        <v>0</v>
      </c>
      <c r="Q154" s="1"/>
      <c r="R154" s="27">
        <f t="shared" si="50"/>
        <v>29.944390374272903</v>
      </c>
      <c r="S154" s="27">
        <f t="shared" si="51"/>
        <v>36.294509625727095</v>
      </c>
    </row>
    <row r="155" spans="1:19" x14ac:dyDescent="0.25">
      <c r="A155" s="29">
        <v>3293</v>
      </c>
      <c r="B155" s="29">
        <v>2.0400000000000001E-2</v>
      </c>
      <c r="C155" s="29">
        <v>-0.1067</v>
      </c>
      <c r="D155" s="1"/>
      <c r="E155" s="1">
        <f t="shared" si="43"/>
        <v>-5.2303921568627452</v>
      </c>
      <c r="F155" s="1">
        <f t="shared" si="44"/>
        <v>0</v>
      </c>
      <c r="G155" s="1">
        <f t="shared" si="42"/>
        <v>0</v>
      </c>
      <c r="H155" s="1"/>
      <c r="I155" s="24">
        <f t="shared" si="45"/>
        <v>0.43532840703807701</v>
      </c>
      <c r="J155" s="24">
        <f t="shared" si="52"/>
        <v>0.12934318592384597</v>
      </c>
      <c r="K155" s="1"/>
      <c r="L155" s="1">
        <f t="shared" si="46"/>
        <v>8.8806995035767711E-3</v>
      </c>
      <c r="M155" s="1">
        <f t="shared" si="47"/>
        <v>1.151930049642323E-2</v>
      </c>
      <c r="N155" s="1">
        <f t="shared" si="48"/>
        <v>-0.11910585216561788</v>
      </c>
      <c r="O155" s="1">
        <f t="shared" si="49"/>
        <v>1.2405852165617882E-2</v>
      </c>
      <c r="P155" s="24">
        <f t="shared" si="53"/>
        <v>1.4042080145517006E-17</v>
      </c>
      <c r="Q155" s="1"/>
      <c r="R155" s="27">
        <f t="shared" si="50"/>
        <v>29.244143465278306</v>
      </c>
      <c r="S155" s="27">
        <f t="shared" si="51"/>
        <v>37.9330565347217</v>
      </c>
    </row>
    <row r="156" spans="1:19" x14ac:dyDescent="0.25">
      <c r="A156" s="29">
        <v>3323</v>
      </c>
      <c r="B156" s="29">
        <v>2.06E-2</v>
      </c>
      <c r="C156" s="29">
        <v>-0.1026</v>
      </c>
      <c r="D156" s="1"/>
      <c r="E156" s="1">
        <f t="shared" ref="E156:E191" si="54">C156/B156</f>
        <v>-4.9805825242718447</v>
      </c>
      <c r="F156" s="1">
        <f t="shared" ref="F156:F191" si="55">IF(AND(B156/$B$13&gt;$O$12,OR(C156/$C$13&gt;$M$12,C156/$C$14&gt;$M$12)),1,0)</f>
        <v>0</v>
      </c>
      <c r="G156" s="1">
        <f t="shared" si="42"/>
        <v>0</v>
      </c>
      <c r="H156" s="1"/>
      <c r="I156" s="24">
        <f t="shared" ref="I156:I191" si="56">MIN(1,MAX(0,(E156-$J$15)/($L$14-$J$15)))</f>
        <v>0.41808675200682677</v>
      </c>
      <c r="J156" s="24">
        <f t="shared" si="52"/>
        <v>0.16382649598634647</v>
      </c>
      <c r="K156" s="1"/>
      <c r="L156" s="1">
        <f t="shared" ref="L156:L191" si="57">B156*I156</f>
        <v>8.6125870913406309E-3</v>
      </c>
      <c r="M156" s="1">
        <f t="shared" ref="M156:M191" si="58">B156*(1-I156)</f>
        <v>1.1987412908659369E-2</v>
      </c>
      <c r="N156" s="1">
        <f t="shared" ref="N156:N191" si="59">L156*$L$14</f>
        <v>-0.11550999157798023</v>
      </c>
      <c r="O156" s="1">
        <f t="shared" ref="O156:O191" si="60">M156*$J$15</f>
        <v>1.290999157798025E-2</v>
      </c>
      <c r="P156" s="24">
        <f t="shared" si="53"/>
        <v>2.8084160291034011E-17</v>
      </c>
      <c r="Q156" s="1"/>
      <c r="R156" s="27">
        <f t="shared" ref="R156:R191" si="61">A156*L156</f>
        <v>28.619626904524917</v>
      </c>
      <c r="S156" s="27">
        <f t="shared" ref="S156:S191" si="62">A156*M156</f>
        <v>39.834173095475087</v>
      </c>
    </row>
    <row r="157" spans="1:19" x14ac:dyDescent="0.25">
      <c r="A157" s="29">
        <v>3353</v>
      </c>
      <c r="B157" s="29">
        <v>2.07E-2</v>
      </c>
      <c r="C157" s="29">
        <v>-9.8599999999999993E-2</v>
      </c>
      <c r="D157" s="1"/>
      <c r="E157" s="1">
        <f t="shared" si="54"/>
        <v>-4.7632850241545892</v>
      </c>
      <c r="F157" s="1">
        <f t="shared" si="55"/>
        <v>0</v>
      </c>
      <c r="G157" s="1">
        <f t="shared" ref="G157:G191" si="63">E157*F157</f>
        <v>0</v>
      </c>
      <c r="H157" s="1"/>
      <c r="I157" s="24">
        <f t="shared" si="56"/>
        <v>0.40308905757320052</v>
      </c>
      <c r="J157" s="24">
        <f t="shared" si="52"/>
        <v>0.19382188485359897</v>
      </c>
      <c r="K157" s="1"/>
      <c r="L157" s="1">
        <f t="shared" si="57"/>
        <v>8.3439434917652513E-3</v>
      </c>
      <c r="M157" s="1">
        <f t="shared" si="58"/>
        <v>1.235605650823475E-2</v>
      </c>
      <c r="N157" s="1">
        <f t="shared" si="59"/>
        <v>-0.11190700683073396</v>
      </c>
      <c r="O157" s="1">
        <f t="shared" si="60"/>
        <v>1.3307006830733959E-2</v>
      </c>
      <c r="P157" s="24">
        <f t="shared" si="53"/>
        <v>0</v>
      </c>
      <c r="Q157" s="1"/>
      <c r="R157" s="27">
        <f t="shared" si="61"/>
        <v>27.977242527888887</v>
      </c>
      <c r="S157" s="27">
        <f t="shared" si="62"/>
        <v>41.429857472111117</v>
      </c>
    </row>
    <row r="158" spans="1:19" x14ac:dyDescent="0.25">
      <c r="A158" s="29">
        <v>3383</v>
      </c>
      <c r="B158" s="29">
        <v>2.1100000000000001E-2</v>
      </c>
      <c r="C158" s="29">
        <v>-9.3899999999999997E-2</v>
      </c>
      <c r="D158" s="1"/>
      <c r="E158" s="1">
        <f t="shared" si="54"/>
        <v>-4.4502369668246446</v>
      </c>
      <c r="F158" s="1">
        <f t="shared" si="55"/>
        <v>0</v>
      </c>
      <c r="G158" s="1">
        <f t="shared" si="63"/>
        <v>0</v>
      </c>
      <c r="H158" s="1"/>
      <c r="I158" s="24">
        <f t="shared" si="56"/>
        <v>0.38148273856657883</v>
      </c>
      <c r="J158" s="24">
        <f t="shared" si="52"/>
        <v>0.23703452286684235</v>
      </c>
      <c r="K158" s="1"/>
      <c r="L158" s="1">
        <f t="shared" si="57"/>
        <v>8.0492857837548143E-3</v>
      </c>
      <c r="M158" s="1">
        <f t="shared" si="58"/>
        <v>1.3050714216245186E-2</v>
      </c>
      <c r="N158" s="1">
        <f t="shared" si="59"/>
        <v>-0.10795512698212339</v>
      </c>
      <c r="O158" s="1">
        <f t="shared" si="60"/>
        <v>1.4055126982123384E-2</v>
      </c>
      <c r="P158" s="24">
        <f t="shared" si="53"/>
        <v>-1.4042080145517006E-17</v>
      </c>
      <c r="Q158" s="1"/>
      <c r="R158" s="27">
        <f t="shared" si="61"/>
        <v>27.230733806442537</v>
      </c>
      <c r="S158" s="27">
        <f t="shared" si="62"/>
        <v>44.150566193557466</v>
      </c>
    </row>
    <row r="159" spans="1:19" x14ac:dyDescent="0.25">
      <c r="A159" s="29">
        <v>3413</v>
      </c>
      <c r="B159" s="29">
        <v>2.1600000000000001E-2</v>
      </c>
      <c r="C159" s="29">
        <v>-8.8300000000000003E-2</v>
      </c>
      <c r="D159" s="1"/>
      <c r="E159" s="1">
        <f t="shared" si="54"/>
        <v>-4.0879629629629628</v>
      </c>
      <c r="F159" s="1">
        <f t="shared" si="55"/>
        <v>0</v>
      </c>
      <c r="G159" s="1">
        <f t="shared" si="63"/>
        <v>0</v>
      </c>
      <c r="H159" s="1"/>
      <c r="I159" s="24">
        <f t="shared" si="56"/>
        <v>0.35647888528602101</v>
      </c>
      <c r="J159" s="24">
        <f t="shared" si="52"/>
        <v>0.28704222942795798</v>
      </c>
      <c r="K159" s="1"/>
      <c r="L159" s="1">
        <f t="shared" si="57"/>
        <v>7.6999439221780543E-3</v>
      </c>
      <c r="M159" s="1">
        <f t="shared" si="58"/>
        <v>1.3900056077821948E-2</v>
      </c>
      <c r="N159" s="1">
        <f t="shared" si="59"/>
        <v>-0.10326983613274096</v>
      </c>
      <c r="O159" s="1">
        <f t="shared" si="60"/>
        <v>1.4969836132740966E-2</v>
      </c>
      <c r="P159" s="24">
        <f t="shared" si="53"/>
        <v>1.4042080145517006E-17</v>
      </c>
      <c r="Q159" s="1"/>
      <c r="R159" s="27">
        <f t="shared" si="61"/>
        <v>26.2799086063937</v>
      </c>
      <c r="S159" s="27">
        <f t="shared" si="62"/>
        <v>47.440891393606307</v>
      </c>
    </row>
    <row r="160" spans="1:19" x14ac:dyDescent="0.25">
      <c r="A160" s="29">
        <v>3443</v>
      </c>
      <c r="B160" s="29">
        <v>2.23E-2</v>
      </c>
      <c r="C160" s="29">
        <v>-8.2100000000000006E-2</v>
      </c>
      <c r="D160" s="1"/>
      <c r="E160" s="1">
        <f t="shared" si="54"/>
        <v>-3.6816143497757849</v>
      </c>
      <c r="F160" s="1">
        <f t="shared" si="55"/>
        <v>0</v>
      </c>
      <c r="G160" s="1">
        <f t="shared" si="63"/>
        <v>0</v>
      </c>
      <c r="H160" s="1"/>
      <c r="I160" s="24">
        <f t="shared" si="56"/>
        <v>0.32843303878147967</v>
      </c>
      <c r="J160" s="24">
        <f t="shared" si="52"/>
        <v>0.34313392243704066</v>
      </c>
      <c r="K160" s="1"/>
      <c r="L160" s="1">
        <f t="shared" si="57"/>
        <v>7.3240567648269967E-3</v>
      </c>
      <c r="M160" s="1">
        <f t="shared" si="58"/>
        <v>1.4975943235173003E-2</v>
      </c>
      <c r="N160" s="1">
        <f t="shared" si="59"/>
        <v>-9.8228526022385604E-2</v>
      </c>
      <c r="O160" s="1">
        <f t="shared" si="60"/>
        <v>1.6128526022385604E-2</v>
      </c>
      <c r="P160" s="24">
        <f t="shared" si="53"/>
        <v>0</v>
      </c>
      <c r="Q160" s="1"/>
      <c r="R160" s="27">
        <f t="shared" si="61"/>
        <v>25.216727441299348</v>
      </c>
      <c r="S160" s="27">
        <f t="shared" si="62"/>
        <v>51.562172558700652</v>
      </c>
    </row>
    <row r="161" spans="1:19" x14ac:dyDescent="0.25">
      <c r="A161" s="29">
        <v>3473</v>
      </c>
      <c r="B161" s="29">
        <v>2.3400000000000001E-2</v>
      </c>
      <c r="C161" s="29">
        <v>-7.51E-2</v>
      </c>
      <c r="D161" s="1"/>
      <c r="E161" s="1">
        <f t="shared" si="54"/>
        <v>-3.2094017094017091</v>
      </c>
      <c r="F161" s="1">
        <f t="shared" si="55"/>
        <v>0</v>
      </c>
      <c r="G161" s="1">
        <f t="shared" si="63"/>
        <v>0</v>
      </c>
      <c r="H161" s="1"/>
      <c r="I161" s="24">
        <f t="shared" si="56"/>
        <v>0.29584131138376601</v>
      </c>
      <c r="J161" s="24">
        <f t="shared" si="52"/>
        <v>0.40831737723246797</v>
      </c>
      <c r="K161" s="1"/>
      <c r="L161" s="1">
        <f t="shared" si="57"/>
        <v>6.9226866863801246E-3</v>
      </c>
      <c r="M161" s="1">
        <f t="shared" si="58"/>
        <v>1.6477313313619877E-2</v>
      </c>
      <c r="N161" s="1">
        <f t="shared" si="59"/>
        <v>-9.284544497027461E-2</v>
      </c>
      <c r="O161" s="1">
        <f t="shared" si="60"/>
        <v>1.774544497027462E-2</v>
      </c>
      <c r="P161" s="24">
        <f t="shared" si="53"/>
        <v>1.4042080145517006E-17</v>
      </c>
      <c r="Q161" s="1"/>
      <c r="R161" s="27">
        <f t="shared" si="61"/>
        <v>24.042490861798171</v>
      </c>
      <c r="S161" s="27">
        <f t="shared" si="62"/>
        <v>57.225709138201836</v>
      </c>
    </row>
    <row r="162" spans="1:19" x14ac:dyDescent="0.25">
      <c r="A162" s="29">
        <v>3503</v>
      </c>
      <c r="B162" s="29">
        <v>2.4400000000000002E-2</v>
      </c>
      <c r="C162" s="29">
        <v>-6.8900000000000003E-2</v>
      </c>
      <c r="D162" s="1"/>
      <c r="E162" s="1">
        <f t="shared" si="54"/>
        <v>-2.8237704918032787</v>
      </c>
      <c r="F162" s="1">
        <f t="shared" si="55"/>
        <v>0</v>
      </c>
      <c r="G162" s="1">
        <f t="shared" si="63"/>
        <v>0</v>
      </c>
      <c r="H162" s="1"/>
      <c r="I162" s="24">
        <f t="shared" si="56"/>
        <v>0.2692253624543598</v>
      </c>
      <c r="J162" s="24">
        <f t="shared" si="52"/>
        <v>0.46154927509128041</v>
      </c>
      <c r="K162" s="1"/>
      <c r="L162" s="1">
        <f t="shared" si="57"/>
        <v>6.5690988438863798E-3</v>
      </c>
      <c r="M162" s="1">
        <f t="shared" si="58"/>
        <v>1.7830901156113622E-2</v>
      </c>
      <c r="N162" s="1">
        <f t="shared" si="59"/>
        <v>-8.8103208023887922E-2</v>
      </c>
      <c r="O162" s="1">
        <f t="shared" si="60"/>
        <v>1.9203208023887912E-2</v>
      </c>
      <c r="P162" s="24">
        <f t="shared" si="53"/>
        <v>-1.4042080145517006E-17</v>
      </c>
      <c r="Q162" s="1"/>
      <c r="R162" s="27">
        <f t="shared" si="61"/>
        <v>23.011553250133989</v>
      </c>
      <c r="S162" s="27">
        <f t="shared" si="62"/>
        <v>62.46164674986602</v>
      </c>
    </row>
    <row r="163" spans="1:19" x14ac:dyDescent="0.25">
      <c r="A163" s="29">
        <v>3533</v>
      </c>
      <c r="B163" s="29">
        <v>2.5499999999999998E-2</v>
      </c>
      <c r="C163" s="29">
        <v>-6.4500000000000002E-2</v>
      </c>
      <c r="D163" s="1"/>
      <c r="E163" s="1">
        <f t="shared" si="54"/>
        <v>-2.5294117647058827</v>
      </c>
      <c r="F163" s="1">
        <f t="shared" si="55"/>
        <v>0</v>
      </c>
      <c r="G163" s="1">
        <f t="shared" si="63"/>
        <v>0</v>
      </c>
      <c r="H163" s="1"/>
      <c r="I163" s="24">
        <f t="shared" si="56"/>
        <v>0.24890896562284665</v>
      </c>
      <c r="J163" s="24">
        <f t="shared" si="52"/>
        <v>0.50218206875430671</v>
      </c>
      <c r="K163" s="1"/>
      <c r="L163" s="1">
        <f t="shared" si="57"/>
        <v>6.3471786233825888E-3</v>
      </c>
      <c r="M163" s="1">
        <f t="shared" si="58"/>
        <v>1.9152821376617408E-2</v>
      </c>
      <c r="N163" s="1">
        <f t="shared" si="59"/>
        <v>-8.5126866243013549E-2</v>
      </c>
      <c r="O163" s="1">
        <f t="shared" si="60"/>
        <v>2.0626866243013551E-2</v>
      </c>
      <c r="P163" s="24">
        <f t="shared" si="53"/>
        <v>0</v>
      </c>
      <c r="Q163" s="1"/>
      <c r="R163" s="27">
        <f t="shared" si="61"/>
        <v>22.424582076410687</v>
      </c>
      <c r="S163" s="27">
        <f t="shared" si="62"/>
        <v>67.666917923589295</v>
      </c>
    </row>
    <row r="164" spans="1:19" x14ac:dyDescent="0.25">
      <c r="A164" s="29">
        <v>3563</v>
      </c>
      <c r="B164" s="29">
        <v>2.6499999999999999E-2</v>
      </c>
      <c r="C164" s="29">
        <v>-6.1800000000000001E-2</v>
      </c>
      <c r="D164" s="1"/>
      <c r="E164" s="1">
        <f t="shared" si="54"/>
        <v>-2.3320754716981131</v>
      </c>
      <c r="F164" s="1">
        <f t="shared" si="55"/>
        <v>0</v>
      </c>
      <c r="G164" s="1">
        <f t="shared" si="63"/>
        <v>0</v>
      </c>
      <c r="H164" s="1"/>
      <c r="I164" s="24">
        <f t="shared" si="56"/>
        <v>0.23528897725851639</v>
      </c>
      <c r="J164" s="24">
        <f t="shared" si="52"/>
        <v>0.52942204548296723</v>
      </c>
      <c r="K164" s="1"/>
      <c r="L164" s="1">
        <f t="shared" si="57"/>
        <v>6.2351578973506841E-3</v>
      </c>
      <c r="M164" s="1">
        <f t="shared" si="58"/>
        <v>2.0264842102649314E-2</v>
      </c>
      <c r="N164" s="1">
        <f t="shared" si="59"/>
        <v>-8.3624470623291536E-2</v>
      </c>
      <c r="O164" s="1">
        <f t="shared" si="60"/>
        <v>2.1824470623291542E-2</v>
      </c>
      <c r="P164" s="24">
        <f t="shared" si="53"/>
        <v>7.0210400727585029E-18</v>
      </c>
      <c r="Q164" s="1"/>
      <c r="R164" s="27">
        <f t="shared" si="61"/>
        <v>22.215867588260487</v>
      </c>
      <c r="S164" s="27">
        <f t="shared" si="62"/>
        <v>72.203632411739505</v>
      </c>
    </row>
    <row r="165" spans="1:19" x14ac:dyDescent="0.25">
      <c r="A165" s="29">
        <v>3593</v>
      </c>
      <c r="B165" s="29">
        <v>2.75E-2</v>
      </c>
      <c r="C165" s="29">
        <v>-5.9900000000000002E-2</v>
      </c>
      <c r="D165" s="1"/>
      <c r="E165" s="1">
        <f t="shared" si="54"/>
        <v>-2.1781818181818182</v>
      </c>
      <c r="F165" s="1">
        <f t="shared" si="55"/>
        <v>0</v>
      </c>
      <c r="G165" s="1">
        <f t="shared" si="63"/>
        <v>0</v>
      </c>
      <c r="H165" s="1"/>
      <c r="I165" s="24">
        <f t="shared" si="56"/>
        <v>0.22466736408088522</v>
      </c>
      <c r="J165" s="24">
        <f t="shared" si="52"/>
        <v>0.55066527183822955</v>
      </c>
      <c r="K165" s="1"/>
      <c r="L165" s="1">
        <f t="shared" si="57"/>
        <v>6.1783525122243435E-3</v>
      </c>
      <c r="M165" s="1">
        <f t="shared" si="58"/>
        <v>2.1321647487775659E-2</v>
      </c>
      <c r="N165" s="1">
        <f t="shared" si="59"/>
        <v>-8.2862610163950023E-2</v>
      </c>
      <c r="O165" s="1">
        <f t="shared" si="60"/>
        <v>2.2962610163950035E-2</v>
      </c>
      <c r="P165" s="24">
        <f t="shared" si="53"/>
        <v>1.4042080145517006E-17</v>
      </c>
      <c r="Q165" s="1"/>
      <c r="R165" s="27">
        <f t="shared" si="61"/>
        <v>22.198820576422065</v>
      </c>
      <c r="S165" s="27">
        <f t="shared" si="62"/>
        <v>76.608679423577939</v>
      </c>
    </row>
    <row r="166" spans="1:19" x14ac:dyDescent="0.25">
      <c r="A166" s="29">
        <v>3623</v>
      </c>
      <c r="B166" s="29">
        <v>2.8799999999999999E-2</v>
      </c>
      <c r="C166" s="29">
        <v>-5.8200000000000002E-2</v>
      </c>
      <c r="D166" s="1"/>
      <c r="E166" s="1">
        <f t="shared" si="54"/>
        <v>-2.0208333333333335</v>
      </c>
      <c r="F166" s="1">
        <f t="shared" si="55"/>
        <v>0</v>
      </c>
      <c r="G166" s="1">
        <f t="shared" si="63"/>
        <v>0</v>
      </c>
      <c r="H166" s="1"/>
      <c r="I166" s="24">
        <f t="shared" si="56"/>
        <v>0.21380730129103148</v>
      </c>
      <c r="J166" s="24">
        <f t="shared" si="52"/>
        <v>0.57238539741793704</v>
      </c>
      <c r="K166" s="1"/>
      <c r="L166" s="1">
        <f t="shared" si="57"/>
        <v>6.1576502771817062E-3</v>
      </c>
      <c r="M166" s="1">
        <f t="shared" si="58"/>
        <v>2.264234972281829E-2</v>
      </c>
      <c r="N166" s="1">
        <f t="shared" si="59"/>
        <v>-8.2584956658672298E-2</v>
      </c>
      <c r="O166" s="1">
        <f t="shared" si="60"/>
        <v>2.43849566586723E-2</v>
      </c>
      <c r="P166" s="24">
        <f t="shared" si="53"/>
        <v>0</v>
      </c>
      <c r="Q166" s="1"/>
      <c r="R166" s="27">
        <f t="shared" si="61"/>
        <v>22.309166954229322</v>
      </c>
      <c r="S166" s="27">
        <f t="shared" si="62"/>
        <v>82.033233045770672</v>
      </c>
    </row>
    <row r="167" spans="1:19" x14ac:dyDescent="0.25">
      <c r="A167" s="29">
        <v>3653</v>
      </c>
      <c r="B167" s="29">
        <v>0.03</v>
      </c>
      <c r="C167" s="29">
        <v>-5.6599999999999998E-2</v>
      </c>
      <c r="D167" s="1"/>
      <c r="E167" s="1">
        <f t="shared" si="54"/>
        <v>-1.8866666666666667</v>
      </c>
      <c r="F167" s="1">
        <f t="shared" si="55"/>
        <v>0</v>
      </c>
      <c r="G167" s="1">
        <f t="shared" si="63"/>
        <v>0</v>
      </c>
      <c r="H167" s="1"/>
      <c r="I167" s="24">
        <f t="shared" si="56"/>
        <v>0.20454722849332754</v>
      </c>
      <c r="J167" s="24">
        <f t="shared" si="52"/>
        <v>0.59090554301334497</v>
      </c>
      <c r="K167" s="1"/>
      <c r="L167" s="1">
        <f t="shared" si="57"/>
        <v>6.136416854799826E-3</v>
      </c>
      <c r="M167" s="1">
        <f t="shared" si="58"/>
        <v>2.3863583145200172E-2</v>
      </c>
      <c r="N167" s="1">
        <f t="shared" si="59"/>
        <v>-8.2300178993785902E-2</v>
      </c>
      <c r="O167" s="1">
        <f t="shared" si="60"/>
        <v>2.5700178993785915E-2</v>
      </c>
      <c r="P167" s="24">
        <f t="shared" si="53"/>
        <v>1.4042080145517006E-17</v>
      </c>
      <c r="Q167" s="1"/>
      <c r="R167" s="27">
        <f t="shared" si="61"/>
        <v>22.416330770583766</v>
      </c>
      <c r="S167" s="27">
        <f t="shared" si="62"/>
        <v>87.173669229416234</v>
      </c>
    </row>
    <row r="168" spans="1:19" x14ac:dyDescent="0.25">
      <c r="A168" s="29">
        <v>3683</v>
      </c>
      <c r="B168" s="29">
        <v>3.1199999999999999E-2</v>
      </c>
      <c r="C168" s="29">
        <v>-5.4899999999999997E-2</v>
      </c>
      <c r="D168" s="1"/>
      <c r="E168" s="1">
        <f t="shared" si="54"/>
        <v>-1.7596153846153846</v>
      </c>
      <c r="F168" s="1">
        <f t="shared" si="55"/>
        <v>0</v>
      </c>
      <c r="G168" s="1">
        <f t="shared" si="63"/>
        <v>0</v>
      </c>
      <c r="H168" s="1"/>
      <c r="I168" s="24">
        <f t="shared" si="56"/>
        <v>0.19577825367963947</v>
      </c>
      <c r="J168" s="24">
        <f t="shared" si="52"/>
        <v>0.60844349264072106</v>
      </c>
      <c r="K168" s="1"/>
      <c r="L168" s="1">
        <f t="shared" si="57"/>
        <v>6.108281514804751E-3</v>
      </c>
      <c r="M168" s="1">
        <f t="shared" si="58"/>
        <v>2.5091718485195244E-2</v>
      </c>
      <c r="N168" s="1">
        <f t="shared" si="59"/>
        <v>-8.1922834433851954E-2</v>
      </c>
      <c r="O168" s="1">
        <f t="shared" si="60"/>
        <v>2.7022834433851964E-2</v>
      </c>
      <c r="P168" s="24">
        <f t="shared" si="53"/>
        <v>7.0210400727585029E-18</v>
      </c>
      <c r="Q168" s="1"/>
      <c r="R168" s="27">
        <f t="shared" si="61"/>
        <v>22.496800819025896</v>
      </c>
      <c r="S168" s="27">
        <f t="shared" si="62"/>
        <v>92.412799180974091</v>
      </c>
    </row>
    <row r="169" spans="1:19" x14ac:dyDescent="0.25">
      <c r="A169" s="29">
        <v>3713</v>
      </c>
      <c r="B169" s="29">
        <v>3.2000000000000001E-2</v>
      </c>
      <c r="C169" s="29">
        <v>-5.2999999999999999E-2</v>
      </c>
      <c r="D169" s="1"/>
      <c r="E169" s="1">
        <f t="shared" si="54"/>
        <v>-1.65625</v>
      </c>
      <c r="F169" s="1">
        <f t="shared" si="55"/>
        <v>0</v>
      </c>
      <c r="G169" s="1">
        <f t="shared" si="63"/>
        <v>0</v>
      </c>
      <c r="H169" s="1"/>
      <c r="I169" s="24">
        <f t="shared" si="56"/>
        <v>0.188644059992923</v>
      </c>
      <c r="J169" s="24">
        <f t="shared" si="52"/>
        <v>0.62271188001415401</v>
      </c>
      <c r="K169" s="1"/>
      <c r="L169" s="1">
        <f t="shared" si="57"/>
        <v>6.0366099197735361E-3</v>
      </c>
      <c r="M169" s="1">
        <f t="shared" si="58"/>
        <v>2.5963390080226464E-2</v>
      </c>
      <c r="N169" s="1">
        <f t="shared" si="59"/>
        <v>-8.096159186519801E-2</v>
      </c>
      <c r="O169" s="1">
        <f t="shared" si="60"/>
        <v>2.7961591865198022E-2</v>
      </c>
      <c r="P169" s="24">
        <f t="shared" si="53"/>
        <v>7.0210400727585029E-18</v>
      </c>
      <c r="Q169" s="1"/>
      <c r="R169" s="27">
        <f t="shared" si="61"/>
        <v>22.413932632119138</v>
      </c>
      <c r="S169" s="27">
        <f t="shared" si="62"/>
        <v>96.402067367880861</v>
      </c>
    </row>
    <row r="170" spans="1:19" x14ac:dyDescent="0.25">
      <c r="A170" s="29">
        <v>3743</v>
      </c>
      <c r="B170" s="29">
        <v>3.2599999999999997E-2</v>
      </c>
      <c r="C170" s="29">
        <v>-5.04E-2</v>
      </c>
      <c r="D170" s="1"/>
      <c r="E170" s="1">
        <f t="shared" si="54"/>
        <v>-1.5460122699386505</v>
      </c>
      <c r="F170" s="1">
        <f t="shared" si="55"/>
        <v>0</v>
      </c>
      <c r="G170" s="1">
        <f t="shared" si="63"/>
        <v>0</v>
      </c>
      <c r="H170" s="1"/>
      <c r="I170" s="24">
        <f t="shared" si="56"/>
        <v>0.18103554268543184</v>
      </c>
      <c r="J170" s="24">
        <f t="shared" si="52"/>
        <v>0.63792891462913626</v>
      </c>
      <c r="K170" s="1"/>
      <c r="L170" s="1">
        <f t="shared" si="57"/>
        <v>5.9017586915450773E-3</v>
      </c>
      <c r="M170" s="1">
        <f t="shared" si="58"/>
        <v>2.6698241308454919E-2</v>
      </c>
      <c r="N170" s="1">
        <f t="shared" si="59"/>
        <v>-7.9152998921898685E-2</v>
      </c>
      <c r="O170" s="1">
        <f t="shared" si="60"/>
        <v>2.8752998921898698E-2</v>
      </c>
      <c r="P170" s="24">
        <f t="shared" si="53"/>
        <v>1.4042080145517006E-17</v>
      </c>
      <c r="Q170" s="1"/>
      <c r="R170" s="27">
        <f t="shared" si="61"/>
        <v>22.090282782453226</v>
      </c>
      <c r="S170" s="27">
        <f t="shared" si="62"/>
        <v>99.931517217546755</v>
      </c>
    </row>
    <row r="171" spans="1:19" x14ac:dyDescent="0.25">
      <c r="A171" s="29">
        <v>3773</v>
      </c>
      <c r="B171" s="29">
        <v>3.3000000000000002E-2</v>
      </c>
      <c r="C171" s="29">
        <v>-4.6399999999999997E-2</v>
      </c>
      <c r="D171" s="1"/>
      <c r="E171" s="1">
        <f t="shared" si="54"/>
        <v>-1.4060606060606058</v>
      </c>
      <c r="F171" s="1">
        <f t="shared" si="55"/>
        <v>0</v>
      </c>
      <c r="G171" s="1">
        <f t="shared" si="63"/>
        <v>0</v>
      </c>
      <c r="H171" s="1"/>
      <c r="I171" s="24">
        <f t="shared" si="56"/>
        <v>0.17137619414627298</v>
      </c>
      <c r="J171" s="24">
        <f t="shared" si="52"/>
        <v>0.65724761170745405</v>
      </c>
      <c r="K171" s="1"/>
      <c r="L171" s="1">
        <f t="shared" si="57"/>
        <v>5.6554144068270088E-3</v>
      </c>
      <c r="M171" s="1">
        <f t="shared" si="58"/>
        <v>2.7344585593172991E-2</v>
      </c>
      <c r="N171" s="1">
        <f t="shared" si="59"/>
        <v>-7.5849087338621057E-2</v>
      </c>
      <c r="O171" s="1">
        <f t="shared" si="60"/>
        <v>2.9449087338621067E-2</v>
      </c>
      <c r="P171" s="24">
        <f t="shared" si="53"/>
        <v>7.0210400727585029E-18</v>
      </c>
      <c r="Q171" s="1"/>
      <c r="R171" s="27">
        <f t="shared" si="61"/>
        <v>21.337878556958305</v>
      </c>
      <c r="S171" s="27">
        <f t="shared" si="62"/>
        <v>103.1711214430417</v>
      </c>
    </row>
    <row r="172" spans="1:19" x14ac:dyDescent="0.25">
      <c r="A172" s="29">
        <v>3803</v>
      </c>
      <c r="B172" s="29">
        <v>3.3300000000000003E-2</v>
      </c>
      <c r="C172" s="29">
        <v>-4.1099999999999998E-2</v>
      </c>
      <c r="D172" s="1"/>
      <c r="E172" s="1">
        <f t="shared" si="54"/>
        <v>-1.2342342342342341</v>
      </c>
      <c r="F172" s="1">
        <f t="shared" si="55"/>
        <v>0</v>
      </c>
      <c r="G172" s="1">
        <f t="shared" si="63"/>
        <v>0</v>
      </c>
      <c r="H172" s="1"/>
      <c r="I172" s="24">
        <f t="shared" si="56"/>
        <v>0.1595168795250739</v>
      </c>
      <c r="J172" s="24">
        <f t="shared" si="52"/>
        <v>0.68096624094985225</v>
      </c>
      <c r="K172" s="1"/>
      <c r="L172" s="1">
        <f t="shared" si="57"/>
        <v>5.3119120881849613E-3</v>
      </c>
      <c r="M172" s="1">
        <f t="shared" si="58"/>
        <v>2.7988087911815042E-2</v>
      </c>
      <c r="N172" s="1">
        <f t="shared" si="59"/>
        <v>-7.1242115065068889E-2</v>
      </c>
      <c r="O172" s="1">
        <f t="shared" si="60"/>
        <v>3.0142115065068902E-2</v>
      </c>
      <c r="P172" s="24">
        <f t="shared" si="53"/>
        <v>1.4042080145517006E-17</v>
      </c>
      <c r="Q172" s="1"/>
      <c r="R172" s="27">
        <f t="shared" si="61"/>
        <v>20.201201671367407</v>
      </c>
      <c r="S172" s="27">
        <f t="shared" si="62"/>
        <v>106.43869832863261</v>
      </c>
    </row>
    <row r="173" spans="1:19" x14ac:dyDescent="0.25">
      <c r="A173" s="29">
        <v>3833</v>
      </c>
      <c r="B173" s="29">
        <v>3.3700000000000001E-2</v>
      </c>
      <c r="C173" s="29">
        <v>-3.4799999999999998E-2</v>
      </c>
      <c r="D173" s="1"/>
      <c r="E173" s="1">
        <f t="shared" si="54"/>
        <v>-1.032640949554896</v>
      </c>
      <c r="F173" s="1">
        <f t="shared" si="55"/>
        <v>0</v>
      </c>
      <c r="G173" s="1">
        <f t="shared" si="63"/>
        <v>0</v>
      </c>
      <c r="H173" s="1"/>
      <c r="I173" s="24">
        <f t="shared" si="56"/>
        <v>0.14560307710277137</v>
      </c>
      <c r="J173" s="24">
        <f t="shared" si="52"/>
        <v>0.70879384579445726</v>
      </c>
      <c r="K173" s="1"/>
      <c r="L173" s="1">
        <f t="shared" si="57"/>
        <v>4.9068236983633952E-3</v>
      </c>
      <c r="M173" s="1">
        <f t="shared" si="58"/>
        <v>2.8793176301636605E-2</v>
      </c>
      <c r="N173" s="1">
        <f t="shared" si="59"/>
        <v>-6.5809164895697297E-2</v>
      </c>
      <c r="O173" s="1">
        <f t="shared" si="60"/>
        <v>3.1009164895697324E-2</v>
      </c>
      <c r="P173" s="24">
        <f t="shared" si="53"/>
        <v>2.8084160291034011E-17</v>
      </c>
      <c r="Q173" s="1"/>
      <c r="R173" s="27">
        <f t="shared" si="61"/>
        <v>18.807855235826892</v>
      </c>
      <c r="S173" s="27">
        <f t="shared" si="62"/>
        <v>110.36424476417311</v>
      </c>
    </row>
    <row r="174" spans="1:19" x14ac:dyDescent="0.25">
      <c r="A174" s="29">
        <v>3863</v>
      </c>
      <c r="B174" s="29">
        <v>3.4000000000000002E-2</v>
      </c>
      <c r="C174" s="29">
        <v>-2.8400000000000002E-2</v>
      </c>
      <c r="D174" s="1"/>
      <c r="E174" s="1">
        <f t="shared" si="54"/>
        <v>-0.83529411764705885</v>
      </c>
      <c r="F174" s="1">
        <f t="shared" si="55"/>
        <v>0</v>
      </c>
      <c r="G174" s="1">
        <f t="shared" si="63"/>
        <v>0</v>
      </c>
      <c r="H174" s="1"/>
      <c r="I174" s="24">
        <f t="shared" si="56"/>
        <v>0.13198236135224115</v>
      </c>
      <c r="J174" s="24">
        <f t="shared" si="52"/>
        <v>0.73603527729551765</v>
      </c>
      <c r="K174" s="1"/>
      <c r="L174" s="1">
        <f t="shared" si="57"/>
        <v>4.4874002859761992E-3</v>
      </c>
      <c r="M174" s="1">
        <f t="shared" si="58"/>
        <v>2.9512599714023802E-2</v>
      </c>
      <c r="N174" s="1">
        <f t="shared" si="59"/>
        <v>-6.0183956776621965E-2</v>
      </c>
      <c r="O174" s="1">
        <f t="shared" si="60"/>
        <v>3.1783956776621963E-2</v>
      </c>
      <c r="P174" s="24">
        <f t="shared" si="53"/>
        <v>0</v>
      </c>
      <c r="Q174" s="1"/>
      <c r="R174" s="27">
        <f t="shared" si="61"/>
        <v>17.334827304726058</v>
      </c>
      <c r="S174" s="27">
        <f t="shared" si="62"/>
        <v>114.00717269527395</v>
      </c>
    </row>
    <row r="175" spans="1:19" x14ac:dyDescent="0.25">
      <c r="A175" s="29">
        <v>3893</v>
      </c>
      <c r="B175" s="29">
        <v>3.4299999999999997E-2</v>
      </c>
      <c r="C175" s="29">
        <v>-2.3099999999999999E-2</v>
      </c>
      <c r="D175" s="1"/>
      <c r="E175" s="1">
        <f t="shared" si="54"/>
        <v>-0.67346938775510212</v>
      </c>
      <c r="F175" s="1">
        <f t="shared" si="55"/>
        <v>0</v>
      </c>
      <c r="G175" s="1">
        <f t="shared" si="63"/>
        <v>0</v>
      </c>
      <c r="H175" s="1"/>
      <c r="I175" s="24">
        <f t="shared" si="56"/>
        <v>0.1208133518173222</v>
      </c>
      <c r="J175" s="24">
        <f t="shared" si="52"/>
        <v>0.75837329636535555</v>
      </c>
      <c r="K175" s="1"/>
      <c r="L175" s="1">
        <f t="shared" si="57"/>
        <v>4.1438979673341508E-3</v>
      </c>
      <c r="M175" s="1">
        <f t="shared" si="58"/>
        <v>3.0156102032665846E-2</v>
      </c>
      <c r="N175" s="1">
        <f t="shared" si="59"/>
        <v>-5.557698450306979E-2</v>
      </c>
      <c r="O175" s="1">
        <f t="shared" si="60"/>
        <v>3.2476984503069795E-2</v>
      </c>
      <c r="P175" s="24">
        <f t="shared" si="53"/>
        <v>3.5105200363792514E-18</v>
      </c>
      <c r="Q175" s="1"/>
      <c r="R175" s="27">
        <f t="shared" si="61"/>
        <v>16.13219478683185</v>
      </c>
      <c r="S175" s="27">
        <f t="shared" si="62"/>
        <v>117.39770521316814</v>
      </c>
    </row>
    <row r="176" spans="1:19" x14ac:dyDescent="0.25">
      <c r="A176" s="29">
        <v>3923</v>
      </c>
      <c r="B176" s="29">
        <v>3.4299999999999997E-2</v>
      </c>
      <c r="C176" s="29">
        <v>-1.9199999999999998E-2</v>
      </c>
      <c r="D176" s="1"/>
      <c r="E176" s="1">
        <f t="shared" si="54"/>
        <v>-0.55976676384839652</v>
      </c>
      <c r="F176" s="1">
        <f t="shared" si="55"/>
        <v>0</v>
      </c>
      <c r="G176" s="1">
        <f t="shared" si="63"/>
        <v>0</v>
      </c>
      <c r="H176" s="1"/>
      <c r="I176" s="24">
        <f t="shared" si="56"/>
        <v>0.11296569039123988</v>
      </c>
      <c r="J176" s="24">
        <f t="shared" si="52"/>
        <v>0.77406861921752024</v>
      </c>
      <c r="K176" s="1"/>
      <c r="L176" s="1">
        <f t="shared" si="57"/>
        <v>3.8747231804195275E-3</v>
      </c>
      <c r="M176" s="1">
        <f t="shared" si="58"/>
        <v>3.0425276819580467E-2</v>
      </c>
      <c r="N176" s="1">
        <f t="shared" si="59"/>
        <v>-5.1966875596214837E-2</v>
      </c>
      <c r="O176" s="1">
        <f t="shared" si="60"/>
        <v>3.2766875596214849E-2</v>
      </c>
      <c r="P176" s="24">
        <f t="shared" si="53"/>
        <v>1.0531560109137755E-17</v>
      </c>
      <c r="Q176" s="1"/>
      <c r="R176" s="27">
        <f t="shared" si="61"/>
        <v>15.200539036785806</v>
      </c>
      <c r="S176" s="27">
        <f t="shared" si="62"/>
        <v>119.35836096321417</v>
      </c>
    </row>
    <row r="177" spans="1:19" x14ac:dyDescent="0.25">
      <c r="A177" s="29">
        <v>3953</v>
      </c>
      <c r="B177" s="29">
        <v>3.39E-2</v>
      </c>
      <c r="C177" s="29">
        <v>-1.66E-2</v>
      </c>
      <c r="D177" s="1"/>
      <c r="E177" s="1">
        <f t="shared" si="54"/>
        <v>-0.48967551622418881</v>
      </c>
      <c r="F177" s="1">
        <f t="shared" si="55"/>
        <v>0</v>
      </c>
      <c r="G177" s="1">
        <f t="shared" si="63"/>
        <v>0</v>
      </c>
      <c r="H177" s="1"/>
      <c r="I177" s="24">
        <f t="shared" si="56"/>
        <v>0.10812805022615625</v>
      </c>
      <c r="J177" s="24">
        <f t="shared" si="52"/>
        <v>0.78374389954768753</v>
      </c>
      <c r="K177" s="1"/>
      <c r="L177" s="1">
        <f t="shared" si="57"/>
        <v>3.6655409026666967E-3</v>
      </c>
      <c r="M177" s="1">
        <f t="shared" si="58"/>
        <v>3.0234459097333303E-2</v>
      </c>
      <c r="N177" s="1">
        <f t="shared" si="59"/>
        <v>-4.9161372106353345E-2</v>
      </c>
      <c r="O177" s="1">
        <f t="shared" si="60"/>
        <v>3.2561372106353348E-2</v>
      </c>
      <c r="P177" s="24">
        <f t="shared" si="53"/>
        <v>3.5105200363792514E-18</v>
      </c>
      <c r="Q177" s="1"/>
      <c r="R177" s="27">
        <f t="shared" si="61"/>
        <v>14.489883188241452</v>
      </c>
      <c r="S177" s="27">
        <f t="shared" si="62"/>
        <v>119.51681681175855</v>
      </c>
    </row>
    <row r="178" spans="1:19" x14ac:dyDescent="0.25">
      <c r="A178" s="29">
        <v>3983</v>
      </c>
      <c r="B178" s="29">
        <v>3.3300000000000003E-2</v>
      </c>
      <c r="C178" s="29">
        <v>-1.4800000000000001E-2</v>
      </c>
      <c r="D178" s="1"/>
      <c r="E178" s="1">
        <f t="shared" si="54"/>
        <v>-0.44444444444444442</v>
      </c>
      <c r="F178" s="1">
        <f t="shared" si="55"/>
        <v>0</v>
      </c>
      <c r="G178" s="1">
        <f t="shared" si="63"/>
        <v>0</v>
      </c>
      <c r="H178" s="1"/>
      <c r="I178" s="24">
        <f t="shared" si="56"/>
        <v>0.105006238916353</v>
      </c>
      <c r="J178" s="24">
        <f t="shared" si="52"/>
        <v>0.78998752216729407</v>
      </c>
      <c r="K178" s="1"/>
      <c r="L178" s="1">
        <f t="shared" si="57"/>
        <v>3.4967077559145553E-3</v>
      </c>
      <c r="M178" s="1">
        <f t="shared" si="58"/>
        <v>2.9803292244085448E-2</v>
      </c>
      <c r="N178" s="1">
        <f t="shared" si="59"/>
        <v>-4.6897021667559921E-2</v>
      </c>
      <c r="O178" s="1">
        <f t="shared" si="60"/>
        <v>3.2097021667559913E-2</v>
      </c>
      <c r="P178" s="24">
        <f t="shared" si="53"/>
        <v>-7.0210400727585029E-18</v>
      </c>
      <c r="Q178" s="1"/>
      <c r="R178" s="27">
        <f t="shared" si="61"/>
        <v>13.927386991807674</v>
      </c>
      <c r="S178" s="27">
        <f t="shared" si="62"/>
        <v>118.70651300819235</v>
      </c>
    </row>
    <row r="179" spans="1:19" x14ac:dyDescent="0.25">
      <c r="A179" s="29">
        <v>4013</v>
      </c>
      <c r="B179" s="29">
        <v>3.2599999999999997E-2</v>
      </c>
      <c r="C179" s="29">
        <v>-1.32E-2</v>
      </c>
      <c r="D179" s="1"/>
      <c r="E179" s="1">
        <f t="shared" si="54"/>
        <v>-0.40490797546012275</v>
      </c>
      <c r="F179" s="1">
        <f t="shared" si="55"/>
        <v>0</v>
      </c>
      <c r="G179" s="1">
        <f t="shared" si="63"/>
        <v>0</v>
      </c>
      <c r="H179" s="1"/>
      <c r="I179" s="24">
        <f t="shared" si="56"/>
        <v>0.10227746439988854</v>
      </c>
      <c r="J179" s="24">
        <f t="shared" si="52"/>
        <v>0.7954450712002229</v>
      </c>
      <c r="K179" s="1"/>
      <c r="L179" s="1">
        <f t="shared" si="57"/>
        <v>3.3342453394363662E-3</v>
      </c>
      <c r="M179" s="1">
        <f t="shared" si="58"/>
        <v>2.9265754660563633E-2</v>
      </c>
      <c r="N179" s="1">
        <f t="shared" si="59"/>
        <v>-4.4718113964205386E-2</v>
      </c>
      <c r="O179" s="1">
        <f t="shared" si="60"/>
        <v>3.1518113964205383E-2</v>
      </c>
      <c r="P179" s="24">
        <f t="shared" si="53"/>
        <v>-3.5105200363792514E-18</v>
      </c>
      <c r="Q179" s="1"/>
      <c r="R179" s="27">
        <f t="shared" si="61"/>
        <v>13.380326547158138</v>
      </c>
      <c r="S179" s="27">
        <f t="shared" si="62"/>
        <v>117.44347345284186</v>
      </c>
    </row>
    <row r="180" spans="1:19" x14ac:dyDescent="0.25">
      <c r="A180" s="29">
        <v>4043</v>
      </c>
      <c r="B180" s="29">
        <v>3.2000000000000001E-2</v>
      </c>
      <c r="C180" s="29">
        <v>-1.1599999999999999E-2</v>
      </c>
      <c r="D180" s="1"/>
      <c r="E180" s="1">
        <f t="shared" si="54"/>
        <v>-0.36249999999999999</v>
      </c>
      <c r="F180" s="1">
        <f t="shared" si="55"/>
        <v>0</v>
      </c>
      <c r="G180" s="1">
        <f t="shared" si="63"/>
        <v>0</v>
      </c>
      <c r="H180" s="1"/>
      <c r="I180" s="24">
        <f t="shared" si="56"/>
        <v>9.9350500872206718E-2</v>
      </c>
      <c r="J180" s="24">
        <f t="shared" si="52"/>
        <v>0.80129899825558659</v>
      </c>
      <c r="K180" s="1"/>
      <c r="L180" s="1">
        <f t="shared" si="57"/>
        <v>3.1792160279106151E-3</v>
      </c>
      <c r="M180" s="1">
        <f t="shared" si="58"/>
        <v>2.8820783972089384E-2</v>
      </c>
      <c r="N180" s="1">
        <f t="shared" si="59"/>
        <v>-4.2638897315507074E-2</v>
      </c>
      <c r="O180" s="1">
        <f t="shared" si="60"/>
        <v>3.1038897315507071E-2</v>
      </c>
      <c r="P180" s="24">
        <f t="shared" si="53"/>
        <v>-3.5105200363792514E-18</v>
      </c>
      <c r="Q180" s="1"/>
      <c r="R180" s="27">
        <f t="shared" si="61"/>
        <v>12.853570400842617</v>
      </c>
      <c r="S180" s="27">
        <f t="shared" si="62"/>
        <v>116.52242959915738</v>
      </c>
    </row>
    <row r="181" spans="1:19" x14ac:dyDescent="0.25">
      <c r="A181" s="29">
        <v>4073</v>
      </c>
      <c r="B181" s="29">
        <v>3.1199999999999999E-2</v>
      </c>
      <c r="C181" s="29">
        <v>-0.01</v>
      </c>
      <c r="D181" s="1"/>
      <c r="E181" s="1">
        <f t="shared" si="54"/>
        <v>-0.32051282051282054</v>
      </c>
      <c r="F181" s="1">
        <f t="shared" si="55"/>
        <v>0</v>
      </c>
      <c r="G181" s="1">
        <f t="shared" si="63"/>
        <v>0</v>
      </c>
      <c r="H181" s="1"/>
      <c r="I181" s="24">
        <f t="shared" si="56"/>
        <v>9.645258033589707E-2</v>
      </c>
      <c r="J181" s="24">
        <f t="shared" si="52"/>
        <v>0.8070948393282058</v>
      </c>
      <c r="K181" s="1"/>
      <c r="L181" s="1">
        <f t="shared" si="57"/>
        <v>3.0093205064799884E-3</v>
      </c>
      <c r="M181" s="1">
        <f t="shared" si="58"/>
        <v>2.8190679493520009E-2</v>
      </c>
      <c r="N181" s="1">
        <f t="shared" si="59"/>
        <v>-4.0360298557496316E-2</v>
      </c>
      <c r="O181" s="1">
        <f t="shared" si="60"/>
        <v>3.0360298557496321E-2</v>
      </c>
      <c r="P181" s="24">
        <f t="shared" si="53"/>
        <v>5.2657800545688775E-18</v>
      </c>
      <c r="Q181" s="1"/>
      <c r="R181" s="27">
        <f t="shared" si="61"/>
        <v>12.256962422892993</v>
      </c>
      <c r="S181" s="27">
        <f t="shared" si="62"/>
        <v>114.82063757710699</v>
      </c>
    </row>
    <row r="182" spans="1:19" x14ac:dyDescent="0.25">
      <c r="A182" s="29">
        <v>4103</v>
      </c>
      <c r="B182" s="29">
        <v>3.0300000000000001E-2</v>
      </c>
      <c r="C182" s="29">
        <v>-8.6E-3</v>
      </c>
      <c r="D182" s="1"/>
      <c r="E182" s="1">
        <f t="shared" si="54"/>
        <v>-0.28382838283828382</v>
      </c>
      <c r="F182" s="1">
        <f t="shared" si="55"/>
        <v>0</v>
      </c>
      <c r="G182" s="1">
        <f t="shared" si="63"/>
        <v>0</v>
      </c>
      <c r="H182" s="1"/>
      <c r="I182" s="24">
        <f t="shared" si="56"/>
        <v>9.3920650670736516E-2</v>
      </c>
      <c r="J182" s="24">
        <f t="shared" si="52"/>
        <v>0.81215869865852697</v>
      </c>
      <c r="K182" s="1"/>
      <c r="L182" s="1">
        <f t="shared" si="57"/>
        <v>2.8457957153233166E-3</v>
      </c>
      <c r="M182" s="1">
        <f t="shared" si="58"/>
        <v>2.7454204284676684E-2</v>
      </c>
      <c r="N182" s="1">
        <f t="shared" si="59"/>
        <v>-3.8167142534924481E-2</v>
      </c>
      <c r="O182" s="1">
        <f t="shared" si="60"/>
        <v>2.9567142534924484E-2</v>
      </c>
      <c r="P182" s="24">
        <f t="shared" si="53"/>
        <v>3.5105200363792514E-18</v>
      </c>
      <c r="Q182" s="1"/>
      <c r="R182" s="27">
        <f t="shared" si="61"/>
        <v>11.676299819971568</v>
      </c>
      <c r="S182" s="27">
        <f t="shared" si="62"/>
        <v>112.64460018002843</v>
      </c>
    </row>
    <row r="183" spans="1:19" x14ac:dyDescent="0.25">
      <c r="A183" s="29">
        <v>4133</v>
      </c>
      <c r="B183" s="29">
        <v>2.92E-2</v>
      </c>
      <c r="C183" s="29">
        <v>-7.4999999999999997E-3</v>
      </c>
      <c r="D183" s="1"/>
      <c r="E183" s="1">
        <f t="shared" si="54"/>
        <v>-0.25684931506849312</v>
      </c>
      <c r="F183" s="1">
        <f t="shared" si="55"/>
        <v>0</v>
      </c>
      <c r="G183" s="1">
        <f t="shared" si="63"/>
        <v>0</v>
      </c>
      <c r="H183" s="1"/>
      <c r="I183" s="24">
        <f t="shared" si="56"/>
        <v>9.2058577640457398E-2</v>
      </c>
      <c r="J183" s="24">
        <f t="shared" si="52"/>
        <v>0.81588284471908523</v>
      </c>
      <c r="K183" s="1"/>
      <c r="L183" s="1">
        <f t="shared" si="57"/>
        <v>2.6881104671013559E-3</v>
      </c>
      <c r="M183" s="1">
        <f t="shared" si="58"/>
        <v>2.6511889532898642E-2</v>
      </c>
      <c r="N183" s="1">
        <f t="shared" si="59"/>
        <v>-3.6052305088182891E-2</v>
      </c>
      <c r="O183" s="1">
        <f t="shared" si="60"/>
        <v>2.8552305088182892E-2</v>
      </c>
      <c r="P183" s="24">
        <f t="shared" si="53"/>
        <v>0</v>
      </c>
      <c r="Q183" s="1"/>
      <c r="R183" s="27">
        <f t="shared" si="61"/>
        <v>11.109960560529904</v>
      </c>
      <c r="S183" s="27">
        <f t="shared" si="62"/>
        <v>109.57363943947009</v>
      </c>
    </row>
    <row r="184" spans="1:19" x14ac:dyDescent="0.25">
      <c r="A184" s="29">
        <v>4163</v>
      </c>
      <c r="B184" s="29">
        <v>2.7900000000000001E-2</v>
      </c>
      <c r="C184" s="29">
        <v>-7.4999999999999997E-3</v>
      </c>
      <c r="D184" s="1"/>
      <c r="E184" s="1">
        <f t="shared" si="54"/>
        <v>-0.26881720430107525</v>
      </c>
      <c r="F184" s="1">
        <f t="shared" si="55"/>
        <v>0</v>
      </c>
      <c r="G184" s="1">
        <f t="shared" si="63"/>
        <v>0</v>
      </c>
      <c r="H184" s="1"/>
      <c r="I184" s="24">
        <f t="shared" si="56"/>
        <v>9.2884591495328697E-2</v>
      </c>
      <c r="J184" s="24">
        <f t="shared" si="52"/>
        <v>0.81423081700934263</v>
      </c>
      <c r="K184" s="1"/>
      <c r="L184" s="1">
        <f t="shared" si="57"/>
        <v>2.5914801027196706E-3</v>
      </c>
      <c r="M184" s="1">
        <f t="shared" si="58"/>
        <v>2.5308519897280331E-2</v>
      </c>
      <c r="N184" s="1">
        <f t="shared" si="59"/>
        <v>-3.4756321377652055E-2</v>
      </c>
      <c r="O184" s="1">
        <f t="shared" si="60"/>
        <v>2.7256321377652059E-2</v>
      </c>
      <c r="P184" s="24">
        <f t="shared" si="53"/>
        <v>3.5105200363792514E-18</v>
      </c>
      <c r="Q184" s="1"/>
      <c r="R184" s="27">
        <f t="shared" si="61"/>
        <v>10.788331667621989</v>
      </c>
      <c r="S184" s="27">
        <f t="shared" si="62"/>
        <v>105.35936833237803</v>
      </c>
    </row>
    <row r="185" spans="1:19" x14ac:dyDescent="0.25">
      <c r="A185" s="29">
        <v>4193</v>
      </c>
      <c r="B185" s="29">
        <v>2.6599999999999999E-2</v>
      </c>
      <c r="C185" s="29">
        <v>-8.3000000000000001E-3</v>
      </c>
      <c r="D185" s="1"/>
      <c r="E185" s="1">
        <f t="shared" si="54"/>
        <v>-0.31203007518796994</v>
      </c>
      <c r="F185" s="1">
        <f t="shared" si="55"/>
        <v>0</v>
      </c>
      <c r="G185" s="1">
        <f t="shared" si="63"/>
        <v>0</v>
      </c>
      <c r="H185" s="1"/>
      <c r="I185" s="24">
        <f t="shared" si="56"/>
        <v>9.5867108242238694E-2</v>
      </c>
      <c r="J185" s="24">
        <f t="shared" si="52"/>
        <v>0.80826578351552258</v>
      </c>
      <c r="K185" s="1"/>
      <c r="L185" s="1">
        <f t="shared" si="57"/>
        <v>2.550065079243549E-3</v>
      </c>
      <c r="M185" s="1">
        <f t="shared" si="58"/>
        <v>2.4049934920756452E-2</v>
      </c>
      <c r="N185" s="1">
        <f t="shared" si="59"/>
        <v>-3.420087282750172E-2</v>
      </c>
      <c r="O185" s="1">
        <f t="shared" si="60"/>
        <v>2.5900872827501725E-2</v>
      </c>
      <c r="P185" s="24">
        <f t="shared" si="53"/>
        <v>5.2657800545688775E-18</v>
      </c>
      <c r="Q185" s="1"/>
      <c r="R185" s="27">
        <f t="shared" si="61"/>
        <v>10.692422877268202</v>
      </c>
      <c r="S185" s="27">
        <f t="shared" si="62"/>
        <v>100.8413771227318</v>
      </c>
    </row>
    <row r="186" spans="1:19" x14ac:dyDescent="0.25">
      <c r="A186" s="29">
        <v>4223</v>
      </c>
      <c r="B186" s="29">
        <v>2.53E-2</v>
      </c>
      <c r="C186" s="29">
        <v>-9.2999999999999992E-3</v>
      </c>
      <c r="D186" s="1"/>
      <c r="E186" s="1">
        <f t="shared" si="54"/>
        <v>-0.3675889328063241</v>
      </c>
      <c r="F186" s="1">
        <f t="shared" si="55"/>
        <v>0</v>
      </c>
      <c r="G186" s="1">
        <f t="shared" si="63"/>
        <v>0</v>
      </c>
      <c r="H186" s="1"/>
      <c r="I186" s="24">
        <f t="shared" si="56"/>
        <v>9.9701734821890084E-2</v>
      </c>
      <c r="J186" s="24">
        <f t="shared" si="52"/>
        <v>0.8005965303562198</v>
      </c>
      <c r="K186" s="1"/>
      <c r="L186" s="1">
        <f t="shared" si="57"/>
        <v>2.5224538909938191E-3</v>
      </c>
      <c r="M186" s="1">
        <f t="shared" si="58"/>
        <v>2.2777546109006182E-2</v>
      </c>
      <c r="N186" s="1">
        <f t="shared" si="59"/>
        <v>-3.3830558067446517E-2</v>
      </c>
      <c r="O186" s="1">
        <f t="shared" si="60"/>
        <v>2.4530558067446515E-2</v>
      </c>
      <c r="P186" s="24">
        <f t="shared" si="53"/>
        <v>-3.5105200363792514E-18</v>
      </c>
      <c r="Q186" s="1"/>
      <c r="R186" s="27">
        <f t="shared" si="61"/>
        <v>10.652322781666898</v>
      </c>
      <c r="S186" s="27">
        <f t="shared" si="62"/>
        <v>96.189577218333099</v>
      </c>
    </row>
    <row r="187" spans="1:19" x14ac:dyDescent="0.25">
      <c r="A187" s="29">
        <v>4253</v>
      </c>
      <c r="B187" s="29">
        <v>2.4199999999999999E-2</v>
      </c>
      <c r="C187" s="29">
        <v>-1.03E-2</v>
      </c>
      <c r="D187" s="1"/>
      <c r="E187" s="1">
        <f t="shared" si="54"/>
        <v>-0.42561983471074383</v>
      </c>
      <c r="F187" s="1">
        <f t="shared" si="55"/>
        <v>0</v>
      </c>
      <c r="G187" s="1">
        <f t="shared" si="63"/>
        <v>0</v>
      </c>
      <c r="H187" s="1"/>
      <c r="I187" s="24">
        <f t="shared" si="56"/>
        <v>0.1037069798615274</v>
      </c>
      <c r="J187" s="24">
        <f t="shared" si="52"/>
        <v>0.79258604027694524</v>
      </c>
      <c r="K187" s="1"/>
      <c r="L187" s="1">
        <f t="shared" si="57"/>
        <v>2.5097089126489627E-3</v>
      </c>
      <c r="M187" s="1">
        <f t="shared" si="58"/>
        <v>2.1690291087351037E-2</v>
      </c>
      <c r="N187" s="1">
        <f t="shared" si="59"/>
        <v>-3.365962541670374E-2</v>
      </c>
      <c r="O187" s="1">
        <f t="shared" si="60"/>
        <v>2.3359625416703743E-2</v>
      </c>
      <c r="P187" s="24">
        <f t="shared" si="53"/>
        <v>3.5105200363792514E-18</v>
      </c>
      <c r="Q187" s="1"/>
      <c r="R187" s="27">
        <f t="shared" si="61"/>
        <v>10.673792005496038</v>
      </c>
      <c r="S187" s="27">
        <f t="shared" si="62"/>
        <v>92.248807994503963</v>
      </c>
    </row>
    <row r="188" spans="1:19" x14ac:dyDescent="0.25">
      <c r="A188" s="29">
        <v>4283</v>
      </c>
      <c r="B188" s="29">
        <v>2.3E-2</v>
      </c>
      <c r="C188" s="29">
        <v>-1.15E-2</v>
      </c>
      <c r="D188" s="1"/>
      <c r="E188" s="1">
        <f t="shared" si="54"/>
        <v>-0.5</v>
      </c>
      <c r="F188" s="1">
        <f t="shared" si="55"/>
        <v>0</v>
      </c>
      <c r="G188" s="1">
        <f t="shared" si="63"/>
        <v>0</v>
      </c>
      <c r="H188" s="1"/>
      <c r="I188" s="24">
        <f t="shared" si="56"/>
        <v>0.10884063759035047</v>
      </c>
      <c r="J188" s="24">
        <f t="shared" si="52"/>
        <v>0.78231872481929909</v>
      </c>
      <c r="K188" s="1"/>
      <c r="L188" s="1">
        <f t="shared" si="57"/>
        <v>2.5033346645780608E-3</v>
      </c>
      <c r="M188" s="1">
        <f t="shared" si="58"/>
        <v>2.0496665335421941E-2</v>
      </c>
      <c r="N188" s="1">
        <f t="shared" si="59"/>
        <v>-3.3574135501399878E-2</v>
      </c>
      <c r="O188" s="1">
        <f t="shared" si="60"/>
        <v>2.2074135501399878E-2</v>
      </c>
      <c r="P188" s="24">
        <f t="shared" si="53"/>
        <v>0</v>
      </c>
      <c r="Q188" s="1"/>
      <c r="R188" s="27">
        <f t="shared" si="61"/>
        <v>10.721782368387835</v>
      </c>
      <c r="S188" s="27">
        <f t="shared" si="62"/>
        <v>87.78721763161218</v>
      </c>
    </row>
    <row r="189" spans="1:19" x14ac:dyDescent="0.25">
      <c r="A189" s="29">
        <v>4313</v>
      </c>
      <c r="B189" s="29">
        <v>2.12E-2</v>
      </c>
      <c r="C189" s="29">
        <v>-1.2800000000000001E-2</v>
      </c>
      <c r="D189" s="1"/>
      <c r="E189" s="1">
        <f t="shared" si="54"/>
        <v>-0.60377358490566035</v>
      </c>
      <c r="F189" s="1">
        <f t="shared" si="55"/>
        <v>0</v>
      </c>
      <c r="G189" s="1">
        <f t="shared" si="63"/>
        <v>0</v>
      </c>
      <c r="H189" s="1"/>
      <c r="I189" s="24">
        <f t="shared" si="56"/>
        <v>0.11600300492479858</v>
      </c>
      <c r="J189" s="24">
        <f t="shared" si="52"/>
        <v>0.76799399015040282</v>
      </c>
      <c r="K189" s="1"/>
      <c r="L189" s="1">
        <f t="shared" si="57"/>
        <v>2.4592637044057297E-3</v>
      </c>
      <c r="M189" s="1">
        <f t="shared" si="58"/>
        <v>1.8740736295594272E-2</v>
      </c>
      <c r="N189" s="1">
        <f t="shared" si="59"/>
        <v>-3.2983066153206259E-2</v>
      </c>
      <c r="O189" s="1">
        <f t="shared" si="60"/>
        <v>2.018306615320627E-2</v>
      </c>
      <c r="P189" s="24">
        <f t="shared" si="53"/>
        <v>1.228682012732738E-17</v>
      </c>
      <c r="Q189" s="1"/>
      <c r="R189" s="27">
        <f t="shared" si="61"/>
        <v>10.606804357101913</v>
      </c>
      <c r="S189" s="27">
        <f t="shared" si="62"/>
        <v>80.8287956428981</v>
      </c>
    </row>
    <row r="190" spans="1:19" x14ac:dyDescent="0.25">
      <c r="A190" s="29">
        <v>4343</v>
      </c>
      <c r="B190" s="29">
        <v>1.89E-2</v>
      </c>
      <c r="C190" s="29">
        <v>-1.4500000000000001E-2</v>
      </c>
      <c r="D190" s="1"/>
      <c r="E190" s="1">
        <f t="shared" si="54"/>
        <v>-0.76719576719576721</v>
      </c>
      <c r="F190" s="1">
        <f t="shared" si="55"/>
        <v>0</v>
      </c>
      <c r="G190" s="1">
        <f t="shared" si="63"/>
        <v>0</v>
      </c>
      <c r="H190" s="1"/>
      <c r="I190" s="24">
        <f t="shared" si="56"/>
        <v>0.12728226930814787</v>
      </c>
      <c r="J190" s="24">
        <f t="shared" si="52"/>
        <v>0.7454354613837042</v>
      </c>
      <c r="K190" s="1"/>
      <c r="L190" s="1">
        <f t="shared" si="57"/>
        <v>2.405634889923995E-3</v>
      </c>
      <c r="M190" s="1">
        <f t="shared" si="58"/>
        <v>1.6494365110076004E-2</v>
      </c>
      <c r="N190" s="1">
        <f t="shared" si="59"/>
        <v>-3.2263809111921816E-2</v>
      </c>
      <c r="O190" s="1">
        <f t="shared" si="60"/>
        <v>1.7763809111921814E-2</v>
      </c>
      <c r="P190" s="24">
        <f t="shared" si="53"/>
        <v>-1.7552600181896257E-18</v>
      </c>
      <c r="Q190" s="1"/>
      <c r="R190" s="27">
        <f t="shared" si="61"/>
        <v>10.447672326939911</v>
      </c>
      <c r="S190" s="27">
        <f t="shared" si="62"/>
        <v>71.63502767306008</v>
      </c>
    </row>
    <row r="191" spans="1:19" x14ac:dyDescent="0.25">
      <c r="A191" s="29">
        <v>4373</v>
      </c>
      <c r="B191" s="29">
        <v>1.7399999999999999E-2</v>
      </c>
      <c r="C191" s="29">
        <v>-1.6500000000000001E-2</v>
      </c>
      <c r="D191" s="1"/>
      <c r="E191" s="1">
        <f t="shared" si="54"/>
        <v>-0.94827586206896564</v>
      </c>
      <c r="F191" s="1">
        <f t="shared" si="55"/>
        <v>0</v>
      </c>
      <c r="G191" s="1">
        <f t="shared" si="63"/>
        <v>0</v>
      </c>
      <c r="H191" s="1"/>
      <c r="I191" s="24">
        <f t="shared" si="56"/>
        <v>0.13978026827019222</v>
      </c>
      <c r="J191" s="24">
        <f t="shared" si="52"/>
        <v>0.72043946345961563</v>
      </c>
      <c r="K191" s="1"/>
      <c r="L191" s="1">
        <f t="shared" si="57"/>
        <v>2.4321766679013443E-3</v>
      </c>
      <c r="M191" s="1">
        <f t="shared" si="58"/>
        <v>1.4967823332098656E-2</v>
      </c>
      <c r="N191" s="1">
        <f t="shared" si="59"/>
        <v>-3.2619781193029794E-2</v>
      </c>
      <c r="O191" s="1">
        <f t="shared" si="60"/>
        <v>1.6119781193029797E-2</v>
      </c>
      <c r="P191" s="24">
        <f t="shared" si="53"/>
        <v>3.5105200363792514E-18</v>
      </c>
      <c r="Q191" s="1"/>
      <c r="R191" s="27">
        <f t="shared" si="61"/>
        <v>10.635908568732578</v>
      </c>
      <c r="S191" s="27">
        <f t="shared" si="62"/>
        <v>65.454291431267421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7"/>
  <sheetViews>
    <sheetView workbookViewId="0">
      <selection activeCell="L16" sqref="L16:N16"/>
    </sheetView>
  </sheetViews>
  <sheetFormatPr defaultRowHeight="15" x14ac:dyDescent="0.25"/>
  <cols>
    <col min="10" max="11" width="9.140625" style="10"/>
    <col min="17" max="17" width="9.140625" style="10"/>
  </cols>
  <sheetData>
    <row r="1" spans="1:21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8.75" customHeight="1" x14ac:dyDescent="0.25">
      <c r="A3" s="38" t="s">
        <v>28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x14ac:dyDescent="0.25">
      <c r="A5" s="31" t="s">
        <v>35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A6" s="39" t="s">
        <v>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ht="15" customHeight="1" x14ac:dyDescent="0.25">
      <c r="A8" s="31" t="s">
        <v>41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A9" s="31" t="s">
        <v>42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21" x14ac:dyDescent="0.25">
      <c r="A10" s="31" t="s">
        <v>36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 ht="15" customHeight="1" x14ac:dyDescent="0.25">
      <c r="I11" s="10"/>
      <c r="J11" s="41"/>
      <c r="K11" s="41"/>
      <c r="L11" s="41"/>
      <c r="M11" s="41"/>
      <c r="N11" s="41"/>
      <c r="P11" s="10"/>
      <c r="Q11" s="37" t="s">
        <v>26</v>
      </c>
      <c r="R11" s="37"/>
    </row>
    <row r="12" spans="1:21" ht="15" customHeight="1" x14ac:dyDescent="0.25">
      <c r="A12" s="2" t="s">
        <v>29</v>
      </c>
      <c r="B12" s="2">
        <f>SUM(B20:B177)</f>
        <v>21.886799999999987</v>
      </c>
      <c r="C12" s="2">
        <f>SUM(C20:C177)</f>
        <v>-8.397000000000002</v>
      </c>
      <c r="D12" s="3"/>
      <c r="F12" s="35" t="s">
        <v>32</v>
      </c>
      <c r="G12" s="35"/>
      <c r="H12" s="35"/>
      <c r="I12" s="35"/>
      <c r="J12" s="35"/>
      <c r="K12" s="35"/>
      <c r="L12" s="35"/>
      <c r="M12" s="22">
        <v>0.6</v>
      </c>
      <c r="N12" s="6" t="s">
        <v>33</v>
      </c>
      <c r="O12" s="22">
        <v>0.03</v>
      </c>
      <c r="P12" s="10"/>
      <c r="Q12" s="37"/>
      <c r="R12" s="37"/>
    </row>
    <row r="13" spans="1:21" ht="15" customHeight="1" x14ac:dyDescent="0.25">
      <c r="A13" s="2" t="s">
        <v>31</v>
      </c>
      <c r="B13" s="2">
        <f>MAX(B20:B177)</f>
        <v>0.97760000000000002</v>
      </c>
      <c r="C13" s="2">
        <f>MAX(C20:C177)</f>
        <v>1.0065999999999999</v>
      </c>
      <c r="D13" s="3"/>
      <c r="F13" s="36" t="s">
        <v>20</v>
      </c>
      <c r="G13" s="36"/>
      <c r="H13" s="36"/>
      <c r="I13" s="36"/>
      <c r="J13" s="36"/>
      <c r="K13" s="36"/>
      <c r="L13" s="36"/>
      <c r="M13" s="23">
        <v>1</v>
      </c>
      <c r="P13" s="3"/>
      <c r="Q13" s="37"/>
      <c r="R13" s="37"/>
      <c r="S13" s="21">
        <f>R14-S14</f>
        <v>1536.1305249253767</v>
      </c>
    </row>
    <row r="14" spans="1:21" s="3" customFormat="1" x14ac:dyDescent="0.25">
      <c r="A14" s="2" t="s">
        <v>30</v>
      </c>
      <c r="B14" s="2">
        <f>MIN(B20:B177)</f>
        <v>1.1599999999999999E-2</v>
      </c>
      <c r="C14" s="2">
        <f>MIN(C20:C177)</f>
        <v>-0.62470000000000003</v>
      </c>
      <c r="F14" s="5"/>
      <c r="G14" s="2" t="s">
        <v>7</v>
      </c>
      <c r="H14" s="2"/>
      <c r="I14" s="15"/>
      <c r="J14" s="15">
        <f>MIN(G20:G177)</f>
        <v>-9.6864274570982829</v>
      </c>
      <c r="K14" s="2" t="s">
        <v>19</v>
      </c>
      <c r="L14" s="15">
        <f>J14*M13</f>
        <v>-9.6864274570982829</v>
      </c>
      <c r="M14" s="2" t="s">
        <v>25</v>
      </c>
      <c r="N14" s="2">
        <f>L14*D17</f>
        <v>-5.0853744149765984E-3</v>
      </c>
      <c r="Q14" s="4" t="s">
        <v>34</v>
      </c>
      <c r="R14" s="18">
        <f>SUM(R20:R177)/SUM(L20:L177)</f>
        <v>1828.2048344420668</v>
      </c>
      <c r="S14" s="18">
        <f>SUM(S20:S177)/SUM(M20:M177)</f>
        <v>292.07430951669016</v>
      </c>
    </row>
    <row r="15" spans="1:21" x14ac:dyDescent="0.25">
      <c r="B15" s="3"/>
      <c r="F15" s="5"/>
      <c r="G15" s="2" t="s">
        <v>8</v>
      </c>
      <c r="H15" s="2"/>
      <c r="I15" s="15"/>
      <c r="J15" s="15">
        <f>MAX(G20:G177)</f>
        <v>1.0807315480078381</v>
      </c>
      <c r="K15" s="2"/>
      <c r="L15" s="2"/>
      <c r="M15" s="2" t="s">
        <v>24</v>
      </c>
      <c r="N15" s="2">
        <f>J15*D17</f>
        <v>5.67384062704115E-4</v>
      </c>
      <c r="P15" s="10"/>
      <c r="Q15"/>
      <c r="S15" s="17"/>
    </row>
    <row r="16" spans="1:21" x14ac:dyDescent="0.25">
      <c r="A16" s="32" t="s">
        <v>50</v>
      </c>
      <c r="B16" s="32"/>
      <c r="C16" s="32"/>
      <c r="D16" s="32"/>
      <c r="F16" s="5"/>
      <c r="G16" s="19" t="s">
        <v>27</v>
      </c>
      <c r="H16" s="19"/>
      <c r="I16" s="20"/>
      <c r="J16" s="20">
        <f>(J15-C12/B12)/(J15-L14)</f>
        <v>0.13600499904394467</v>
      </c>
      <c r="K16" s="2"/>
      <c r="L16" s="19" t="s">
        <v>61</v>
      </c>
      <c r="M16" s="2"/>
      <c r="N16" s="30">
        <f>-L14/J15*J16/(1-J16)</f>
        <v>1.4108779401705025</v>
      </c>
      <c r="P16" s="10"/>
      <c r="Q16"/>
    </row>
    <row r="17" spans="1:19" x14ac:dyDescent="0.25">
      <c r="A17" s="12" t="s">
        <v>18</v>
      </c>
      <c r="B17" s="11"/>
      <c r="C17" s="11"/>
      <c r="D17" s="11">
        <v>5.2499999999999997E-4</v>
      </c>
      <c r="I17" s="10"/>
      <c r="K17"/>
      <c r="P17" s="10"/>
      <c r="Q17"/>
    </row>
    <row r="18" spans="1:19" x14ac:dyDescent="0.25">
      <c r="A18" s="33" t="s">
        <v>38</v>
      </c>
      <c r="B18" s="34"/>
      <c r="C18" s="34"/>
      <c r="E18" s="33" t="s">
        <v>4</v>
      </c>
      <c r="F18" s="34"/>
      <c r="G18" s="34"/>
      <c r="I18" s="33" t="s">
        <v>14</v>
      </c>
      <c r="J18" s="33"/>
      <c r="K18" s="7"/>
      <c r="L18" s="33" t="s">
        <v>9</v>
      </c>
      <c r="M18" s="33"/>
      <c r="N18" s="33"/>
      <c r="O18" s="33"/>
      <c r="P18" s="33"/>
      <c r="Q18"/>
      <c r="R18" s="33" t="s">
        <v>23</v>
      </c>
      <c r="S18" s="33"/>
    </row>
    <row r="19" spans="1:19" x14ac:dyDescent="0.25">
      <c r="A19" s="13" t="s">
        <v>1</v>
      </c>
      <c r="B19" s="14" t="s">
        <v>3</v>
      </c>
      <c r="C19" s="13" t="s">
        <v>2</v>
      </c>
      <c r="D19" s="8"/>
      <c r="E19" s="7" t="s">
        <v>37</v>
      </c>
      <c r="F19" s="7" t="s">
        <v>5</v>
      </c>
      <c r="G19" s="9" t="s">
        <v>6</v>
      </c>
      <c r="H19" s="1"/>
      <c r="I19" s="16" t="s">
        <v>15</v>
      </c>
      <c r="J19" s="16" t="s">
        <v>16</v>
      </c>
      <c r="K19" s="9"/>
      <c r="L19" s="7" t="s">
        <v>10</v>
      </c>
      <c r="M19" s="7" t="s">
        <v>11</v>
      </c>
      <c r="N19" s="8" t="s">
        <v>12</v>
      </c>
      <c r="O19" s="8" t="s">
        <v>13</v>
      </c>
      <c r="P19" s="25" t="s">
        <v>17</v>
      </c>
      <c r="Q19" s="1"/>
      <c r="R19" s="7" t="s">
        <v>21</v>
      </c>
      <c r="S19" s="7" t="s">
        <v>22</v>
      </c>
    </row>
    <row r="20" spans="1:19" x14ac:dyDescent="0.25">
      <c r="A20" s="29">
        <v>-680</v>
      </c>
      <c r="B20" s="29">
        <v>1.1599999999999999E-2</v>
      </c>
      <c r="C20" s="29">
        <v>2.2800000000000001E-2</v>
      </c>
      <c r="D20" s="1"/>
      <c r="E20" s="1">
        <f>C20/B20</f>
        <v>1.9655172413793105</v>
      </c>
      <c r="F20" s="1">
        <f>IF(AND(B20/$B$13&gt;$O$12,OR(C20/$C$13&gt;$M$12,C20/$C$14&gt;$M$12)),1,0)</f>
        <v>0</v>
      </c>
      <c r="G20" s="1">
        <f>E20*F20</f>
        <v>0</v>
      </c>
      <c r="H20" s="1"/>
      <c r="I20" s="24">
        <f>MIN(1,MAX(0,(E20-$J$15)/($L$14-$J$15)))</f>
        <v>0</v>
      </c>
      <c r="J20" s="24">
        <f>1-2*I20</f>
        <v>1</v>
      </c>
      <c r="K20" s="1"/>
      <c r="L20" s="1">
        <f>B20*I20</f>
        <v>0</v>
      </c>
      <c r="M20" s="1">
        <f>B20*(1-I20)</f>
        <v>1.1599999999999999E-2</v>
      </c>
      <c r="N20" s="1">
        <f>L20*$L$14</f>
        <v>0</v>
      </c>
      <c r="O20" s="1">
        <f>M20*$J$15</f>
        <v>1.2536485956890921E-2</v>
      </c>
      <c r="P20" s="24">
        <f>(N20+O20-C20)/MAX($C$13,-$C$14)</f>
        <v>-1.0196218997724101E-2</v>
      </c>
      <c r="Q20" s="1"/>
      <c r="R20" s="27">
        <f>A20*L20</f>
        <v>0</v>
      </c>
      <c r="S20" s="27">
        <f>A20*M20</f>
        <v>-7.8879999999999999</v>
      </c>
    </row>
    <row r="21" spans="1:19" x14ac:dyDescent="0.25">
      <c r="A21" s="29">
        <v>-650</v>
      </c>
      <c r="B21" s="29">
        <v>1.4500000000000001E-2</v>
      </c>
      <c r="C21" s="29">
        <v>2.6599999999999999E-2</v>
      </c>
      <c r="D21" s="1"/>
      <c r="E21" s="1">
        <f t="shared" ref="E21:E27" si="0">C21/B21</f>
        <v>1.8344827586206895</v>
      </c>
      <c r="F21" s="1">
        <f t="shared" ref="F21:F27" si="1">IF(AND(B21/$B$13&gt;$O$12,OR(C21/$C$13&gt;$M$12,C21/$C$14&gt;$M$12)),1,0)</f>
        <v>0</v>
      </c>
      <c r="G21" s="1">
        <f t="shared" ref="G21:G27" si="2">E21*F21</f>
        <v>0</v>
      </c>
      <c r="H21" s="1"/>
      <c r="I21" s="24">
        <f t="shared" ref="I21:I27" si="3">MIN(1,MAX(0,(E21-$J$15)/($L$14-$J$15)))</f>
        <v>0</v>
      </c>
      <c r="J21" s="24">
        <f t="shared" ref="J21:J84" si="4">1-2*I21</f>
        <v>1</v>
      </c>
      <c r="K21" s="1"/>
      <c r="L21" s="1">
        <f t="shared" ref="L21:L27" si="5">B21*I21</f>
        <v>0</v>
      </c>
      <c r="M21" s="1">
        <f t="shared" ref="M21:M27" si="6">B21*(1-I21)</f>
        <v>1.4500000000000001E-2</v>
      </c>
      <c r="N21" s="1">
        <f t="shared" ref="N21:N27" si="7">L21*$L$14</f>
        <v>0</v>
      </c>
      <c r="O21" s="1">
        <f t="shared" ref="O21:O27" si="8">M21*$J$15</f>
        <v>1.5670607446113653E-2</v>
      </c>
      <c r="P21" s="24">
        <f t="shared" ref="P21:P84" si="9">(N21+O21-C21)/MAX($C$13,-$C$14)</f>
        <v>-1.0857731525815961E-2</v>
      </c>
      <c r="Q21" s="1"/>
      <c r="R21" s="27">
        <f t="shared" ref="R21:R27" si="10">A21*L21</f>
        <v>0</v>
      </c>
      <c r="S21" s="27">
        <f t="shared" ref="S21:S27" si="11">A21*M21</f>
        <v>-9.4250000000000007</v>
      </c>
    </row>
    <row r="22" spans="1:19" x14ac:dyDescent="0.25">
      <c r="A22" s="29">
        <v>-620</v>
      </c>
      <c r="B22" s="29">
        <v>1.8800000000000001E-2</v>
      </c>
      <c r="C22" s="29">
        <v>3.15E-2</v>
      </c>
      <c r="D22" s="1"/>
      <c r="E22" s="1">
        <f t="shared" si="0"/>
        <v>1.675531914893617</v>
      </c>
      <c r="F22" s="1">
        <f t="shared" si="1"/>
        <v>0</v>
      </c>
      <c r="G22" s="1">
        <f t="shared" si="2"/>
        <v>0</v>
      </c>
      <c r="H22" s="1"/>
      <c r="I22" s="24">
        <f t="shared" si="3"/>
        <v>0</v>
      </c>
      <c r="J22" s="24">
        <f t="shared" si="4"/>
        <v>1</v>
      </c>
      <c r="K22" s="1"/>
      <c r="L22" s="1">
        <f t="shared" si="5"/>
        <v>0</v>
      </c>
      <c r="M22" s="1">
        <f t="shared" si="6"/>
        <v>1.8800000000000001E-2</v>
      </c>
      <c r="N22" s="1">
        <f t="shared" si="7"/>
        <v>0</v>
      </c>
      <c r="O22" s="1">
        <f t="shared" si="8"/>
        <v>2.0317753102547357E-2</v>
      </c>
      <c r="P22" s="24">
        <f t="shared" si="9"/>
        <v>-1.1108927972831953E-2</v>
      </c>
      <c r="Q22" s="1"/>
      <c r="R22" s="27">
        <f t="shared" si="10"/>
        <v>0</v>
      </c>
      <c r="S22" s="27">
        <f t="shared" si="11"/>
        <v>-11.656000000000001</v>
      </c>
    </row>
    <row r="23" spans="1:19" x14ac:dyDescent="0.25">
      <c r="A23" s="29">
        <v>-590</v>
      </c>
      <c r="B23" s="29">
        <v>2.3800000000000002E-2</v>
      </c>
      <c r="C23" s="29">
        <v>3.6400000000000002E-2</v>
      </c>
      <c r="D23" s="1"/>
      <c r="E23" s="1">
        <f t="shared" si="0"/>
        <v>1.5294117647058822</v>
      </c>
      <c r="F23" s="1">
        <f t="shared" si="1"/>
        <v>0</v>
      </c>
      <c r="G23" s="1">
        <f t="shared" si="2"/>
        <v>0</v>
      </c>
      <c r="H23" s="1"/>
      <c r="I23" s="24">
        <f t="shared" si="3"/>
        <v>0</v>
      </c>
      <c r="J23" s="24">
        <f t="shared" si="4"/>
        <v>1</v>
      </c>
      <c r="K23" s="1"/>
      <c r="L23" s="1">
        <f t="shared" si="5"/>
        <v>0</v>
      </c>
      <c r="M23" s="1">
        <f t="shared" si="6"/>
        <v>2.3800000000000002E-2</v>
      </c>
      <c r="N23" s="1">
        <f t="shared" si="7"/>
        <v>0</v>
      </c>
      <c r="O23" s="1">
        <f t="shared" si="8"/>
        <v>2.5721410842586549E-2</v>
      </c>
      <c r="P23" s="24">
        <f t="shared" si="9"/>
        <v>-1.060857257839604E-2</v>
      </c>
      <c r="Q23" s="1"/>
      <c r="R23" s="27">
        <f t="shared" si="10"/>
        <v>0</v>
      </c>
      <c r="S23" s="27">
        <f t="shared" si="11"/>
        <v>-14.042000000000002</v>
      </c>
    </row>
    <row r="24" spans="1:19" x14ac:dyDescent="0.25">
      <c r="A24" s="29">
        <v>-560</v>
      </c>
      <c r="B24" s="29">
        <v>3.0700000000000002E-2</v>
      </c>
      <c r="C24" s="29">
        <v>4.2999999999999997E-2</v>
      </c>
      <c r="D24" s="1"/>
      <c r="E24" s="1">
        <f t="shared" si="0"/>
        <v>1.4006514657980453</v>
      </c>
      <c r="F24" s="1">
        <f t="shared" si="1"/>
        <v>0</v>
      </c>
      <c r="G24" s="1">
        <f t="shared" si="2"/>
        <v>0</v>
      </c>
      <c r="H24" s="1"/>
      <c r="I24" s="24">
        <f t="shared" si="3"/>
        <v>0</v>
      </c>
      <c r="J24" s="24">
        <f t="shared" si="4"/>
        <v>1</v>
      </c>
      <c r="K24" s="1"/>
      <c r="L24" s="1">
        <f t="shared" si="5"/>
        <v>0</v>
      </c>
      <c r="M24" s="1">
        <f t="shared" si="6"/>
        <v>3.0700000000000002E-2</v>
      </c>
      <c r="N24" s="1">
        <f t="shared" si="7"/>
        <v>0</v>
      </c>
      <c r="O24" s="1">
        <f t="shared" si="8"/>
        <v>3.3178458523840632E-2</v>
      </c>
      <c r="P24" s="24">
        <f t="shared" si="9"/>
        <v>-9.7571443236234515E-3</v>
      </c>
      <c r="Q24" s="1"/>
      <c r="R24" s="27">
        <f t="shared" si="10"/>
        <v>0</v>
      </c>
      <c r="S24" s="27">
        <f t="shared" si="11"/>
        <v>-17.192</v>
      </c>
    </row>
    <row r="25" spans="1:19" x14ac:dyDescent="0.25">
      <c r="A25" s="29">
        <v>-530</v>
      </c>
      <c r="B25" s="29">
        <v>4.07E-2</v>
      </c>
      <c r="C25" s="29">
        <v>5.2900000000000003E-2</v>
      </c>
      <c r="D25" s="1"/>
      <c r="E25" s="1">
        <f t="shared" si="0"/>
        <v>1.2997542997542999</v>
      </c>
      <c r="F25" s="1">
        <f t="shared" si="1"/>
        <v>0</v>
      </c>
      <c r="G25" s="1">
        <f t="shared" si="2"/>
        <v>0</v>
      </c>
      <c r="H25" s="1"/>
      <c r="I25" s="24">
        <f t="shared" si="3"/>
        <v>0</v>
      </c>
      <c r="J25" s="24">
        <f t="shared" si="4"/>
        <v>1</v>
      </c>
      <c r="K25" s="1"/>
      <c r="L25" s="1">
        <f t="shared" si="5"/>
        <v>0</v>
      </c>
      <c r="M25" s="1">
        <f t="shared" si="6"/>
        <v>4.07E-2</v>
      </c>
      <c r="N25" s="1">
        <f t="shared" si="7"/>
        <v>0</v>
      </c>
      <c r="O25" s="1">
        <f t="shared" si="8"/>
        <v>4.3985774003919009E-2</v>
      </c>
      <c r="P25" s="24">
        <f t="shared" si="9"/>
        <v>-8.8557778621905364E-3</v>
      </c>
      <c r="Q25" s="1"/>
      <c r="R25" s="27">
        <f t="shared" si="10"/>
        <v>0</v>
      </c>
      <c r="S25" s="27">
        <f t="shared" si="11"/>
        <v>-21.571000000000002</v>
      </c>
    </row>
    <row r="26" spans="1:19" x14ac:dyDescent="0.25">
      <c r="A26" s="29">
        <v>-500</v>
      </c>
      <c r="B26" s="29">
        <v>5.5500000000000001E-2</v>
      </c>
      <c r="C26" s="29">
        <v>6.6199999999999995E-2</v>
      </c>
      <c r="D26" s="1"/>
      <c r="E26" s="1">
        <f t="shared" si="0"/>
        <v>1.1927927927927926</v>
      </c>
      <c r="F26" s="1">
        <f t="shared" si="1"/>
        <v>0</v>
      </c>
      <c r="G26" s="1">
        <f t="shared" si="2"/>
        <v>0</v>
      </c>
      <c r="H26" s="1"/>
      <c r="I26" s="24">
        <f t="shared" si="3"/>
        <v>0</v>
      </c>
      <c r="J26" s="24">
        <f t="shared" si="4"/>
        <v>1</v>
      </c>
      <c r="K26" s="1"/>
      <c r="L26" s="1">
        <f t="shared" si="5"/>
        <v>0</v>
      </c>
      <c r="M26" s="1">
        <f t="shared" si="6"/>
        <v>5.5500000000000001E-2</v>
      </c>
      <c r="N26" s="1">
        <f t="shared" si="7"/>
        <v>0</v>
      </c>
      <c r="O26" s="1">
        <f t="shared" si="8"/>
        <v>5.9980600914435016E-2</v>
      </c>
      <c r="P26" s="24">
        <f t="shared" si="9"/>
        <v>-6.178620192295827E-3</v>
      </c>
      <c r="Q26" s="1"/>
      <c r="R26" s="27">
        <f t="shared" si="10"/>
        <v>0</v>
      </c>
      <c r="S26" s="27">
        <f t="shared" si="11"/>
        <v>-27.75</v>
      </c>
    </row>
    <row r="27" spans="1:19" x14ac:dyDescent="0.25">
      <c r="A27" s="29">
        <v>-470</v>
      </c>
      <c r="B27" s="29">
        <v>7.7399999999999997E-2</v>
      </c>
      <c r="C27" s="29">
        <v>8.4599999999999995E-2</v>
      </c>
      <c r="D27" s="1"/>
      <c r="E27" s="1">
        <f t="shared" si="0"/>
        <v>1.0930232558139534</v>
      </c>
      <c r="F27" s="1">
        <f t="shared" si="1"/>
        <v>0</v>
      </c>
      <c r="G27" s="1">
        <f t="shared" si="2"/>
        <v>0</v>
      </c>
      <c r="H27" s="1"/>
      <c r="I27" s="24">
        <f t="shared" si="3"/>
        <v>0</v>
      </c>
      <c r="J27" s="24">
        <f t="shared" si="4"/>
        <v>1</v>
      </c>
      <c r="K27" s="1"/>
      <c r="L27" s="1">
        <f t="shared" si="5"/>
        <v>0</v>
      </c>
      <c r="M27" s="1">
        <f t="shared" si="6"/>
        <v>7.7399999999999997E-2</v>
      </c>
      <c r="N27" s="1">
        <f t="shared" si="7"/>
        <v>0</v>
      </c>
      <c r="O27" s="1">
        <f t="shared" si="8"/>
        <v>8.3648621815806665E-2</v>
      </c>
      <c r="P27" s="24">
        <f t="shared" si="9"/>
        <v>-9.4514025848731371E-4</v>
      </c>
      <c r="Q27" s="1"/>
      <c r="R27" s="27">
        <f t="shared" si="10"/>
        <v>0</v>
      </c>
      <c r="S27" s="27">
        <f t="shared" si="11"/>
        <v>-36.378</v>
      </c>
    </row>
    <row r="28" spans="1:19" x14ac:dyDescent="0.25">
      <c r="A28" s="29">
        <v>-440</v>
      </c>
      <c r="B28" s="29">
        <v>0.10879999999999999</v>
      </c>
      <c r="C28" s="29">
        <v>0.1115</v>
      </c>
      <c r="D28" s="1"/>
      <c r="E28" s="1">
        <f t="shared" ref="E28:E59" si="12">C28/B28</f>
        <v>1.0248161764705883</v>
      </c>
      <c r="F28" s="1">
        <f t="shared" ref="F28:F59" si="13">IF(AND(B28/$B$13&gt;$O$12,OR(C28/$C$13&gt;$M$12,C28/$C$14&gt;$M$12)),1,0)</f>
        <v>0</v>
      </c>
      <c r="G28" s="1">
        <f>E28*F28</f>
        <v>0</v>
      </c>
      <c r="H28" s="1"/>
      <c r="I28" s="24">
        <f t="shared" ref="I28:I59" si="14">MIN(1,MAX(0,(E28-$J$15)/($L$14-$J$15)))</f>
        <v>5.1931406892693783E-3</v>
      </c>
      <c r="J28" s="24">
        <f t="shared" si="4"/>
        <v>0.98961371862146119</v>
      </c>
      <c r="K28" s="1"/>
      <c r="L28" s="1">
        <f t="shared" ref="L28:L59" si="15">B28*I28</f>
        <v>5.6501370699250833E-4</v>
      </c>
      <c r="M28" s="1">
        <f t="shared" ref="M28:M59" si="16">B28*(1-I28)</f>
        <v>0.10823498629300748</v>
      </c>
      <c r="N28" s="1">
        <f t="shared" ref="N28:N59" si="17">L28*$L$14</f>
        <v>-5.4729642850491166E-3</v>
      </c>
      <c r="O28" s="1">
        <f t="shared" ref="O28:O59" si="18">M28*$J$15</f>
        <v>0.11697296428504912</v>
      </c>
      <c r="P28" s="24">
        <f t="shared" si="9"/>
        <v>0</v>
      </c>
      <c r="Q28" s="1"/>
      <c r="R28" s="27">
        <f t="shared" ref="R28:R59" si="19">A28*L28</f>
        <v>-0.24860603107670368</v>
      </c>
      <c r="S28" s="27">
        <f t="shared" ref="S28:S59" si="20">A28*M28</f>
        <v>-47.623393968923295</v>
      </c>
    </row>
    <row r="29" spans="1:19" x14ac:dyDescent="0.25">
      <c r="A29" s="29">
        <v>-410</v>
      </c>
      <c r="B29" s="29">
        <v>0.15279999999999999</v>
      </c>
      <c r="C29" s="29">
        <v>0.15010000000000001</v>
      </c>
      <c r="D29" s="1"/>
      <c r="E29" s="1">
        <f t="shared" si="12"/>
        <v>0.98232984293193726</v>
      </c>
      <c r="F29" s="1">
        <f t="shared" si="13"/>
        <v>0</v>
      </c>
      <c r="G29" s="1">
        <f t="shared" ref="G29:G92" si="21">E29*F29</f>
        <v>0</v>
      </c>
      <c r="H29" s="1"/>
      <c r="I29" s="24">
        <f t="shared" si="14"/>
        <v>9.139059340466292E-3</v>
      </c>
      <c r="J29" s="24">
        <f t="shared" si="4"/>
        <v>0.98172188131906746</v>
      </c>
      <c r="K29" s="1"/>
      <c r="L29" s="1">
        <f t="shared" si="15"/>
        <v>1.3964482672232494E-3</v>
      </c>
      <c r="M29" s="1">
        <f t="shared" si="16"/>
        <v>0.15140355173277673</v>
      </c>
      <c r="N29" s="1">
        <f t="shared" si="17"/>
        <v>-1.3526594838048604E-2</v>
      </c>
      <c r="O29" s="1">
        <f t="shared" si="18"/>
        <v>0.16362659483804859</v>
      </c>
      <c r="P29" s="24">
        <f t="shared" si="9"/>
        <v>-2.7573589922142773E-17</v>
      </c>
      <c r="Q29" s="1"/>
      <c r="R29" s="27">
        <f t="shared" si="19"/>
        <v>-0.57254378956153229</v>
      </c>
      <c r="S29" s="27">
        <f t="shared" si="20"/>
        <v>-62.07545621043846</v>
      </c>
    </row>
    <row r="30" spans="1:19" x14ac:dyDescent="0.25">
      <c r="A30" s="29">
        <v>-380</v>
      </c>
      <c r="B30" s="29">
        <v>0.21079999999999999</v>
      </c>
      <c r="C30" s="29">
        <v>0.20480000000000001</v>
      </c>
      <c r="D30" s="1"/>
      <c r="E30" s="1">
        <f t="shared" si="12"/>
        <v>0.97153700189753334</v>
      </c>
      <c r="F30" s="1">
        <f t="shared" si="13"/>
        <v>0</v>
      </c>
      <c r="G30" s="1">
        <f t="shared" si="21"/>
        <v>0</v>
      </c>
      <c r="H30" s="1"/>
      <c r="I30" s="24">
        <f t="shared" si="14"/>
        <v>1.01414445591935E-2</v>
      </c>
      <c r="J30" s="24">
        <f t="shared" si="4"/>
        <v>0.97971711088161295</v>
      </c>
      <c r="K30" s="1"/>
      <c r="L30" s="1">
        <f t="shared" si="15"/>
        <v>2.1378165130779897E-3</v>
      </c>
      <c r="M30" s="1">
        <f t="shared" si="16"/>
        <v>0.208662183486922</v>
      </c>
      <c r="N30" s="1">
        <f t="shared" si="17"/>
        <v>-2.0707804570516748E-2</v>
      </c>
      <c r="O30" s="1">
        <f t="shared" si="18"/>
        <v>0.22550780457051678</v>
      </c>
      <c r="P30" s="24">
        <f t="shared" si="9"/>
        <v>2.7573589922142773E-17</v>
      </c>
      <c r="Q30" s="1"/>
      <c r="R30" s="27">
        <f t="shared" si="19"/>
        <v>-0.8123702749696361</v>
      </c>
      <c r="S30" s="27">
        <f t="shared" si="20"/>
        <v>-79.291629725030361</v>
      </c>
    </row>
    <row r="31" spans="1:19" x14ac:dyDescent="0.25">
      <c r="A31" s="29">
        <v>-350</v>
      </c>
      <c r="B31" s="29">
        <v>0.28310000000000002</v>
      </c>
      <c r="C31" s="29">
        <v>0.27950000000000003</v>
      </c>
      <c r="D31" s="1"/>
      <c r="E31" s="1">
        <f t="shared" si="12"/>
        <v>0.98728364535499824</v>
      </c>
      <c r="F31" s="1">
        <f t="shared" si="13"/>
        <v>0</v>
      </c>
      <c r="G31" s="1">
        <f t="shared" si="21"/>
        <v>0</v>
      </c>
      <c r="H31" s="1"/>
      <c r="I31" s="24">
        <f t="shared" si="14"/>
        <v>8.6789748910110799E-3</v>
      </c>
      <c r="J31" s="24">
        <f t="shared" si="4"/>
        <v>0.98264205021797779</v>
      </c>
      <c r="K31" s="1"/>
      <c r="L31" s="1">
        <f t="shared" si="15"/>
        <v>2.4570177916452369E-3</v>
      </c>
      <c r="M31" s="1">
        <f t="shared" si="16"/>
        <v>0.28064298220835476</v>
      </c>
      <c r="N31" s="1">
        <f t="shared" si="17"/>
        <v>-2.3799724599571411E-2</v>
      </c>
      <c r="O31" s="1">
        <f t="shared" si="18"/>
        <v>0.30329972459957139</v>
      </c>
      <c r="P31" s="24">
        <f t="shared" si="9"/>
        <v>-5.5147179844285547E-17</v>
      </c>
      <c r="Q31" s="1"/>
      <c r="R31" s="27">
        <f t="shared" si="19"/>
        <v>-0.85995622707583297</v>
      </c>
      <c r="S31" s="27">
        <f t="shared" si="20"/>
        <v>-98.225043772924167</v>
      </c>
    </row>
    <row r="32" spans="1:19" x14ac:dyDescent="0.25">
      <c r="A32" s="29">
        <v>-320</v>
      </c>
      <c r="B32" s="29">
        <v>0.3659</v>
      </c>
      <c r="C32" s="29">
        <v>0.37309999999999999</v>
      </c>
      <c r="D32" s="1"/>
      <c r="E32" s="1">
        <f t="shared" si="12"/>
        <v>1.0196775075157147</v>
      </c>
      <c r="F32" s="1">
        <f t="shared" si="13"/>
        <v>0</v>
      </c>
      <c r="G32" s="1">
        <f t="shared" si="21"/>
        <v>0</v>
      </c>
      <c r="H32" s="1"/>
      <c r="I32" s="24">
        <f t="shared" si="14"/>
        <v>5.6703946197107008E-3</v>
      </c>
      <c r="J32" s="24">
        <f t="shared" si="4"/>
        <v>0.98865921076057861</v>
      </c>
      <c r="K32" s="1"/>
      <c r="L32" s="1">
        <f t="shared" si="15"/>
        <v>2.0747973913521453E-3</v>
      </c>
      <c r="M32" s="1">
        <f t="shared" si="16"/>
        <v>0.36382520260864781</v>
      </c>
      <c r="N32" s="1">
        <f t="shared" si="17"/>
        <v>-2.009737441950931E-2</v>
      </c>
      <c r="O32" s="1">
        <f t="shared" si="18"/>
        <v>0.3931973744195093</v>
      </c>
      <c r="P32" s="24">
        <f t="shared" si="9"/>
        <v>0</v>
      </c>
      <c r="Q32" s="1"/>
      <c r="R32" s="27">
        <f t="shared" si="19"/>
        <v>-0.66393516523268648</v>
      </c>
      <c r="S32" s="27">
        <f t="shared" si="20"/>
        <v>-116.42406483476731</v>
      </c>
    </row>
    <row r="33" spans="1:19" x14ac:dyDescent="0.25">
      <c r="A33" s="29">
        <v>-290</v>
      </c>
      <c r="B33" s="29">
        <v>0.45760000000000001</v>
      </c>
      <c r="C33" s="29">
        <v>0.48020000000000002</v>
      </c>
      <c r="D33" s="1"/>
      <c r="E33" s="1">
        <f t="shared" si="12"/>
        <v>1.0493881118881119</v>
      </c>
      <c r="F33" s="1">
        <f t="shared" si="13"/>
        <v>0</v>
      </c>
      <c r="G33" s="1">
        <f t="shared" si="21"/>
        <v>0</v>
      </c>
      <c r="H33" s="1"/>
      <c r="I33" s="24">
        <f t="shared" si="14"/>
        <v>2.9110219422655687E-3</v>
      </c>
      <c r="J33" s="24">
        <f t="shared" si="4"/>
        <v>0.99417795611546889</v>
      </c>
      <c r="K33" s="1"/>
      <c r="L33" s="1">
        <f t="shared" si="15"/>
        <v>1.3320836407807242E-3</v>
      </c>
      <c r="M33" s="1">
        <f t="shared" si="16"/>
        <v>0.45626791635921926</v>
      </c>
      <c r="N33" s="1">
        <f t="shared" si="17"/>
        <v>-1.2903131553209853E-2</v>
      </c>
      <c r="O33" s="1">
        <f t="shared" si="18"/>
        <v>0.49310313155320984</v>
      </c>
      <c r="P33" s="24">
        <f t="shared" si="9"/>
        <v>-5.5147179844285547E-17</v>
      </c>
      <c r="Q33" s="1"/>
      <c r="R33" s="27">
        <f t="shared" si="19"/>
        <v>-0.38630425582641004</v>
      </c>
      <c r="S33" s="27">
        <f t="shared" si="20"/>
        <v>-132.31769574417359</v>
      </c>
    </row>
    <row r="34" spans="1:19" x14ac:dyDescent="0.25">
      <c r="A34" s="29">
        <v>-260</v>
      </c>
      <c r="B34" s="29">
        <v>0.55920000000000003</v>
      </c>
      <c r="C34" s="29">
        <v>0.59730000000000005</v>
      </c>
      <c r="D34" s="1"/>
      <c r="E34" s="1">
        <f t="shared" si="12"/>
        <v>1.0681330472103006</v>
      </c>
      <c r="F34" s="1">
        <f t="shared" si="13"/>
        <v>0</v>
      </c>
      <c r="G34" s="1">
        <f t="shared" si="21"/>
        <v>0</v>
      </c>
      <c r="H34" s="1"/>
      <c r="I34" s="24">
        <f t="shared" si="14"/>
        <v>1.1700858872394238E-3</v>
      </c>
      <c r="J34" s="24">
        <f t="shared" si="4"/>
        <v>0.99765982822552113</v>
      </c>
      <c r="K34" s="1"/>
      <c r="L34" s="1">
        <f t="shared" si="15"/>
        <v>6.5431202814428583E-4</v>
      </c>
      <c r="M34" s="1">
        <f t="shared" si="16"/>
        <v>0.55854568797185578</v>
      </c>
      <c r="N34" s="1">
        <f t="shared" si="17"/>
        <v>-6.3379459949264748E-3</v>
      </c>
      <c r="O34" s="1">
        <f t="shared" si="18"/>
        <v>0.60363794599492659</v>
      </c>
      <c r="P34" s="24">
        <f t="shared" si="9"/>
        <v>1.1029435968857109E-16</v>
      </c>
      <c r="Q34" s="1"/>
      <c r="R34" s="27">
        <f t="shared" si="19"/>
        <v>-0.1701211273175143</v>
      </c>
      <c r="S34" s="27">
        <f t="shared" si="20"/>
        <v>-145.22187887268251</v>
      </c>
    </row>
    <row r="35" spans="1:19" x14ac:dyDescent="0.25">
      <c r="A35" s="29">
        <v>-230</v>
      </c>
      <c r="B35" s="29">
        <v>0.66439999999999999</v>
      </c>
      <c r="C35" s="29">
        <v>0.71760000000000002</v>
      </c>
      <c r="D35" s="1"/>
      <c r="E35" s="1">
        <f t="shared" si="12"/>
        <v>1.0800722456351597</v>
      </c>
      <c r="F35" s="1">
        <f t="shared" si="13"/>
        <v>1</v>
      </c>
      <c r="G35" s="1">
        <f t="shared" si="21"/>
        <v>1.0800722456351597</v>
      </c>
      <c r="H35" s="1"/>
      <c r="I35" s="24">
        <f t="shared" si="14"/>
        <v>6.1232714438948539E-5</v>
      </c>
      <c r="J35" s="24">
        <f t="shared" si="4"/>
        <v>0.99987753457112205</v>
      </c>
      <c r="K35" s="1"/>
      <c r="L35" s="1">
        <f t="shared" si="15"/>
        <v>4.0683015473237407E-5</v>
      </c>
      <c r="M35" s="1">
        <f t="shared" si="16"/>
        <v>0.66435931698452677</v>
      </c>
      <c r="N35" s="1">
        <f t="shared" si="17"/>
        <v>-3.9407307811752113E-4</v>
      </c>
      <c r="O35" s="1">
        <f t="shared" si="18"/>
        <v>0.71799407307811758</v>
      </c>
      <c r="P35" s="24">
        <f t="shared" si="9"/>
        <v>0</v>
      </c>
      <c r="Q35" s="1"/>
      <c r="R35" s="27">
        <f t="shared" si="19"/>
        <v>-9.3570935588446029E-3</v>
      </c>
      <c r="S35" s="27">
        <f t="shared" si="20"/>
        <v>-152.80264290644115</v>
      </c>
    </row>
    <row r="36" spans="1:19" x14ac:dyDescent="0.25">
      <c r="A36" s="29">
        <v>-200</v>
      </c>
      <c r="B36" s="29">
        <v>0.76549999999999996</v>
      </c>
      <c r="C36" s="29">
        <v>0.82730000000000004</v>
      </c>
      <c r="D36" s="1"/>
      <c r="E36" s="1">
        <f t="shared" si="12"/>
        <v>1.0807315480078381</v>
      </c>
      <c r="F36" s="1">
        <f t="shared" si="13"/>
        <v>1</v>
      </c>
      <c r="G36" s="1">
        <f t="shared" si="21"/>
        <v>1.0807315480078381</v>
      </c>
      <c r="H36" s="1"/>
      <c r="I36" s="24">
        <f t="shared" si="14"/>
        <v>0</v>
      </c>
      <c r="J36" s="24">
        <f t="shared" si="4"/>
        <v>1</v>
      </c>
      <c r="K36" s="1"/>
      <c r="L36" s="1">
        <f t="shared" si="15"/>
        <v>0</v>
      </c>
      <c r="M36" s="1">
        <f t="shared" si="16"/>
        <v>0.76549999999999996</v>
      </c>
      <c r="N36" s="1">
        <f t="shared" si="17"/>
        <v>0</v>
      </c>
      <c r="O36" s="1">
        <f t="shared" si="18"/>
        <v>0.82730000000000004</v>
      </c>
      <c r="P36" s="24">
        <f t="shared" si="9"/>
        <v>0</v>
      </c>
      <c r="Q36" s="1"/>
      <c r="R36" s="27">
        <f t="shared" si="19"/>
        <v>0</v>
      </c>
      <c r="S36" s="27">
        <f t="shared" si="20"/>
        <v>-153.1</v>
      </c>
    </row>
    <row r="37" spans="1:19" x14ac:dyDescent="0.25">
      <c r="A37" s="29">
        <v>-170</v>
      </c>
      <c r="B37" s="29">
        <v>0.85650000000000004</v>
      </c>
      <c r="C37" s="29">
        <v>0.91420000000000001</v>
      </c>
      <c r="D37" s="1"/>
      <c r="E37" s="1">
        <f t="shared" si="12"/>
        <v>1.0673671920607122</v>
      </c>
      <c r="F37" s="1">
        <f t="shared" si="13"/>
        <v>1</v>
      </c>
      <c r="G37" s="1">
        <f t="shared" si="21"/>
        <v>1.0673671920607122</v>
      </c>
      <c r="H37" s="1"/>
      <c r="I37" s="24">
        <f t="shared" si="14"/>
        <v>1.2412146918967329E-3</v>
      </c>
      <c r="J37" s="24">
        <f t="shared" si="4"/>
        <v>0.99751757061620649</v>
      </c>
      <c r="K37" s="1"/>
      <c r="L37" s="1">
        <f t="shared" si="15"/>
        <v>1.0631003836095517E-3</v>
      </c>
      <c r="M37" s="1">
        <f t="shared" si="16"/>
        <v>0.85543689961639047</v>
      </c>
      <c r="N37" s="1">
        <f t="shared" si="17"/>
        <v>-1.0297644745447278E-2</v>
      </c>
      <c r="O37" s="1">
        <f t="shared" si="18"/>
        <v>0.92449764474544727</v>
      </c>
      <c r="P37" s="24">
        <f t="shared" si="9"/>
        <v>0</v>
      </c>
      <c r="Q37" s="1"/>
      <c r="R37" s="27">
        <f t="shared" si="19"/>
        <v>-0.18072706521362378</v>
      </c>
      <c r="S37" s="27">
        <f t="shared" si="20"/>
        <v>-145.42427293478639</v>
      </c>
    </row>
    <row r="38" spans="1:19" x14ac:dyDescent="0.25">
      <c r="A38" s="29">
        <v>-140</v>
      </c>
      <c r="B38" s="29">
        <v>0.92720000000000002</v>
      </c>
      <c r="C38" s="29">
        <v>0.97389999999999999</v>
      </c>
      <c r="D38" s="1"/>
      <c r="E38" s="1">
        <f t="shared" si="12"/>
        <v>1.0503666954270923</v>
      </c>
      <c r="F38" s="1">
        <f t="shared" si="13"/>
        <v>1</v>
      </c>
      <c r="G38" s="1">
        <f t="shared" si="21"/>
        <v>1.0503666954270923</v>
      </c>
      <c r="H38" s="1"/>
      <c r="I38" s="24">
        <f t="shared" si="14"/>
        <v>2.8201359863215432E-3</v>
      </c>
      <c r="J38" s="24">
        <f t="shared" si="4"/>
        <v>0.99435972802735695</v>
      </c>
      <c r="K38" s="1"/>
      <c r="L38" s="1">
        <f t="shared" si="15"/>
        <v>2.6148300865173348E-3</v>
      </c>
      <c r="M38" s="1">
        <f t="shared" si="16"/>
        <v>0.92458516991348261</v>
      </c>
      <c r="N38" s="1">
        <f t="shared" si="17"/>
        <v>-2.5328361945688192E-2</v>
      </c>
      <c r="O38" s="1">
        <f t="shared" si="18"/>
        <v>0.99922836194568809</v>
      </c>
      <c r="P38" s="24">
        <f t="shared" si="9"/>
        <v>-1.1029435968857109E-16</v>
      </c>
      <c r="Q38" s="1"/>
      <c r="R38" s="27">
        <f t="shared" si="19"/>
        <v>-0.36607621211242686</v>
      </c>
      <c r="S38" s="27">
        <f t="shared" si="20"/>
        <v>-129.44192378788756</v>
      </c>
    </row>
    <row r="39" spans="1:19" x14ac:dyDescent="0.25">
      <c r="A39" s="29">
        <v>-110</v>
      </c>
      <c r="B39" s="29">
        <v>0.96870000000000001</v>
      </c>
      <c r="C39" s="29">
        <v>1.0053000000000001</v>
      </c>
      <c r="D39" s="1"/>
      <c r="E39" s="1">
        <f t="shared" si="12"/>
        <v>1.0377825952307216</v>
      </c>
      <c r="F39" s="1">
        <f t="shared" si="13"/>
        <v>1</v>
      </c>
      <c r="G39" s="1">
        <f t="shared" si="21"/>
        <v>1.0377825952307216</v>
      </c>
      <c r="H39" s="1"/>
      <c r="I39" s="24">
        <f t="shared" si="14"/>
        <v>3.9888844175839508E-3</v>
      </c>
      <c r="J39" s="24">
        <f t="shared" si="4"/>
        <v>0.99202223116483212</v>
      </c>
      <c r="K39" s="1"/>
      <c r="L39" s="1">
        <f t="shared" si="15"/>
        <v>3.8640323353135732E-3</v>
      </c>
      <c r="M39" s="1">
        <f t="shared" si="16"/>
        <v>0.96483596766468649</v>
      </c>
      <c r="N39" s="1">
        <f t="shared" si="17"/>
        <v>-3.7428668907896992E-2</v>
      </c>
      <c r="O39" s="1">
        <f t="shared" si="18"/>
        <v>1.0427286689078969</v>
      </c>
      <c r="P39" s="24">
        <f t="shared" si="9"/>
        <v>-2.2058871937714219E-16</v>
      </c>
      <c r="Q39" s="1"/>
      <c r="R39" s="27">
        <f t="shared" si="19"/>
        <v>-0.42504355688449308</v>
      </c>
      <c r="S39" s="27">
        <f t="shared" si="20"/>
        <v>-106.13195644311551</v>
      </c>
    </row>
    <row r="40" spans="1:19" x14ac:dyDescent="0.25">
      <c r="A40" s="29">
        <v>-80</v>
      </c>
      <c r="B40" s="29">
        <v>0.97760000000000002</v>
      </c>
      <c r="C40" s="29">
        <v>1.0065999999999999</v>
      </c>
      <c r="D40" s="1"/>
      <c r="E40" s="1">
        <f t="shared" si="12"/>
        <v>1.0296644844517184</v>
      </c>
      <c r="F40" s="1">
        <f t="shared" si="13"/>
        <v>1</v>
      </c>
      <c r="G40" s="1">
        <f t="shared" si="21"/>
        <v>1.0296644844517184</v>
      </c>
      <c r="H40" s="1"/>
      <c r="I40" s="24">
        <f t="shared" si="14"/>
        <v>4.7428540371607852E-3</v>
      </c>
      <c r="J40" s="24">
        <f t="shared" si="4"/>
        <v>0.99051429192567841</v>
      </c>
      <c r="K40" s="1"/>
      <c r="L40" s="1">
        <f t="shared" si="15"/>
        <v>4.6366141067283838E-3</v>
      </c>
      <c r="M40" s="1">
        <f t="shared" si="16"/>
        <v>0.97296338589327158</v>
      </c>
      <c r="N40" s="1">
        <f t="shared" si="17"/>
        <v>-4.4912226191383048E-2</v>
      </c>
      <c r="O40" s="1">
        <f t="shared" si="18"/>
        <v>1.051512226191383</v>
      </c>
      <c r="P40" s="24">
        <f t="shared" si="9"/>
        <v>0</v>
      </c>
      <c r="Q40" s="1"/>
      <c r="R40" s="27">
        <f t="shared" si="19"/>
        <v>-0.3709291285382707</v>
      </c>
      <c r="S40" s="27">
        <f t="shared" si="20"/>
        <v>-77.837070871461719</v>
      </c>
    </row>
    <row r="41" spans="1:19" x14ac:dyDescent="0.25">
      <c r="A41" s="29">
        <v>-50</v>
      </c>
      <c r="B41" s="29">
        <v>0.95389999999999997</v>
      </c>
      <c r="C41" s="29">
        <v>0.97589999999999999</v>
      </c>
      <c r="D41" s="1"/>
      <c r="E41" s="1">
        <f t="shared" si="12"/>
        <v>1.0230632141733935</v>
      </c>
      <c r="F41" s="1">
        <f t="shared" si="13"/>
        <v>1</v>
      </c>
      <c r="G41" s="1">
        <f t="shared" si="21"/>
        <v>1.0230632141733935</v>
      </c>
      <c r="H41" s="1"/>
      <c r="I41" s="24">
        <f t="shared" si="14"/>
        <v>5.3559470801068758E-3</v>
      </c>
      <c r="J41" s="24">
        <f t="shared" si="4"/>
        <v>0.98928810583978621</v>
      </c>
      <c r="K41" s="1"/>
      <c r="L41" s="1">
        <f t="shared" si="15"/>
        <v>5.1090379197139485E-3</v>
      </c>
      <c r="M41" s="1">
        <f t="shared" si="16"/>
        <v>0.94879096208028602</v>
      </c>
      <c r="N41" s="1">
        <f t="shared" si="17"/>
        <v>-4.9488325184873484E-2</v>
      </c>
      <c r="O41" s="1">
        <f t="shared" si="18"/>
        <v>1.0253883251848734</v>
      </c>
      <c r="P41" s="24">
        <f t="shared" si="9"/>
        <v>0</v>
      </c>
      <c r="Q41" s="1"/>
      <c r="R41" s="27">
        <f t="shared" si="19"/>
        <v>-0.25545189598569745</v>
      </c>
      <c r="S41" s="27">
        <f t="shared" si="20"/>
        <v>-47.4395481040143</v>
      </c>
    </row>
    <row r="42" spans="1:19" x14ac:dyDescent="0.25">
      <c r="A42" s="29">
        <v>-20</v>
      </c>
      <c r="B42" s="29">
        <v>0.89939999999999998</v>
      </c>
      <c r="C42" s="29">
        <v>0.91420000000000001</v>
      </c>
      <c r="D42" s="1"/>
      <c r="E42" s="1">
        <f t="shared" si="12"/>
        <v>1.016455414720925</v>
      </c>
      <c r="F42" s="1">
        <f t="shared" si="13"/>
        <v>1</v>
      </c>
      <c r="G42" s="1">
        <f t="shared" si="21"/>
        <v>1.016455414720925</v>
      </c>
      <c r="H42" s="1"/>
      <c r="I42" s="24">
        <f t="shared" si="14"/>
        <v>5.9696465201666774E-3</v>
      </c>
      <c r="J42" s="24">
        <f t="shared" si="4"/>
        <v>0.98806070695966663</v>
      </c>
      <c r="K42" s="1"/>
      <c r="L42" s="1">
        <f t="shared" si="15"/>
        <v>5.3691000802379091E-3</v>
      </c>
      <c r="M42" s="1">
        <f t="shared" si="16"/>
        <v>0.89403089991976215</v>
      </c>
      <c r="N42" s="1">
        <f t="shared" si="17"/>
        <v>-5.2007398437125076E-2</v>
      </c>
      <c r="O42" s="1">
        <f t="shared" si="18"/>
        <v>0.96620739843712511</v>
      </c>
      <c r="P42" s="24">
        <f t="shared" si="9"/>
        <v>0</v>
      </c>
      <c r="Q42" s="1"/>
      <c r="R42" s="27">
        <f t="shared" si="19"/>
        <v>-0.10738200160475818</v>
      </c>
      <c r="S42" s="27">
        <f t="shared" si="20"/>
        <v>-17.880617998395245</v>
      </c>
    </row>
    <row r="43" spans="1:19" x14ac:dyDescent="0.25">
      <c r="A43" s="29">
        <v>10</v>
      </c>
      <c r="B43" s="29">
        <v>0.82099999999999995</v>
      </c>
      <c r="C43" s="29">
        <v>0.82989999999999997</v>
      </c>
      <c r="D43" s="1"/>
      <c r="E43" s="1">
        <f t="shared" si="12"/>
        <v>1.0108404384896468</v>
      </c>
      <c r="F43" s="1">
        <f t="shared" si="13"/>
        <v>1</v>
      </c>
      <c r="G43" s="1">
        <f t="shared" si="21"/>
        <v>1.0108404384896468</v>
      </c>
      <c r="H43" s="1"/>
      <c r="I43" s="24">
        <f t="shared" si="14"/>
        <v>6.4911374936551785E-3</v>
      </c>
      <c r="J43" s="24">
        <f t="shared" si="4"/>
        <v>0.9870177250126897</v>
      </c>
      <c r="K43" s="1"/>
      <c r="L43" s="1">
        <f t="shared" si="15"/>
        <v>5.329223882290901E-3</v>
      </c>
      <c r="M43" s="1">
        <f t="shared" si="16"/>
        <v>0.81567077611770911</v>
      </c>
      <c r="N43" s="1">
        <f t="shared" si="17"/>
        <v>-5.1621140538446492E-2</v>
      </c>
      <c r="O43" s="1">
        <f t="shared" si="18"/>
        <v>0.88152114053844655</v>
      </c>
      <c r="P43" s="24">
        <f t="shared" si="9"/>
        <v>1.1029435968857109E-16</v>
      </c>
      <c r="Q43" s="1"/>
      <c r="R43" s="27">
        <f t="shared" si="19"/>
        <v>5.329223882290901E-2</v>
      </c>
      <c r="S43" s="27">
        <f t="shared" si="20"/>
        <v>8.156707761177092</v>
      </c>
    </row>
    <row r="44" spans="1:19" x14ac:dyDescent="0.25">
      <c r="A44" s="29">
        <v>40</v>
      </c>
      <c r="B44" s="29">
        <v>0.72940000000000005</v>
      </c>
      <c r="C44" s="29">
        <v>0.7349</v>
      </c>
      <c r="D44" s="1"/>
      <c r="E44" s="1">
        <f t="shared" si="12"/>
        <v>1.0075404442007128</v>
      </c>
      <c r="F44" s="1">
        <f t="shared" si="13"/>
        <v>1</v>
      </c>
      <c r="G44" s="1">
        <f t="shared" si="21"/>
        <v>1.0075404442007128</v>
      </c>
      <c r="H44" s="1"/>
      <c r="I44" s="24">
        <f t="shared" si="14"/>
        <v>6.7976244961568651E-3</v>
      </c>
      <c r="J44" s="24">
        <f t="shared" si="4"/>
        <v>0.98640475100768632</v>
      </c>
      <c r="K44" s="1"/>
      <c r="L44" s="1">
        <f t="shared" si="15"/>
        <v>4.9581873074968181E-3</v>
      </c>
      <c r="M44" s="1">
        <f t="shared" si="16"/>
        <v>0.7244418126925033</v>
      </c>
      <c r="N44" s="1">
        <f t="shared" si="17"/>
        <v>-4.8027121672773385E-2</v>
      </c>
      <c r="O44" s="1">
        <f t="shared" si="18"/>
        <v>0.78292712167277334</v>
      </c>
      <c r="P44" s="24">
        <f t="shared" si="9"/>
        <v>0</v>
      </c>
      <c r="Q44" s="1"/>
      <c r="R44" s="27">
        <f t="shared" si="19"/>
        <v>0.19832749229987273</v>
      </c>
      <c r="S44" s="27">
        <f t="shared" si="20"/>
        <v>28.977672507700131</v>
      </c>
    </row>
    <row r="45" spans="1:19" x14ac:dyDescent="0.25">
      <c r="A45" s="29">
        <v>70</v>
      </c>
      <c r="B45" s="29">
        <v>0.63639999999999997</v>
      </c>
      <c r="C45" s="29">
        <v>0.63580000000000003</v>
      </c>
      <c r="D45" s="1"/>
      <c r="E45" s="1">
        <f t="shared" si="12"/>
        <v>0.99905719673161542</v>
      </c>
      <c r="F45" s="1">
        <f t="shared" si="13"/>
        <v>1</v>
      </c>
      <c r="G45" s="1">
        <f t="shared" si="21"/>
        <v>0.99905719673161542</v>
      </c>
      <c r="H45" s="1"/>
      <c r="I45" s="24">
        <f t="shared" si="14"/>
        <v>7.5855061894683799E-3</v>
      </c>
      <c r="J45" s="24">
        <f t="shared" si="4"/>
        <v>0.98482898762106319</v>
      </c>
      <c r="K45" s="1"/>
      <c r="L45" s="1">
        <f t="shared" si="15"/>
        <v>4.8274161389776768E-3</v>
      </c>
      <c r="M45" s="1">
        <f t="shared" si="16"/>
        <v>0.63157258386102222</v>
      </c>
      <c r="N45" s="1">
        <f t="shared" si="17"/>
        <v>-4.6760416235432749E-2</v>
      </c>
      <c r="O45" s="1">
        <f t="shared" si="18"/>
        <v>0.68256041623543273</v>
      </c>
      <c r="P45" s="24">
        <f t="shared" si="9"/>
        <v>0</v>
      </c>
      <c r="Q45" s="1"/>
      <c r="R45" s="27">
        <f t="shared" si="19"/>
        <v>0.33791912972843735</v>
      </c>
      <c r="S45" s="27">
        <f t="shared" si="20"/>
        <v>44.210080870271554</v>
      </c>
    </row>
    <row r="46" spans="1:19" x14ac:dyDescent="0.25">
      <c r="A46" s="29">
        <v>100</v>
      </c>
      <c r="B46" s="29">
        <v>0.54969999999999997</v>
      </c>
      <c r="C46" s="29">
        <v>0.53649999999999998</v>
      </c>
      <c r="D46" s="1"/>
      <c r="E46" s="1">
        <f t="shared" si="12"/>
        <v>0.97598690194651627</v>
      </c>
      <c r="F46" s="1">
        <f t="shared" si="13"/>
        <v>0</v>
      </c>
      <c r="G46" s="1">
        <f t="shared" si="21"/>
        <v>0</v>
      </c>
      <c r="H46" s="1"/>
      <c r="I46" s="24">
        <f t="shared" si="14"/>
        <v>9.7281600477571346E-3</v>
      </c>
      <c r="J46" s="24">
        <f t="shared" si="4"/>
        <v>0.98054367990448577</v>
      </c>
      <c r="K46" s="1"/>
      <c r="L46" s="1">
        <f t="shared" si="15"/>
        <v>5.3475695782520963E-3</v>
      </c>
      <c r="M46" s="1">
        <f t="shared" si="16"/>
        <v>0.54435243042174786</v>
      </c>
      <c r="N46" s="1">
        <f t="shared" si="17"/>
        <v>-5.1798844791524593E-2</v>
      </c>
      <c r="O46" s="1">
        <f t="shared" si="18"/>
        <v>0.5882988447915245</v>
      </c>
      <c r="P46" s="24">
        <f t="shared" si="9"/>
        <v>-1.1029435968857109E-16</v>
      </c>
      <c r="Q46" s="1"/>
      <c r="R46" s="27">
        <f t="shared" si="19"/>
        <v>0.5347569578252096</v>
      </c>
      <c r="S46" s="27">
        <f t="shared" si="20"/>
        <v>54.435243042174783</v>
      </c>
    </row>
    <row r="47" spans="1:19" x14ac:dyDescent="0.25">
      <c r="A47" s="29">
        <v>130</v>
      </c>
      <c r="B47" s="29">
        <v>0.46829999999999999</v>
      </c>
      <c r="C47" s="29">
        <v>0.44269999999999998</v>
      </c>
      <c r="D47" s="1"/>
      <c r="E47" s="1">
        <f t="shared" si="12"/>
        <v>0.94533418748665388</v>
      </c>
      <c r="F47" s="1">
        <f t="shared" si="13"/>
        <v>0</v>
      </c>
      <c r="G47" s="1">
        <f t="shared" si="21"/>
        <v>0</v>
      </c>
      <c r="H47" s="1"/>
      <c r="I47" s="24">
        <f t="shared" si="14"/>
        <v>1.2575031208973008E-2</v>
      </c>
      <c r="J47" s="24">
        <f t="shared" si="4"/>
        <v>0.97484993758205396</v>
      </c>
      <c r="K47" s="1"/>
      <c r="L47" s="1">
        <f t="shared" si="15"/>
        <v>5.8888871151620593E-3</v>
      </c>
      <c r="M47" s="1">
        <f t="shared" si="16"/>
        <v>0.46241111288483794</v>
      </c>
      <c r="N47" s="1">
        <f t="shared" si="17"/>
        <v>-5.7042277844058069E-2</v>
      </c>
      <c r="O47" s="1">
        <f t="shared" si="18"/>
        <v>0.49974227784405806</v>
      </c>
      <c r="P47" s="24">
        <f t="shared" si="9"/>
        <v>0</v>
      </c>
      <c r="Q47" s="1"/>
      <c r="R47" s="27">
        <f t="shared" si="19"/>
        <v>0.76555532497106771</v>
      </c>
      <c r="S47" s="27">
        <f t="shared" si="20"/>
        <v>60.11344467502893</v>
      </c>
    </row>
    <row r="48" spans="1:19" x14ac:dyDescent="0.25">
      <c r="A48" s="29">
        <v>160</v>
      </c>
      <c r="B48" s="29">
        <v>0.39340000000000003</v>
      </c>
      <c r="C48" s="29">
        <v>0.36</v>
      </c>
      <c r="D48" s="1"/>
      <c r="E48" s="1">
        <f t="shared" si="12"/>
        <v>0.91509913573970503</v>
      </c>
      <c r="F48" s="1">
        <f t="shared" si="13"/>
        <v>0</v>
      </c>
      <c r="G48" s="1">
        <f t="shared" si="21"/>
        <v>0</v>
      </c>
      <c r="H48" s="1"/>
      <c r="I48" s="24">
        <f t="shared" si="14"/>
        <v>1.5383111941560912E-2</v>
      </c>
      <c r="J48" s="24">
        <f t="shared" si="4"/>
        <v>0.96923377611687822</v>
      </c>
      <c r="K48" s="1"/>
      <c r="L48" s="1">
        <f t="shared" si="15"/>
        <v>6.0517162378100637E-3</v>
      </c>
      <c r="M48" s="1">
        <f t="shared" si="16"/>
        <v>0.38734828376218994</v>
      </c>
      <c r="N48" s="1">
        <f t="shared" si="17"/>
        <v>-5.8619510328490922E-2</v>
      </c>
      <c r="O48" s="1">
        <f t="shared" si="18"/>
        <v>0.41861951032849087</v>
      </c>
      <c r="P48" s="24">
        <f t="shared" si="9"/>
        <v>-5.5147179844285547E-17</v>
      </c>
      <c r="Q48" s="1"/>
      <c r="R48" s="27">
        <f t="shared" si="19"/>
        <v>0.96827459804961014</v>
      </c>
      <c r="S48" s="27">
        <f t="shared" si="20"/>
        <v>61.975725401950392</v>
      </c>
    </row>
    <row r="49" spans="1:19" x14ac:dyDescent="0.25">
      <c r="A49" s="29">
        <v>190</v>
      </c>
      <c r="B49" s="29">
        <v>0.33069999999999999</v>
      </c>
      <c r="C49" s="29">
        <v>0.29320000000000002</v>
      </c>
      <c r="D49" s="1"/>
      <c r="E49" s="1">
        <f t="shared" si="12"/>
        <v>0.8866041729664349</v>
      </c>
      <c r="F49" s="1">
        <f t="shared" si="13"/>
        <v>0</v>
      </c>
      <c r="G49" s="1">
        <f t="shared" si="21"/>
        <v>0</v>
      </c>
      <c r="H49" s="1"/>
      <c r="I49" s="24">
        <f t="shared" si="14"/>
        <v>1.8029581893361284E-2</v>
      </c>
      <c r="J49" s="24">
        <f t="shared" si="4"/>
        <v>0.96394083621327742</v>
      </c>
      <c r="K49" s="1"/>
      <c r="L49" s="1">
        <f t="shared" si="15"/>
        <v>5.9623827321345765E-3</v>
      </c>
      <c r="M49" s="1">
        <f t="shared" si="16"/>
        <v>0.32473761726786543</v>
      </c>
      <c r="N49" s="1">
        <f t="shared" si="17"/>
        <v>-5.7754187806277037E-2</v>
      </c>
      <c r="O49" s="1">
        <f t="shared" si="18"/>
        <v>0.35095418780627707</v>
      </c>
      <c r="P49" s="24">
        <f t="shared" si="9"/>
        <v>0</v>
      </c>
      <c r="Q49" s="1"/>
      <c r="R49" s="27">
        <f t="shared" si="19"/>
        <v>1.1328527191055695</v>
      </c>
      <c r="S49" s="27">
        <f t="shared" si="20"/>
        <v>61.700147280894434</v>
      </c>
    </row>
    <row r="50" spans="1:19" x14ac:dyDescent="0.25">
      <c r="A50" s="29">
        <v>220</v>
      </c>
      <c r="B50" s="29">
        <v>0.28129999999999999</v>
      </c>
      <c r="C50" s="29">
        <v>0.24329999999999999</v>
      </c>
      <c r="D50" s="1"/>
      <c r="E50" s="1">
        <f t="shared" si="12"/>
        <v>0.86491290437255597</v>
      </c>
      <c r="F50" s="1">
        <f t="shared" si="13"/>
        <v>0</v>
      </c>
      <c r="G50" s="1">
        <f t="shared" si="21"/>
        <v>0</v>
      </c>
      <c r="H50" s="1"/>
      <c r="I50" s="24">
        <f t="shared" si="14"/>
        <v>2.0044158680384883E-2</v>
      </c>
      <c r="J50" s="24">
        <f t="shared" si="4"/>
        <v>0.95991168263923021</v>
      </c>
      <c r="K50" s="1"/>
      <c r="L50" s="1">
        <f t="shared" si="15"/>
        <v>5.6384218367922677E-3</v>
      </c>
      <c r="M50" s="1">
        <f t="shared" si="16"/>
        <v>0.27566157816320774</v>
      </c>
      <c r="N50" s="1">
        <f t="shared" si="17"/>
        <v>-5.4616164094607157E-2</v>
      </c>
      <c r="O50" s="1">
        <f t="shared" si="18"/>
        <v>0.29791616409460714</v>
      </c>
      <c r="P50" s="24">
        <f t="shared" si="9"/>
        <v>0</v>
      </c>
      <c r="Q50" s="1"/>
      <c r="R50" s="27">
        <f t="shared" si="19"/>
        <v>1.2404528040942988</v>
      </c>
      <c r="S50" s="27">
        <f t="shared" si="20"/>
        <v>60.645547195905706</v>
      </c>
    </row>
    <row r="51" spans="1:19" x14ac:dyDescent="0.25">
      <c r="A51" s="29">
        <v>250</v>
      </c>
      <c r="B51" s="29">
        <v>0.24129999999999999</v>
      </c>
      <c r="C51" s="29">
        <v>0.20610000000000001</v>
      </c>
      <c r="D51" s="1"/>
      <c r="E51" s="1">
        <f t="shared" si="12"/>
        <v>0.85412349772067975</v>
      </c>
      <c r="F51" s="1">
        <f t="shared" si="13"/>
        <v>0</v>
      </c>
      <c r="G51" s="1">
        <f t="shared" si="21"/>
        <v>0</v>
      </c>
      <c r="H51" s="1"/>
      <c r="I51" s="24">
        <f t="shared" si="14"/>
        <v>2.1046224930800574E-2</v>
      </c>
      <c r="J51" s="24">
        <f t="shared" si="4"/>
        <v>0.9579075501383989</v>
      </c>
      <c r="K51" s="1"/>
      <c r="L51" s="1">
        <f t="shared" si="15"/>
        <v>5.0784540758021784E-3</v>
      </c>
      <c r="M51" s="1">
        <f t="shared" si="16"/>
        <v>0.23622154592419781</v>
      </c>
      <c r="N51" s="1">
        <f t="shared" si="17"/>
        <v>-4.9192076999462903E-2</v>
      </c>
      <c r="O51" s="1">
        <f t="shared" si="18"/>
        <v>0.25529207699946294</v>
      </c>
      <c r="P51" s="24">
        <f t="shared" si="9"/>
        <v>2.7573589922142773E-17</v>
      </c>
      <c r="Q51" s="1"/>
      <c r="R51" s="27">
        <f t="shared" si="19"/>
        <v>1.2696135189505446</v>
      </c>
      <c r="S51" s="27">
        <f t="shared" si="20"/>
        <v>59.055386481049453</v>
      </c>
    </row>
    <row r="52" spans="1:19" x14ac:dyDescent="0.25">
      <c r="A52" s="29">
        <v>280</v>
      </c>
      <c r="B52" s="29">
        <v>0.20669999999999999</v>
      </c>
      <c r="C52" s="29">
        <v>0.1757</v>
      </c>
      <c r="D52" s="1"/>
      <c r="E52" s="1">
        <f t="shared" si="12"/>
        <v>0.85002418964683113</v>
      </c>
      <c r="F52" s="1">
        <f t="shared" si="13"/>
        <v>0</v>
      </c>
      <c r="G52" s="1">
        <f t="shared" si="21"/>
        <v>0</v>
      </c>
      <c r="H52" s="1"/>
      <c r="I52" s="24">
        <f t="shared" si="14"/>
        <v>2.1426948209049237E-2</v>
      </c>
      <c r="J52" s="24">
        <f t="shared" si="4"/>
        <v>0.95714610358190155</v>
      </c>
      <c r="K52" s="1"/>
      <c r="L52" s="1">
        <f t="shared" si="15"/>
        <v>4.4289501948104769E-3</v>
      </c>
      <c r="M52" s="1">
        <f t="shared" si="16"/>
        <v>0.20227104980518951</v>
      </c>
      <c r="N52" s="1">
        <f t="shared" si="17"/>
        <v>-4.2900704773132993E-2</v>
      </c>
      <c r="O52" s="1">
        <f t="shared" si="18"/>
        <v>0.21860070477313298</v>
      </c>
      <c r="P52" s="24">
        <f t="shared" si="9"/>
        <v>0</v>
      </c>
      <c r="Q52" s="1"/>
      <c r="R52" s="27">
        <f t="shared" si="19"/>
        <v>1.2401060545469336</v>
      </c>
      <c r="S52" s="27">
        <f t="shared" si="20"/>
        <v>56.635893945453063</v>
      </c>
    </row>
    <row r="53" spans="1:19" x14ac:dyDescent="0.25">
      <c r="A53" s="29">
        <v>310</v>
      </c>
      <c r="B53" s="29">
        <v>0.17630000000000001</v>
      </c>
      <c r="C53" s="29">
        <v>0.1489</v>
      </c>
      <c r="D53" s="1"/>
      <c r="E53" s="1">
        <f t="shared" si="12"/>
        <v>0.84458309699376055</v>
      </c>
      <c r="F53" s="1">
        <f t="shared" si="13"/>
        <v>0</v>
      </c>
      <c r="G53" s="1">
        <f t="shared" si="21"/>
        <v>0</v>
      </c>
      <c r="H53" s="1"/>
      <c r="I53" s="24">
        <f t="shared" si="14"/>
        <v>2.1932289743477235E-2</v>
      </c>
      <c r="J53" s="24">
        <f t="shared" si="4"/>
        <v>0.95613542051304556</v>
      </c>
      <c r="K53" s="1"/>
      <c r="L53" s="1">
        <f t="shared" si="15"/>
        <v>3.8666626817750369E-3</v>
      </c>
      <c r="M53" s="1">
        <f t="shared" si="16"/>
        <v>0.17243333731822497</v>
      </c>
      <c r="N53" s="1">
        <f t="shared" si="17"/>
        <v>-3.7454147568082997E-2</v>
      </c>
      <c r="O53" s="1">
        <f t="shared" si="18"/>
        <v>0.186354147568083</v>
      </c>
      <c r="P53" s="24">
        <f t="shared" si="9"/>
        <v>0</v>
      </c>
      <c r="Q53" s="1"/>
      <c r="R53" s="27">
        <f t="shared" si="19"/>
        <v>1.1986654313502614</v>
      </c>
      <c r="S53" s="27">
        <f t="shared" si="20"/>
        <v>53.454334568649742</v>
      </c>
    </row>
    <row r="54" spans="1:19" x14ac:dyDescent="0.25">
      <c r="A54" s="29">
        <v>340</v>
      </c>
      <c r="B54" s="29">
        <v>0.15040000000000001</v>
      </c>
      <c r="C54" s="29">
        <v>0.12520000000000001</v>
      </c>
      <c r="D54" s="1"/>
      <c r="E54" s="1">
        <f t="shared" si="12"/>
        <v>0.83244680851063835</v>
      </c>
      <c r="F54" s="1">
        <f t="shared" si="13"/>
        <v>0</v>
      </c>
      <c r="G54" s="1">
        <f t="shared" si="21"/>
        <v>0</v>
      </c>
      <c r="H54" s="1"/>
      <c r="I54" s="24">
        <f t="shared" si="14"/>
        <v>2.3059447657404839E-2</v>
      </c>
      <c r="J54" s="24">
        <f t="shared" si="4"/>
        <v>0.95388110468519027</v>
      </c>
      <c r="K54" s="1"/>
      <c r="L54" s="1">
        <f t="shared" si="15"/>
        <v>3.4681409276736881E-3</v>
      </c>
      <c r="M54" s="1">
        <f t="shared" si="16"/>
        <v>0.14693185907232631</v>
      </c>
      <c r="N54" s="1">
        <f t="shared" si="17"/>
        <v>-3.3593895506904725E-2</v>
      </c>
      <c r="O54" s="1">
        <f t="shared" si="18"/>
        <v>0.15879389550690473</v>
      </c>
      <c r="P54" s="24">
        <f t="shared" si="9"/>
        <v>0</v>
      </c>
      <c r="Q54" s="1"/>
      <c r="R54" s="27">
        <f t="shared" si="19"/>
        <v>1.179167915409054</v>
      </c>
      <c r="S54" s="27">
        <f t="shared" si="20"/>
        <v>49.956832084590943</v>
      </c>
    </row>
    <row r="55" spans="1:19" x14ac:dyDescent="0.25">
      <c r="A55" s="29">
        <v>370</v>
      </c>
      <c r="B55" s="29">
        <v>0.13020000000000001</v>
      </c>
      <c r="C55" s="29">
        <v>0.1056</v>
      </c>
      <c r="D55" s="1"/>
      <c r="E55" s="1">
        <f t="shared" si="12"/>
        <v>0.81105990783410131</v>
      </c>
      <c r="F55" s="1">
        <f t="shared" si="13"/>
        <v>0</v>
      </c>
      <c r="G55" s="1">
        <f t="shared" si="21"/>
        <v>0</v>
      </c>
      <c r="H55" s="1"/>
      <c r="I55" s="24">
        <f t="shared" si="14"/>
        <v>2.5045756271069287E-2</v>
      </c>
      <c r="J55" s="24">
        <f t="shared" si="4"/>
        <v>0.94990848745786138</v>
      </c>
      <c r="K55" s="1"/>
      <c r="L55" s="1">
        <f t="shared" si="15"/>
        <v>3.2609574664932213E-3</v>
      </c>
      <c r="M55" s="1">
        <f t="shared" si="16"/>
        <v>0.1269390425335068</v>
      </c>
      <c r="N55" s="1">
        <f t="shared" si="17"/>
        <v>-3.1587027939869596E-2</v>
      </c>
      <c r="O55" s="1">
        <f t="shared" si="18"/>
        <v>0.13718702793986962</v>
      </c>
      <c r="P55" s="24">
        <f t="shared" si="9"/>
        <v>2.7573589922142773E-17</v>
      </c>
      <c r="Q55" s="1"/>
      <c r="R55" s="27">
        <f t="shared" si="19"/>
        <v>1.2065542626024919</v>
      </c>
      <c r="S55" s="27">
        <f t="shared" si="20"/>
        <v>46.967445737397512</v>
      </c>
    </row>
    <row r="56" spans="1:19" x14ac:dyDescent="0.25">
      <c r="A56" s="29">
        <v>400</v>
      </c>
      <c r="B56" s="29">
        <v>0.11559999999999999</v>
      </c>
      <c r="C56" s="29">
        <v>8.8900000000000007E-2</v>
      </c>
      <c r="D56" s="1"/>
      <c r="E56" s="1">
        <f t="shared" si="12"/>
        <v>0.76903114186851218</v>
      </c>
      <c r="F56" s="1">
        <f t="shared" si="13"/>
        <v>0</v>
      </c>
      <c r="G56" s="1">
        <f t="shared" si="21"/>
        <v>0</v>
      </c>
      <c r="H56" s="1"/>
      <c r="I56" s="24">
        <f t="shared" si="14"/>
        <v>2.8949178329353911E-2</v>
      </c>
      <c r="J56" s="24">
        <f t="shared" si="4"/>
        <v>0.94210164334129221</v>
      </c>
      <c r="K56" s="1"/>
      <c r="L56" s="1">
        <f t="shared" si="15"/>
        <v>3.3465250148733122E-3</v>
      </c>
      <c r="M56" s="1">
        <f t="shared" si="16"/>
        <v>0.11225347498512668</v>
      </c>
      <c r="N56" s="1">
        <f t="shared" si="17"/>
        <v>-3.2415871789935088E-2</v>
      </c>
      <c r="O56" s="1">
        <f t="shared" si="18"/>
        <v>0.1213158717899351</v>
      </c>
      <c r="P56" s="24">
        <f t="shared" si="9"/>
        <v>0</v>
      </c>
      <c r="Q56" s="1"/>
      <c r="R56" s="27">
        <f t="shared" si="19"/>
        <v>1.3386100059493249</v>
      </c>
      <c r="S56" s="27">
        <f t="shared" si="20"/>
        <v>44.901389994050675</v>
      </c>
    </row>
    <row r="57" spans="1:19" x14ac:dyDescent="0.25">
      <c r="A57" s="29">
        <v>430</v>
      </c>
      <c r="B57" s="29">
        <v>0.1053</v>
      </c>
      <c r="C57" s="29">
        <v>7.4499999999999997E-2</v>
      </c>
      <c r="D57" s="1"/>
      <c r="E57" s="1">
        <f t="shared" si="12"/>
        <v>0.70750237416904083</v>
      </c>
      <c r="F57" s="1">
        <f t="shared" si="13"/>
        <v>0</v>
      </c>
      <c r="G57" s="1">
        <f t="shared" si="21"/>
        <v>0</v>
      </c>
      <c r="H57" s="1"/>
      <c r="I57" s="24">
        <f t="shared" si="14"/>
        <v>3.4663663243182388E-2</v>
      </c>
      <c r="J57" s="24">
        <f t="shared" si="4"/>
        <v>0.93067267351363525</v>
      </c>
      <c r="K57" s="1"/>
      <c r="L57" s="1">
        <f t="shared" si="15"/>
        <v>3.6500837395071054E-3</v>
      </c>
      <c r="M57" s="1">
        <f t="shared" si="16"/>
        <v>0.1016499162604929</v>
      </c>
      <c r="N57" s="1">
        <f t="shared" si="17"/>
        <v>-3.53562713550696E-2</v>
      </c>
      <c r="O57" s="1">
        <f t="shared" si="18"/>
        <v>0.1098562713550696</v>
      </c>
      <c r="P57" s="24">
        <f t="shared" si="9"/>
        <v>1.3786794961071387E-17</v>
      </c>
      <c r="Q57" s="1"/>
      <c r="R57" s="27">
        <f t="shared" si="19"/>
        <v>1.5695360079880554</v>
      </c>
      <c r="S57" s="27">
        <f t="shared" si="20"/>
        <v>43.709463992011948</v>
      </c>
    </row>
    <row r="58" spans="1:19" x14ac:dyDescent="0.25">
      <c r="A58" s="29">
        <v>460</v>
      </c>
      <c r="B58" s="29">
        <v>9.8199999999999996E-2</v>
      </c>
      <c r="C58" s="29">
        <v>6.1600000000000002E-2</v>
      </c>
      <c r="D58" s="1"/>
      <c r="E58" s="1">
        <f t="shared" si="12"/>
        <v>0.62729124236252554</v>
      </c>
      <c r="F58" s="1">
        <f t="shared" si="13"/>
        <v>0</v>
      </c>
      <c r="G58" s="1">
        <f t="shared" si="21"/>
        <v>0</v>
      </c>
      <c r="H58" s="1"/>
      <c r="I58" s="24">
        <f t="shared" si="14"/>
        <v>4.21132729098063E-2</v>
      </c>
      <c r="J58" s="24">
        <f t="shared" si="4"/>
        <v>0.91577345418038736</v>
      </c>
      <c r="K58" s="1"/>
      <c r="L58" s="1">
        <f t="shared" si="15"/>
        <v>4.1355233997429786E-3</v>
      </c>
      <c r="M58" s="1">
        <f t="shared" si="16"/>
        <v>9.4064476600257019E-2</v>
      </c>
      <c r="N58" s="1">
        <f t="shared" si="17"/>
        <v>-4.0058447408742828E-2</v>
      </c>
      <c r="O58" s="1">
        <f t="shared" si="18"/>
        <v>0.10165844740874283</v>
      </c>
      <c r="P58" s="24">
        <f t="shared" si="9"/>
        <v>0</v>
      </c>
      <c r="Q58" s="1"/>
      <c r="R58" s="27">
        <f t="shared" si="19"/>
        <v>1.9023407638817702</v>
      </c>
      <c r="S58" s="27">
        <f t="shared" si="20"/>
        <v>43.26965923611823</v>
      </c>
    </row>
    <row r="59" spans="1:19" x14ac:dyDescent="0.25">
      <c r="A59" s="29">
        <v>490</v>
      </c>
      <c r="B59" s="29">
        <v>9.3399999999999997E-2</v>
      </c>
      <c r="C59" s="29">
        <v>4.8599999999999997E-2</v>
      </c>
      <c r="D59" s="1"/>
      <c r="E59" s="1">
        <f t="shared" si="12"/>
        <v>0.52034261241970026</v>
      </c>
      <c r="F59" s="1">
        <f t="shared" si="13"/>
        <v>0</v>
      </c>
      <c r="G59" s="1">
        <f t="shared" si="21"/>
        <v>0</v>
      </c>
      <c r="H59" s="1"/>
      <c r="I59" s="24">
        <f t="shared" si="14"/>
        <v>5.2046127982542469E-2</v>
      </c>
      <c r="J59" s="24">
        <f t="shared" si="4"/>
        <v>0.89590774403491502</v>
      </c>
      <c r="K59" s="1"/>
      <c r="L59" s="1">
        <f t="shared" si="15"/>
        <v>4.8611083535694665E-3</v>
      </c>
      <c r="M59" s="1">
        <f t="shared" si="16"/>
        <v>8.8538891646430529E-2</v>
      </c>
      <c r="N59" s="1">
        <f t="shared" si="17"/>
        <v>-4.7086773427945108E-2</v>
      </c>
      <c r="O59" s="1">
        <f t="shared" si="18"/>
        <v>9.5686773427945113E-2</v>
      </c>
      <c r="P59" s="24">
        <f t="shared" si="9"/>
        <v>6.8933974805356933E-18</v>
      </c>
      <c r="Q59" s="1"/>
      <c r="R59" s="27">
        <f t="shared" si="19"/>
        <v>2.3819430932490384</v>
      </c>
      <c r="S59" s="27">
        <f t="shared" si="20"/>
        <v>43.384056906750956</v>
      </c>
    </row>
    <row r="60" spans="1:19" x14ac:dyDescent="0.25">
      <c r="A60" s="29">
        <v>520</v>
      </c>
      <c r="B60" s="29">
        <v>9.0399999999999994E-2</v>
      </c>
      <c r="C60" s="29">
        <v>3.4599999999999999E-2</v>
      </c>
      <c r="D60" s="1"/>
      <c r="E60" s="1">
        <f t="shared" ref="E60:E91" si="22">C60/B60</f>
        <v>0.38274336283185839</v>
      </c>
      <c r="F60" s="1">
        <f t="shared" ref="F60:F91" si="23">IF(AND(B60/$B$13&gt;$O$12,OR(C60/$C$13&gt;$M$12,C60/$C$14&gt;$M$12)),1,0)</f>
        <v>0</v>
      </c>
      <c r="G60" s="1">
        <f t="shared" si="21"/>
        <v>0</v>
      </c>
      <c r="H60" s="1"/>
      <c r="I60" s="24">
        <f t="shared" ref="I60:I91" si="24">MIN(1,MAX(0,(E60-$J$15)/($L$14-$J$15)))</f>
        <v>6.4825659660544807E-2</v>
      </c>
      <c r="J60" s="24">
        <f t="shared" si="4"/>
        <v>0.87034868067891036</v>
      </c>
      <c r="K60" s="1"/>
      <c r="L60" s="1">
        <f t="shared" ref="L60:L91" si="25">B60*I60</f>
        <v>5.8602396333132505E-3</v>
      </c>
      <c r="M60" s="1">
        <f t="shared" ref="M60:M91" si="26">B60*(1-I60)</f>
        <v>8.4539760366686742E-2</v>
      </c>
      <c r="N60" s="1">
        <f t="shared" ref="N60:N91" si="27">L60*$L$14</f>
        <v>-5.6764786089301043E-2</v>
      </c>
      <c r="O60" s="1">
        <f t="shared" ref="O60:O91" si="28">M60*$J$15</f>
        <v>9.1364786089301042E-2</v>
      </c>
      <c r="P60" s="24">
        <f t="shared" si="9"/>
        <v>0</v>
      </c>
      <c r="Q60" s="1"/>
      <c r="R60" s="27">
        <f t="shared" ref="R60:R91" si="29">A60*L60</f>
        <v>3.0473246093228901</v>
      </c>
      <c r="S60" s="27">
        <f t="shared" ref="S60:S91" si="30">A60*M60</f>
        <v>43.960675390677103</v>
      </c>
    </row>
    <row r="61" spans="1:19" x14ac:dyDescent="0.25">
      <c r="A61" s="29">
        <v>550</v>
      </c>
      <c r="B61" s="29">
        <v>8.8700000000000001E-2</v>
      </c>
      <c r="C61" s="29">
        <v>1.83E-2</v>
      </c>
      <c r="D61" s="1"/>
      <c r="E61" s="1">
        <f t="shared" si="22"/>
        <v>0.20631341600901917</v>
      </c>
      <c r="F61" s="1">
        <f t="shared" si="23"/>
        <v>0</v>
      </c>
      <c r="G61" s="1">
        <f t="shared" si="21"/>
        <v>0</v>
      </c>
      <c r="H61" s="1"/>
      <c r="I61" s="24">
        <f t="shared" si="24"/>
        <v>8.1211592731577811E-2</v>
      </c>
      <c r="J61" s="24">
        <f t="shared" si="4"/>
        <v>0.83757681453684441</v>
      </c>
      <c r="K61" s="1"/>
      <c r="L61" s="1">
        <f t="shared" si="25"/>
        <v>7.2034682752909517E-3</v>
      </c>
      <c r="M61" s="1">
        <f t="shared" si="26"/>
        <v>8.149653172470904E-2</v>
      </c>
      <c r="N61" s="1">
        <f t="shared" si="27"/>
        <v>-6.9775872888114682E-2</v>
      </c>
      <c r="O61" s="1">
        <f t="shared" si="28"/>
        <v>8.8075872888114692E-2</v>
      </c>
      <c r="P61" s="24">
        <f t="shared" si="9"/>
        <v>1.034009622080354E-17</v>
      </c>
      <c r="Q61" s="1"/>
      <c r="R61" s="27">
        <f t="shared" si="29"/>
        <v>3.9619075514100235</v>
      </c>
      <c r="S61" s="27">
        <f t="shared" si="30"/>
        <v>44.823092448589975</v>
      </c>
    </row>
    <row r="62" spans="1:19" x14ac:dyDescent="0.25">
      <c r="A62" s="29">
        <v>580</v>
      </c>
      <c r="B62" s="29">
        <v>8.8300000000000003E-2</v>
      </c>
      <c r="C62" s="29">
        <v>-1.5E-3</v>
      </c>
      <c r="D62" s="1"/>
      <c r="E62" s="1">
        <f t="shared" si="22"/>
        <v>-1.698754246885617E-2</v>
      </c>
      <c r="F62" s="1">
        <f t="shared" si="23"/>
        <v>0</v>
      </c>
      <c r="G62" s="1">
        <f t="shared" si="21"/>
        <v>0</v>
      </c>
      <c r="H62" s="1"/>
      <c r="I62" s="24">
        <f t="shared" si="24"/>
        <v>0.10195067147760349</v>
      </c>
      <c r="J62" s="24">
        <f t="shared" si="4"/>
        <v>0.79609865704479299</v>
      </c>
      <c r="K62" s="1"/>
      <c r="L62" s="1">
        <f t="shared" si="25"/>
        <v>9.0022442914723892E-3</v>
      </c>
      <c r="M62" s="1">
        <f t="shared" si="26"/>
        <v>7.9297755708527609E-2</v>
      </c>
      <c r="N62" s="1">
        <f t="shared" si="27"/>
        <v>-8.7199586280424429E-2</v>
      </c>
      <c r="O62" s="1">
        <f t="shared" si="28"/>
        <v>8.5699586280424428E-2</v>
      </c>
      <c r="P62" s="24">
        <f t="shared" si="9"/>
        <v>-1.2925120276004425E-18</v>
      </c>
      <c r="Q62" s="1"/>
      <c r="R62" s="27">
        <f t="shared" si="29"/>
        <v>5.2213016890539858</v>
      </c>
      <c r="S62" s="27">
        <f t="shared" si="30"/>
        <v>45.992698310946011</v>
      </c>
    </row>
    <row r="63" spans="1:19" x14ac:dyDescent="0.25">
      <c r="A63" s="29">
        <v>610</v>
      </c>
      <c r="B63" s="29">
        <v>8.8700000000000001E-2</v>
      </c>
      <c r="C63" s="29">
        <v>-2.52E-2</v>
      </c>
      <c r="D63" s="1"/>
      <c r="E63" s="1">
        <f t="shared" si="22"/>
        <v>-0.28410372040586246</v>
      </c>
      <c r="F63" s="1">
        <f t="shared" si="23"/>
        <v>0</v>
      </c>
      <c r="G63" s="1">
        <f t="shared" si="21"/>
        <v>0</v>
      </c>
      <c r="H63" s="1"/>
      <c r="I63" s="24">
        <f t="shared" si="24"/>
        <v>0.12675908916794609</v>
      </c>
      <c r="J63" s="24">
        <f t="shared" si="4"/>
        <v>0.74648182166410781</v>
      </c>
      <c r="K63" s="1"/>
      <c r="L63" s="1">
        <f t="shared" si="25"/>
        <v>1.1243531209196819E-2</v>
      </c>
      <c r="M63" s="1">
        <f t="shared" si="26"/>
        <v>7.7456468790803187E-2</v>
      </c>
      <c r="N63" s="1">
        <f t="shared" si="27"/>
        <v>-0.10890964941950552</v>
      </c>
      <c r="O63" s="1">
        <f t="shared" si="28"/>
        <v>8.3709649419505525E-2</v>
      </c>
      <c r="P63" s="24">
        <f t="shared" si="9"/>
        <v>0</v>
      </c>
      <c r="Q63" s="1"/>
      <c r="R63" s="27">
        <f t="shared" si="29"/>
        <v>6.8585540376100598</v>
      </c>
      <c r="S63" s="27">
        <f t="shared" si="30"/>
        <v>47.248445962389944</v>
      </c>
    </row>
    <row r="64" spans="1:19" x14ac:dyDescent="0.25">
      <c r="A64" s="29">
        <v>640</v>
      </c>
      <c r="B64" s="29">
        <v>8.9599999999999999E-2</v>
      </c>
      <c r="C64" s="29">
        <v>-5.2699999999999997E-2</v>
      </c>
      <c r="D64" s="1"/>
      <c r="E64" s="1">
        <f t="shared" si="22"/>
        <v>-0.58816964285714279</v>
      </c>
      <c r="F64" s="1">
        <f t="shared" si="23"/>
        <v>0</v>
      </c>
      <c r="G64" s="1">
        <f t="shared" si="21"/>
        <v>0</v>
      </c>
      <c r="H64" s="1"/>
      <c r="I64" s="24">
        <f t="shared" si="24"/>
        <v>0.15499921474861997</v>
      </c>
      <c r="J64" s="24">
        <f t="shared" si="4"/>
        <v>0.69000157050276001</v>
      </c>
      <c r="K64" s="1"/>
      <c r="L64" s="1">
        <f t="shared" si="25"/>
        <v>1.388792964147635E-2</v>
      </c>
      <c r="M64" s="1">
        <f t="shared" si="26"/>
        <v>7.5712070358523648E-2</v>
      </c>
      <c r="N64" s="1">
        <f t="shared" si="27"/>
        <v>-0.13452442300144563</v>
      </c>
      <c r="O64" s="1">
        <f t="shared" si="28"/>
        <v>8.1824423001445615E-2</v>
      </c>
      <c r="P64" s="24">
        <f t="shared" si="9"/>
        <v>-1.3786794961071387E-17</v>
      </c>
      <c r="Q64" s="1"/>
      <c r="R64" s="27">
        <f t="shared" si="29"/>
        <v>8.8882749705448632</v>
      </c>
      <c r="S64" s="27">
        <f t="shared" si="30"/>
        <v>48.455725029455138</v>
      </c>
    </row>
    <row r="65" spans="1:19" x14ac:dyDescent="0.25">
      <c r="A65" s="29">
        <v>670</v>
      </c>
      <c r="B65" s="29">
        <v>9.11E-2</v>
      </c>
      <c r="C65" s="29">
        <v>-8.3900000000000002E-2</v>
      </c>
      <c r="D65" s="1"/>
      <c r="E65" s="1">
        <f t="shared" si="22"/>
        <v>-0.9209659714599342</v>
      </c>
      <c r="F65" s="1">
        <f t="shared" si="23"/>
        <v>0</v>
      </c>
      <c r="G65" s="1">
        <f t="shared" si="21"/>
        <v>0</v>
      </c>
      <c r="H65" s="1"/>
      <c r="I65" s="24">
        <f t="shared" si="24"/>
        <v>0.18590767708719685</v>
      </c>
      <c r="J65" s="24">
        <f t="shared" si="4"/>
        <v>0.62818464582560629</v>
      </c>
      <c r="K65" s="1"/>
      <c r="L65" s="1">
        <f t="shared" si="25"/>
        <v>1.6936189382643633E-2</v>
      </c>
      <c r="M65" s="1">
        <f t="shared" si="26"/>
        <v>7.4163810617356371E-2</v>
      </c>
      <c r="N65" s="1">
        <f t="shared" si="27"/>
        <v>-0.1640511698546557</v>
      </c>
      <c r="O65" s="1">
        <f t="shared" si="28"/>
        <v>8.0151169854655688E-2</v>
      </c>
      <c r="P65" s="24">
        <f t="shared" si="9"/>
        <v>-1.3786794961071387E-17</v>
      </c>
      <c r="Q65" s="1"/>
      <c r="R65" s="27">
        <f t="shared" si="29"/>
        <v>11.347246886371234</v>
      </c>
      <c r="S65" s="27">
        <f t="shared" si="30"/>
        <v>49.689753113628768</v>
      </c>
    </row>
    <row r="66" spans="1:19" x14ac:dyDescent="0.25">
      <c r="A66" s="29">
        <v>700</v>
      </c>
      <c r="B66" s="29">
        <v>9.3600000000000003E-2</v>
      </c>
      <c r="C66" s="29">
        <v>-0.1171</v>
      </c>
      <c r="D66" s="1"/>
      <c r="E66" s="1">
        <f t="shared" si="22"/>
        <v>-1.2510683760683761</v>
      </c>
      <c r="F66" s="1">
        <f t="shared" si="23"/>
        <v>0</v>
      </c>
      <c r="G66" s="1">
        <f t="shared" si="21"/>
        <v>0</v>
      </c>
      <c r="H66" s="1"/>
      <c r="I66" s="24">
        <f t="shared" si="24"/>
        <v>0.21656594120792699</v>
      </c>
      <c r="J66" s="24">
        <f t="shared" si="4"/>
        <v>0.56686811758414601</v>
      </c>
      <c r="K66" s="1"/>
      <c r="L66" s="1">
        <f t="shared" si="25"/>
        <v>2.0270572097061967E-2</v>
      </c>
      <c r="M66" s="1">
        <f t="shared" si="26"/>
        <v>7.3329427902938032E-2</v>
      </c>
      <c r="N66" s="1">
        <f t="shared" si="27"/>
        <v>-0.19634942613207135</v>
      </c>
      <c r="O66" s="1">
        <f t="shared" si="28"/>
        <v>7.9249426132071379E-2</v>
      </c>
      <c r="P66" s="24">
        <f t="shared" si="9"/>
        <v>2.7573589922142773E-17</v>
      </c>
      <c r="Q66" s="1"/>
      <c r="R66" s="27">
        <f t="shared" si="29"/>
        <v>14.189400467943377</v>
      </c>
      <c r="S66" s="27">
        <f t="shared" si="30"/>
        <v>51.330599532056624</v>
      </c>
    </row>
    <row r="67" spans="1:19" x14ac:dyDescent="0.25">
      <c r="A67" s="29">
        <v>730</v>
      </c>
      <c r="B67" s="29">
        <v>9.7199999999999995E-2</v>
      </c>
      <c r="C67" s="29">
        <v>-0.1512</v>
      </c>
      <c r="D67" s="1"/>
      <c r="E67" s="1">
        <f t="shared" si="22"/>
        <v>-1.5555555555555556</v>
      </c>
      <c r="F67" s="1">
        <f t="shared" si="23"/>
        <v>0</v>
      </c>
      <c r="G67" s="1">
        <f t="shared" si="21"/>
        <v>0</v>
      </c>
      <c r="H67" s="1"/>
      <c r="I67" s="24">
        <f t="shared" si="24"/>
        <v>0.24484519104001198</v>
      </c>
      <c r="J67" s="24">
        <f t="shared" si="4"/>
        <v>0.51030961791997598</v>
      </c>
      <c r="K67" s="1"/>
      <c r="L67" s="1">
        <f t="shared" si="25"/>
        <v>2.3798952569089163E-2</v>
      </c>
      <c r="M67" s="1">
        <f t="shared" si="26"/>
        <v>7.3401047430910832E-2</v>
      </c>
      <c r="N67" s="1">
        <f t="shared" si="27"/>
        <v>-0.23052682761540499</v>
      </c>
      <c r="O67" s="1">
        <f t="shared" si="28"/>
        <v>7.9326827615405007E-2</v>
      </c>
      <c r="P67" s="24">
        <f t="shared" si="9"/>
        <v>0</v>
      </c>
      <c r="Q67" s="1"/>
      <c r="R67" s="27">
        <f t="shared" si="29"/>
        <v>17.37323537543509</v>
      </c>
      <c r="S67" s="27">
        <f t="shared" si="30"/>
        <v>53.582764624564909</v>
      </c>
    </row>
    <row r="68" spans="1:19" x14ac:dyDescent="0.25">
      <c r="A68" s="29">
        <v>760</v>
      </c>
      <c r="B68" s="29">
        <v>0.10199999999999999</v>
      </c>
      <c r="C68" s="29">
        <v>-0.18509999999999999</v>
      </c>
      <c r="D68" s="1"/>
      <c r="E68" s="1">
        <f t="shared" si="22"/>
        <v>-1.8147058823529412</v>
      </c>
      <c r="F68" s="1">
        <f t="shared" si="23"/>
        <v>0</v>
      </c>
      <c r="G68" s="1">
        <f t="shared" si="21"/>
        <v>0</v>
      </c>
      <c r="H68" s="1"/>
      <c r="I68" s="24">
        <f t="shared" si="24"/>
        <v>0.26891378022630419</v>
      </c>
      <c r="J68" s="24">
        <f t="shared" si="4"/>
        <v>0.46217243954739162</v>
      </c>
      <c r="K68" s="1"/>
      <c r="L68" s="1">
        <f t="shared" si="25"/>
        <v>2.7429205583083024E-2</v>
      </c>
      <c r="M68" s="1">
        <f t="shared" si="26"/>
        <v>7.4570794416916969E-2</v>
      </c>
      <c r="N68" s="1">
        <f t="shared" si="27"/>
        <v>-0.26569101008636892</v>
      </c>
      <c r="O68" s="1">
        <f t="shared" si="28"/>
        <v>8.059101008636893E-2</v>
      </c>
      <c r="P68" s="24">
        <f t="shared" si="9"/>
        <v>0</v>
      </c>
      <c r="Q68" s="1"/>
      <c r="R68" s="27">
        <f t="shared" si="29"/>
        <v>20.846196243143098</v>
      </c>
      <c r="S68" s="27">
        <f t="shared" si="30"/>
        <v>56.673803756856898</v>
      </c>
    </row>
    <row r="69" spans="1:19" x14ac:dyDescent="0.25">
      <c r="A69" s="29">
        <v>790</v>
      </c>
      <c r="B69" s="29">
        <v>0.1081</v>
      </c>
      <c r="C69" s="29">
        <v>-0.21759999999999999</v>
      </c>
      <c r="D69" s="1"/>
      <c r="E69" s="1">
        <f t="shared" si="22"/>
        <v>-2.0129509713228493</v>
      </c>
      <c r="F69" s="1">
        <f t="shared" si="23"/>
        <v>0</v>
      </c>
      <c r="G69" s="1">
        <f t="shared" si="21"/>
        <v>0</v>
      </c>
      <c r="H69" s="1"/>
      <c r="I69" s="24">
        <f t="shared" si="24"/>
        <v>0.28732579484184889</v>
      </c>
      <c r="J69" s="24">
        <f t="shared" si="4"/>
        <v>0.42534841031630222</v>
      </c>
      <c r="K69" s="1"/>
      <c r="L69" s="1">
        <f t="shared" si="25"/>
        <v>3.1059918422403864E-2</v>
      </c>
      <c r="M69" s="1">
        <f t="shared" si="26"/>
        <v>7.7040081577596148E-2</v>
      </c>
      <c r="N69" s="1">
        <f t="shared" si="27"/>
        <v>-0.30085964662200559</v>
      </c>
      <c r="O69" s="1">
        <f t="shared" si="28"/>
        <v>8.325964662200562E-2</v>
      </c>
      <c r="P69" s="24">
        <f t="shared" si="9"/>
        <v>2.7573589922142773E-17</v>
      </c>
      <c r="Q69" s="1"/>
      <c r="R69" s="27">
        <f t="shared" si="29"/>
        <v>24.537335553699052</v>
      </c>
      <c r="S69" s="27">
        <f t="shared" si="30"/>
        <v>60.861664446300956</v>
      </c>
    </row>
    <row r="70" spans="1:19" x14ac:dyDescent="0.25">
      <c r="A70" s="29">
        <v>820</v>
      </c>
      <c r="B70" s="29">
        <v>0.11459999999999999</v>
      </c>
      <c r="C70" s="29">
        <v>-0.24840000000000001</v>
      </c>
      <c r="D70" s="1"/>
      <c r="E70" s="1">
        <f t="shared" si="22"/>
        <v>-2.167539267015707</v>
      </c>
      <c r="F70" s="1">
        <f t="shared" si="23"/>
        <v>0</v>
      </c>
      <c r="G70" s="1">
        <f t="shared" si="21"/>
        <v>0</v>
      </c>
      <c r="H70" s="1"/>
      <c r="I70" s="24">
        <f t="shared" si="24"/>
        <v>0.30168318434631775</v>
      </c>
      <c r="J70" s="24">
        <f t="shared" si="4"/>
        <v>0.39663363130736451</v>
      </c>
      <c r="K70" s="1"/>
      <c r="L70" s="1">
        <f t="shared" si="25"/>
        <v>3.4572892926088013E-2</v>
      </c>
      <c r="M70" s="1">
        <f t="shared" si="26"/>
        <v>8.0027107073911988E-2</v>
      </c>
      <c r="N70" s="1">
        <f t="shared" si="27"/>
        <v>-0.33488781931057793</v>
      </c>
      <c r="O70" s="1">
        <f t="shared" si="28"/>
        <v>8.6487819310577918E-2</v>
      </c>
      <c r="P70" s="24">
        <f t="shared" si="9"/>
        <v>0</v>
      </c>
      <c r="Q70" s="1"/>
      <c r="R70" s="27">
        <f t="shared" si="29"/>
        <v>28.34977219939217</v>
      </c>
      <c r="S70" s="27">
        <f t="shared" si="30"/>
        <v>65.622227800607831</v>
      </c>
    </row>
    <row r="71" spans="1:19" x14ac:dyDescent="0.25">
      <c r="A71" s="29">
        <v>850</v>
      </c>
      <c r="B71" s="29">
        <v>0.1207</v>
      </c>
      <c r="C71" s="29">
        <v>-0.2767</v>
      </c>
      <c r="D71" s="1"/>
      <c r="E71" s="1">
        <f t="shared" si="22"/>
        <v>-2.2924606462303232</v>
      </c>
      <c r="F71" s="1">
        <f t="shared" si="23"/>
        <v>0</v>
      </c>
      <c r="G71" s="1">
        <f t="shared" si="21"/>
        <v>0</v>
      </c>
      <c r="H71" s="1"/>
      <c r="I71" s="24">
        <f t="shared" si="24"/>
        <v>0.3132852586869469</v>
      </c>
      <c r="J71" s="24">
        <f t="shared" si="4"/>
        <v>0.3734294826261062</v>
      </c>
      <c r="K71" s="1"/>
      <c r="L71" s="1">
        <f t="shared" si="25"/>
        <v>3.7813530723514489E-2</v>
      </c>
      <c r="M71" s="1">
        <f t="shared" si="26"/>
        <v>8.2886469276485505E-2</v>
      </c>
      <c r="N71" s="1">
        <f t="shared" si="27"/>
        <v>-0.36627802225008027</v>
      </c>
      <c r="O71" s="1">
        <f t="shared" si="28"/>
        <v>8.9578022250080297E-2</v>
      </c>
      <c r="P71" s="24">
        <f t="shared" si="9"/>
        <v>5.5147179844285547E-17</v>
      </c>
      <c r="Q71" s="1"/>
      <c r="R71" s="27">
        <f t="shared" si="29"/>
        <v>32.141501114987314</v>
      </c>
      <c r="S71" s="27">
        <f t="shared" si="30"/>
        <v>70.453498885012678</v>
      </c>
    </row>
    <row r="72" spans="1:19" x14ac:dyDescent="0.25">
      <c r="A72" s="29">
        <v>880</v>
      </c>
      <c r="B72" s="29">
        <v>0.12609999999999999</v>
      </c>
      <c r="C72" s="29">
        <v>-0.29849999999999999</v>
      </c>
      <c r="D72" s="1"/>
      <c r="E72" s="1">
        <f t="shared" si="22"/>
        <v>-2.3671689135606662</v>
      </c>
      <c r="F72" s="1">
        <f t="shared" si="23"/>
        <v>0</v>
      </c>
      <c r="G72" s="1">
        <f t="shared" si="21"/>
        <v>0</v>
      </c>
      <c r="H72" s="1"/>
      <c r="I72" s="24">
        <f t="shared" si="24"/>
        <v>0.32022378976045607</v>
      </c>
      <c r="J72" s="24">
        <f t="shared" si="4"/>
        <v>0.35955242047908786</v>
      </c>
      <c r="K72" s="1"/>
      <c r="L72" s="1">
        <f t="shared" si="25"/>
        <v>4.0380219888793506E-2</v>
      </c>
      <c r="M72" s="1">
        <f t="shared" si="26"/>
        <v>8.5719780111206484E-2</v>
      </c>
      <c r="N72" s="1">
        <f t="shared" si="27"/>
        <v>-0.39114007065447559</v>
      </c>
      <c r="O72" s="1">
        <f t="shared" si="28"/>
        <v>9.2640070654475673E-2</v>
      </c>
      <c r="P72" s="24">
        <f t="shared" si="9"/>
        <v>5.5147179844285547E-17</v>
      </c>
      <c r="Q72" s="1"/>
      <c r="R72" s="27">
        <f t="shared" si="29"/>
        <v>35.534593502138286</v>
      </c>
      <c r="S72" s="27">
        <f t="shared" si="30"/>
        <v>75.433406497861711</v>
      </c>
    </row>
    <row r="73" spans="1:19" x14ac:dyDescent="0.25">
      <c r="A73" s="29">
        <v>910</v>
      </c>
      <c r="B73" s="29">
        <v>0.1305</v>
      </c>
      <c r="C73" s="29">
        <v>-0.31209999999999999</v>
      </c>
      <c r="D73" s="1"/>
      <c r="E73" s="1">
        <f t="shared" si="22"/>
        <v>-2.3915708812260537</v>
      </c>
      <c r="F73" s="1">
        <f t="shared" si="23"/>
        <v>0</v>
      </c>
      <c r="G73" s="1">
        <f t="shared" si="21"/>
        <v>0</v>
      </c>
      <c r="H73" s="1"/>
      <c r="I73" s="24">
        <f t="shared" si="24"/>
        <v>0.32249012275078487</v>
      </c>
      <c r="J73" s="24">
        <f t="shared" si="4"/>
        <v>0.35501975449843026</v>
      </c>
      <c r="K73" s="1"/>
      <c r="L73" s="1">
        <f t="shared" si="25"/>
        <v>4.2084961018977428E-2</v>
      </c>
      <c r="M73" s="1">
        <f t="shared" si="26"/>
        <v>8.8415038981022584E-2</v>
      </c>
      <c r="N73" s="1">
        <f t="shared" si="27"/>
        <v>-0.40765292194513386</v>
      </c>
      <c r="O73" s="1">
        <f t="shared" si="28"/>
        <v>9.5552921945133887E-2</v>
      </c>
      <c r="P73" s="24">
        <f t="shared" si="9"/>
        <v>0</v>
      </c>
      <c r="Q73" s="1"/>
      <c r="R73" s="27">
        <f t="shared" si="29"/>
        <v>38.297314527269457</v>
      </c>
      <c r="S73" s="27">
        <f t="shared" si="30"/>
        <v>80.457685472730546</v>
      </c>
    </row>
    <row r="74" spans="1:19" x14ac:dyDescent="0.25">
      <c r="A74" s="29">
        <v>940</v>
      </c>
      <c r="B74" s="29">
        <v>0.13339999999999999</v>
      </c>
      <c r="C74" s="29">
        <v>-0.31809999999999999</v>
      </c>
      <c r="D74" s="1"/>
      <c r="E74" s="1">
        <f t="shared" si="22"/>
        <v>-2.3845577211394304</v>
      </c>
      <c r="F74" s="1">
        <f t="shared" si="23"/>
        <v>0</v>
      </c>
      <c r="G74" s="1">
        <f t="shared" si="21"/>
        <v>0</v>
      </c>
      <c r="H74" s="1"/>
      <c r="I74" s="24">
        <f t="shared" si="24"/>
        <v>0.3218387754377845</v>
      </c>
      <c r="J74" s="24">
        <f t="shared" si="4"/>
        <v>0.35632244912443101</v>
      </c>
      <c r="K74" s="1"/>
      <c r="L74" s="1">
        <f t="shared" si="25"/>
        <v>4.2933292643400449E-2</v>
      </c>
      <c r="M74" s="1">
        <f t="shared" si="26"/>
        <v>9.0466707356599535E-2</v>
      </c>
      <c r="N74" s="1">
        <f t="shared" si="27"/>
        <v>-0.41587022468466983</v>
      </c>
      <c r="O74" s="1">
        <f t="shared" si="28"/>
        <v>9.7770224684669893E-2</v>
      </c>
      <c r="P74" s="24">
        <f t="shared" si="9"/>
        <v>5.5147179844285547E-17</v>
      </c>
      <c r="Q74" s="1"/>
      <c r="R74" s="27">
        <f t="shared" si="29"/>
        <v>40.357295084796419</v>
      </c>
      <c r="S74" s="27">
        <f t="shared" si="30"/>
        <v>85.038704915203567</v>
      </c>
    </row>
    <row r="75" spans="1:19" x14ac:dyDescent="0.25">
      <c r="A75" s="29">
        <v>970</v>
      </c>
      <c r="B75" s="29">
        <v>0.1351</v>
      </c>
      <c r="C75" s="29">
        <v>-0.3155</v>
      </c>
      <c r="D75" s="1"/>
      <c r="E75" s="1">
        <f t="shared" si="22"/>
        <v>-2.3353071798667653</v>
      </c>
      <c r="F75" s="1">
        <f t="shared" si="23"/>
        <v>0</v>
      </c>
      <c r="G75" s="1">
        <f t="shared" si="21"/>
        <v>0</v>
      </c>
      <c r="H75" s="1"/>
      <c r="I75" s="24">
        <f t="shared" si="24"/>
        <v>0.31726463092581914</v>
      </c>
      <c r="J75" s="24">
        <f t="shared" si="4"/>
        <v>0.36547073814836173</v>
      </c>
      <c r="K75" s="1"/>
      <c r="L75" s="1">
        <f t="shared" si="25"/>
        <v>4.2862451638078163E-2</v>
      </c>
      <c r="M75" s="1">
        <f t="shared" si="26"/>
        <v>9.2237548361921828E-2</v>
      </c>
      <c r="N75" s="1">
        <f t="shared" si="27"/>
        <v>-0.41518402842562757</v>
      </c>
      <c r="O75" s="1">
        <f t="shared" si="28"/>
        <v>9.968402842562761E-2</v>
      </c>
      <c r="P75" s="24">
        <f t="shared" si="9"/>
        <v>5.5147179844285547E-17</v>
      </c>
      <c r="Q75" s="1"/>
      <c r="R75" s="27">
        <f t="shared" si="29"/>
        <v>41.576578088935818</v>
      </c>
      <c r="S75" s="27">
        <f t="shared" si="30"/>
        <v>89.470421911064179</v>
      </c>
    </row>
    <row r="76" spans="1:19" x14ac:dyDescent="0.25">
      <c r="A76" s="29">
        <v>1000</v>
      </c>
      <c r="B76" s="29">
        <v>0.1361</v>
      </c>
      <c r="C76" s="29">
        <v>-0.30609999999999998</v>
      </c>
      <c r="D76" s="1"/>
      <c r="E76" s="1">
        <f t="shared" si="22"/>
        <v>-2.2490815576781777</v>
      </c>
      <c r="F76" s="1">
        <f t="shared" si="23"/>
        <v>0</v>
      </c>
      <c r="G76" s="1">
        <f t="shared" si="21"/>
        <v>0</v>
      </c>
      <c r="H76" s="1"/>
      <c r="I76" s="24">
        <f t="shared" si="24"/>
        <v>0.30925642540496667</v>
      </c>
      <c r="J76" s="24">
        <f t="shared" si="4"/>
        <v>0.38148714919006665</v>
      </c>
      <c r="K76" s="1"/>
      <c r="L76" s="1">
        <f t="shared" si="25"/>
        <v>4.2089799497615966E-2</v>
      </c>
      <c r="M76" s="1">
        <f t="shared" si="26"/>
        <v>9.4010200502384039E-2</v>
      </c>
      <c r="N76" s="1">
        <f t="shared" si="27"/>
        <v>-0.40769978951746882</v>
      </c>
      <c r="O76" s="1">
        <f t="shared" si="28"/>
        <v>0.10159978951746874</v>
      </c>
      <c r="P76" s="24">
        <f t="shared" si="9"/>
        <v>-1.1029435968857109E-16</v>
      </c>
      <c r="Q76" s="1"/>
      <c r="R76" s="27">
        <f t="shared" si="29"/>
        <v>42.089799497615964</v>
      </c>
      <c r="S76" s="27">
        <f t="shared" si="30"/>
        <v>94.010200502384038</v>
      </c>
    </row>
    <row r="77" spans="1:19" x14ac:dyDescent="0.25">
      <c r="A77" s="29">
        <v>1030</v>
      </c>
      <c r="B77" s="29">
        <v>0.1366</v>
      </c>
      <c r="C77" s="29">
        <v>-0.29289999999999999</v>
      </c>
      <c r="D77" s="1"/>
      <c r="E77" s="1">
        <f t="shared" si="22"/>
        <v>-2.1442166910688139</v>
      </c>
      <c r="F77" s="1">
        <f t="shared" si="23"/>
        <v>0</v>
      </c>
      <c r="G77" s="1">
        <f t="shared" si="21"/>
        <v>0</v>
      </c>
      <c r="H77" s="1"/>
      <c r="I77" s="24">
        <f t="shared" si="24"/>
        <v>0.29951709987261094</v>
      </c>
      <c r="J77" s="24">
        <f t="shared" si="4"/>
        <v>0.40096580025477813</v>
      </c>
      <c r="K77" s="1"/>
      <c r="L77" s="1">
        <f t="shared" si="25"/>
        <v>4.0914035842598652E-2</v>
      </c>
      <c r="M77" s="1">
        <f t="shared" si="26"/>
        <v>9.5685964157401354E-2</v>
      </c>
      <c r="N77" s="1">
        <f t="shared" si="27"/>
        <v>-0.39631084016645085</v>
      </c>
      <c r="O77" s="1">
        <f t="shared" si="28"/>
        <v>0.10341084016645088</v>
      </c>
      <c r="P77" s="24">
        <f t="shared" si="9"/>
        <v>5.5147179844285547E-17</v>
      </c>
      <c r="Q77" s="1"/>
      <c r="R77" s="27">
        <f t="shared" si="29"/>
        <v>42.14145691787661</v>
      </c>
      <c r="S77" s="27">
        <f t="shared" si="30"/>
        <v>98.556543082123397</v>
      </c>
    </row>
    <row r="78" spans="1:19" x14ac:dyDescent="0.25">
      <c r="A78" s="29">
        <v>1060</v>
      </c>
      <c r="B78" s="29">
        <v>0.1368</v>
      </c>
      <c r="C78" s="29">
        <v>-0.27479999999999999</v>
      </c>
      <c r="D78" s="1"/>
      <c r="E78" s="1">
        <f t="shared" si="22"/>
        <v>-2.0087719298245612</v>
      </c>
      <c r="F78" s="1">
        <f t="shared" si="23"/>
        <v>0</v>
      </c>
      <c r="G78" s="1">
        <f t="shared" si="21"/>
        <v>0</v>
      </c>
      <c r="H78" s="1"/>
      <c r="I78" s="24">
        <f t="shared" si="24"/>
        <v>0.28693766632101009</v>
      </c>
      <c r="J78" s="24">
        <f t="shared" si="4"/>
        <v>0.42612466735797982</v>
      </c>
      <c r="K78" s="1"/>
      <c r="L78" s="1">
        <f t="shared" si="25"/>
        <v>3.9253072752714183E-2</v>
      </c>
      <c r="M78" s="1">
        <f t="shared" si="26"/>
        <v>9.7546927247285822E-2</v>
      </c>
      <c r="N78" s="1">
        <f t="shared" si="27"/>
        <v>-0.38022204168736712</v>
      </c>
      <c r="O78" s="1">
        <f t="shared" si="28"/>
        <v>0.10542204168736717</v>
      </c>
      <c r="P78" s="24">
        <f t="shared" si="9"/>
        <v>5.5147179844285547E-17</v>
      </c>
      <c r="Q78" s="1"/>
      <c r="R78" s="27">
        <f t="shared" si="29"/>
        <v>41.608257117877031</v>
      </c>
      <c r="S78" s="27">
        <f t="shared" si="30"/>
        <v>103.39974288212296</v>
      </c>
    </row>
    <row r="79" spans="1:19" x14ac:dyDescent="0.25">
      <c r="A79" s="29">
        <v>1090</v>
      </c>
      <c r="B79" s="29">
        <v>0.1361</v>
      </c>
      <c r="C79" s="29">
        <v>-0.25180000000000002</v>
      </c>
      <c r="D79" s="1"/>
      <c r="E79" s="1">
        <f t="shared" si="22"/>
        <v>-1.8501102130786189</v>
      </c>
      <c r="F79" s="1">
        <f t="shared" si="23"/>
        <v>0</v>
      </c>
      <c r="G79" s="1">
        <f t="shared" si="21"/>
        <v>0</v>
      </c>
      <c r="H79" s="1"/>
      <c r="I79" s="24">
        <f t="shared" si="24"/>
        <v>0.2722019577956043</v>
      </c>
      <c r="J79" s="24">
        <f t="shared" si="4"/>
        <v>0.4555960844087914</v>
      </c>
      <c r="K79" s="1"/>
      <c r="L79" s="1">
        <f t="shared" si="25"/>
        <v>3.7046686455981748E-2</v>
      </c>
      <c r="M79" s="1">
        <f t="shared" si="26"/>
        <v>9.9053313544018251E-2</v>
      </c>
      <c r="N79" s="1">
        <f t="shared" si="27"/>
        <v>-0.35885004088173267</v>
      </c>
      <c r="O79" s="1">
        <f t="shared" si="28"/>
        <v>0.1070500408817326</v>
      </c>
      <c r="P79" s="24">
        <f t="shared" si="9"/>
        <v>-5.5147179844285547E-17</v>
      </c>
      <c r="Q79" s="1"/>
      <c r="R79" s="27">
        <f t="shared" si="29"/>
        <v>40.380888237020102</v>
      </c>
      <c r="S79" s="27">
        <f t="shared" si="30"/>
        <v>107.96811176297989</v>
      </c>
    </row>
    <row r="80" spans="1:19" x14ac:dyDescent="0.25">
      <c r="A80" s="29">
        <v>1120</v>
      </c>
      <c r="B80" s="29">
        <v>0.13469999999999999</v>
      </c>
      <c r="C80" s="29">
        <v>-0.22520000000000001</v>
      </c>
      <c r="D80" s="1"/>
      <c r="E80" s="1">
        <f t="shared" si="22"/>
        <v>-1.6718634001484785</v>
      </c>
      <c r="F80" s="1">
        <f t="shared" si="23"/>
        <v>0</v>
      </c>
      <c r="G80" s="1">
        <f t="shared" si="21"/>
        <v>0</v>
      </c>
      <c r="H80" s="1"/>
      <c r="I80" s="24">
        <f t="shared" si="24"/>
        <v>0.25564728326673269</v>
      </c>
      <c r="J80" s="24">
        <f t="shared" si="4"/>
        <v>0.48870543346653461</v>
      </c>
      <c r="K80" s="1"/>
      <c r="L80" s="1">
        <f t="shared" si="25"/>
        <v>3.4435689056028888E-2</v>
      </c>
      <c r="M80" s="1">
        <f t="shared" si="26"/>
        <v>0.10026431094397109</v>
      </c>
      <c r="N80" s="1">
        <f t="shared" si="27"/>
        <v>-0.33355880397641707</v>
      </c>
      <c r="O80" s="1">
        <f t="shared" si="28"/>
        <v>0.1083588039764171</v>
      </c>
      <c r="P80" s="24">
        <f t="shared" si="9"/>
        <v>5.5147179844285547E-17</v>
      </c>
      <c r="Q80" s="1"/>
      <c r="R80" s="27">
        <f t="shared" si="29"/>
        <v>38.567971742752356</v>
      </c>
      <c r="S80" s="27">
        <f t="shared" si="30"/>
        <v>112.29602825724763</v>
      </c>
    </row>
    <row r="81" spans="1:19" x14ac:dyDescent="0.25">
      <c r="A81" s="29">
        <v>1150</v>
      </c>
      <c r="B81" s="29">
        <v>0.1331</v>
      </c>
      <c r="C81" s="29">
        <v>-0.1983</v>
      </c>
      <c r="D81" s="1"/>
      <c r="E81" s="1">
        <f t="shared" si="22"/>
        <v>-1.4898572501878289</v>
      </c>
      <c r="F81" s="1">
        <f t="shared" si="23"/>
        <v>0</v>
      </c>
      <c r="G81" s="1">
        <f t="shared" si="21"/>
        <v>0</v>
      </c>
      <c r="H81" s="1"/>
      <c r="I81" s="24">
        <f t="shared" si="24"/>
        <v>0.23874346027365378</v>
      </c>
      <c r="J81" s="24">
        <f t="shared" si="4"/>
        <v>0.52251307945269243</v>
      </c>
      <c r="K81" s="1"/>
      <c r="L81" s="1">
        <f t="shared" si="25"/>
        <v>3.1776754562423321E-2</v>
      </c>
      <c r="M81" s="1">
        <f t="shared" si="26"/>
        <v>0.10132324543757668</v>
      </c>
      <c r="N81" s="1">
        <f t="shared" si="27"/>
        <v>-0.3078032278909304</v>
      </c>
      <c r="O81" s="1">
        <f t="shared" si="28"/>
        <v>0.10950322789093037</v>
      </c>
      <c r="P81" s="24">
        <f t="shared" si="9"/>
        <v>-2.7573589922142773E-17</v>
      </c>
      <c r="Q81" s="1"/>
      <c r="R81" s="27">
        <f t="shared" si="29"/>
        <v>36.543267746786817</v>
      </c>
      <c r="S81" s="27">
        <f t="shared" si="30"/>
        <v>116.52173225321317</v>
      </c>
    </row>
    <row r="82" spans="1:19" x14ac:dyDescent="0.25">
      <c r="A82" s="29">
        <v>1180</v>
      </c>
      <c r="B82" s="29">
        <v>0.13109999999999999</v>
      </c>
      <c r="C82" s="29">
        <v>-0.17630000000000001</v>
      </c>
      <c r="D82" s="1"/>
      <c r="E82" s="1">
        <f t="shared" si="22"/>
        <v>-1.3447749809305876</v>
      </c>
      <c r="F82" s="1">
        <f t="shared" si="23"/>
        <v>0</v>
      </c>
      <c r="G82" s="1">
        <f t="shared" si="21"/>
        <v>0</v>
      </c>
      <c r="H82" s="1"/>
      <c r="I82" s="24">
        <f t="shared" si="24"/>
        <v>0.22526894306921402</v>
      </c>
      <c r="J82" s="24">
        <f t="shared" si="4"/>
        <v>0.54946211386157195</v>
      </c>
      <c r="K82" s="1"/>
      <c r="L82" s="1">
        <f t="shared" si="25"/>
        <v>2.9532758436373957E-2</v>
      </c>
      <c r="M82" s="1">
        <f t="shared" si="26"/>
        <v>0.10156724156362602</v>
      </c>
      <c r="N82" s="1">
        <f t="shared" si="27"/>
        <v>-0.28606692220194363</v>
      </c>
      <c r="O82" s="1">
        <f t="shared" si="28"/>
        <v>0.10976692220194359</v>
      </c>
      <c r="P82" s="24">
        <f t="shared" si="9"/>
        <v>-2.7573589922142773E-17</v>
      </c>
      <c r="Q82" s="1"/>
      <c r="R82" s="27">
        <f t="shared" si="29"/>
        <v>34.848654954921273</v>
      </c>
      <c r="S82" s="27">
        <f t="shared" si="30"/>
        <v>119.84934504507871</v>
      </c>
    </row>
    <row r="83" spans="1:19" x14ac:dyDescent="0.25">
      <c r="A83" s="29">
        <v>1210</v>
      </c>
      <c r="B83" s="29">
        <v>0.12820000000000001</v>
      </c>
      <c r="C83" s="29">
        <v>-0.16039999999999999</v>
      </c>
      <c r="D83" s="1"/>
      <c r="E83" s="1">
        <f t="shared" si="22"/>
        <v>-1.2511700468018718</v>
      </c>
      <c r="F83" s="1">
        <f t="shared" si="23"/>
        <v>0</v>
      </c>
      <c r="G83" s="1">
        <f t="shared" si="21"/>
        <v>0</v>
      </c>
      <c r="H83" s="1"/>
      <c r="I83" s="24">
        <f t="shared" si="24"/>
        <v>0.2165753838783146</v>
      </c>
      <c r="J83" s="24">
        <f t="shared" si="4"/>
        <v>0.5668492322433708</v>
      </c>
      <c r="K83" s="1"/>
      <c r="L83" s="1">
        <f t="shared" si="25"/>
        <v>2.7764964213199933E-2</v>
      </c>
      <c r="M83" s="1">
        <f t="shared" si="26"/>
        <v>0.10043503578680006</v>
      </c>
      <c r="N83" s="1">
        <f t="shared" si="27"/>
        <v>-0.26894331170009106</v>
      </c>
      <c r="O83" s="1">
        <f t="shared" si="28"/>
        <v>0.10854331170009104</v>
      </c>
      <c r="P83" s="24">
        <f t="shared" si="9"/>
        <v>-2.7573589922142773E-17</v>
      </c>
      <c r="Q83" s="1"/>
      <c r="R83" s="27">
        <f t="shared" si="29"/>
        <v>33.595606697971917</v>
      </c>
      <c r="S83" s="27">
        <f t="shared" si="30"/>
        <v>121.52639330202807</v>
      </c>
    </row>
    <row r="84" spans="1:19" x14ac:dyDescent="0.25">
      <c r="A84" s="29">
        <v>1240</v>
      </c>
      <c r="B84" s="29">
        <v>0.1244</v>
      </c>
      <c r="C84" s="29">
        <v>-0.14910000000000001</v>
      </c>
      <c r="D84" s="1"/>
      <c r="E84" s="1">
        <f t="shared" si="22"/>
        <v>-1.1985530546623795</v>
      </c>
      <c r="F84" s="1">
        <f t="shared" si="23"/>
        <v>0</v>
      </c>
      <c r="G84" s="1">
        <f t="shared" si="21"/>
        <v>0</v>
      </c>
      <c r="H84" s="1"/>
      <c r="I84" s="24">
        <f t="shared" si="24"/>
        <v>0.21168858020851275</v>
      </c>
      <c r="J84" s="24">
        <f t="shared" si="4"/>
        <v>0.57662283958297444</v>
      </c>
      <c r="K84" s="1"/>
      <c r="L84" s="1">
        <f t="shared" si="25"/>
        <v>2.6334059377938986E-2</v>
      </c>
      <c r="M84" s="1">
        <f t="shared" si="26"/>
        <v>9.8065940622061004E-2</v>
      </c>
      <c r="N84" s="1">
        <f t="shared" si="27"/>
        <v>-0.2550829558153247</v>
      </c>
      <c r="O84" s="1">
        <f t="shared" si="28"/>
        <v>0.10598295581532473</v>
      </c>
      <c r="P84" s="24">
        <f t="shared" si="9"/>
        <v>5.5147179844285547E-17</v>
      </c>
      <c r="Q84" s="1"/>
      <c r="R84" s="27">
        <f t="shared" si="29"/>
        <v>32.654233628644342</v>
      </c>
      <c r="S84" s="27">
        <f t="shared" si="30"/>
        <v>121.60176637135565</v>
      </c>
    </row>
    <row r="85" spans="1:19" x14ac:dyDescent="0.25">
      <c r="A85" s="29">
        <v>1270</v>
      </c>
      <c r="B85" s="29">
        <v>0.11990000000000001</v>
      </c>
      <c r="C85" s="29">
        <v>-0.14000000000000001</v>
      </c>
      <c r="D85" s="1"/>
      <c r="E85" s="1">
        <f t="shared" si="22"/>
        <v>-1.1676396997497915</v>
      </c>
      <c r="F85" s="1">
        <f t="shared" si="23"/>
        <v>0</v>
      </c>
      <c r="G85" s="1">
        <f t="shared" si="21"/>
        <v>0</v>
      </c>
      <c r="H85" s="1"/>
      <c r="I85" s="24">
        <f t="shared" si="24"/>
        <v>0.20881750206265015</v>
      </c>
      <c r="J85" s="24">
        <f t="shared" ref="J85:J148" si="31">1-2*I85</f>
        <v>0.5823649958746997</v>
      </c>
      <c r="K85" s="1"/>
      <c r="L85" s="1">
        <f t="shared" si="25"/>
        <v>2.5037218497311754E-2</v>
      </c>
      <c r="M85" s="1">
        <f t="shared" si="26"/>
        <v>9.4862781502688245E-2</v>
      </c>
      <c r="N85" s="1">
        <f t="shared" si="27"/>
        <v>-0.24252120070172958</v>
      </c>
      <c r="O85" s="1">
        <f t="shared" si="28"/>
        <v>0.10252120070172958</v>
      </c>
      <c r="P85" s="24">
        <f t="shared" ref="P85:P148" si="32">(N85+O85-C85)/MAX($C$13,-$C$14)</f>
        <v>0</v>
      </c>
      <c r="Q85" s="1"/>
      <c r="R85" s="27">
        <f t="shared" si="29"/>
        <v>31.797267491585927</v>
      </c>
      <c r="S85" s="27">
        <f t="shared" si="30"/>
        <v>120.47573250841407</v>
      </c>
    </row>
    <row r="86" spans="1:19" x14ac:dyDescent="0.25">
      <c r="A86" s="29">
        <v>1300</v>
      </c>
      <c r="B86" s="29">
        <v>0.1147</v>
      </c>
      <c r="C86" s="29">
        <v>-0.13250000000000001</v>
      </c>
      <c r="D86" s="1"/>
      <c r="E86" s="1">
        <f t="shared" si="22"/>
        <v>-1.1551874455100262</v>
      </c>
      <c r="F86" s="1">
        <f t="shared" si="23"/>
        <v>0</v>
      </c>
      <c r="G86" s="1">
        <f t="shared" si="21"/>
        <v>0</v>
      </c>
      <c r="H86" s="1"/>
      <c r="I86" s="24">
        <f t="shared" si="24"/>
        <v>0.20766099882592262</v>
      </c>
      <c r="J86" s="24">
        <f t="shared" si="31"/>
        <v>0.58467800234815481</v>
      </c>
      <c r="K86" s="1"/>
      <c r="L86" s="1">
        <f t="shared" si="25"/>
        <v>2.3818716565333325E-2</v>
      </c>
      <c r="M86" s="1">
        <f t="shared" si="26"/>
        <v>9.0881283434666671E-2</v>
      </c>
      <c r="N86" s="1">
        <f t="shared" si="27"/>
        <v>-0.23071827013128643</v>
      </c>
      <c r="O86" s="1">
        <f t="shared" si="28"/>
        <v>9.8218270131286409E-2</v>
      </c>
      <c r="P86" s="24">
        <f t="shared" si="32"/>
        <v>0</v>
      </c>
      <c r="Q86" s="1"/>
      <c r="R86" s="27">
        <f t="shared" si="29"/>
        <v>30.964331534933322</v>
      </c>
      <c r="S86" s="27">
        <f t="shared" si="30"/>
        <v>118.14566846506668</v>
      </c>
    </row>
    <row r="87" spans="1:19" x14ac:dyDescent="0.25">
      <c r="A87" s="29">
        <v>1330</v>
      </c>
      <c r="B87" s="29">
        <v>0.1089</v>
      </c>
      <c r="C87" s="29">
        <v>-0.127</v>
      </c>
      <c r="D87" s="1"/>
      <c r="E87" s="1">
        <f t="shared" si="22"/>
        <v>-1.1662075298438934</v>
      </c>
      <c r="F87" s="1">
        <f t="shared" si="23"/>
        <v>0</v>
      </c>
      <c r="G87" s="1">
        <f t="shared" si="21"/>
        <v>0</v>
      </c>
      <c r="H87" s="1"/>
      <c r="I87" s="24">
        <f t="shared" si="24"/>
        <v>0.2086844892683542</v>
      </c>
      <c r="J87" s="24">
        <f t="shared" si="31"/>
        <v>0.5826310214632916</v>
      </c>
      <c r="K87" s="1"/>
      <c r="L87" s="1">
        <f t="shared" si="25"/>
        <v>2.2725740881323772E-2</v>
      </c>
      <c r="M87" s="1">
        <f t="shared" si="26"/>
        <v>8.6174259118676225E-2</v>
      </c>
      <c r="N87" s="1">
        <f t="shared" si="27"/>
        <v>-0.22013124045575552</v>
      </c>
      <c r="O87" s="1">
        <f t="shared" si="28"/>
        <v>9.3131240455755521E-2</v>
      </c>
      <c r="P87" s="24">
        <f t="shared" si="32"/>
        <v>0</v>
      </c>
      <c r="Q87" s="1"/>
      <c r="R87" s="27">
        <f t="shared" si="29"/>
        <v>30.225235372160618</v>
      </c>
      <c r="S87" s="27">
        <f t="shared" si="30"/>
        <v>114.61176462783938</v>
      </c>
    </row>
    <row r="88" spans="1:19" x14ac:dyDescent="0.25">
      <c r="A88" s="29">
        <v>1360</v>
      </c>
      <c r="B88" s="29">
        <v>0.1028</v>
      </c>
      <c r="C88" s="29">
        <v>-0.1231</v>
      </c>
      <c r="D88" s="1"/>
      <c r="E88" s="1">
        <f t="shared" si="22"/>
        <v>-1.1974708171206225</v>
      </c>
      <c r="F88" s="1">
        <f t="shared" si="23"/>
        <v>0</v>
      </c>
      <c r="G88" s="1">
        <f t="shared" si="21"/>
        <v>0</v>
      </c>
      <c r="H88" s="1"/>
      <c r="I88" s="24">
        <f t="shared" si="24"/>
        <v>0.21158806738602692</v>
      </c>
      <c r="J88" s="24">
        <f t="shared" si="31"/>
        <v>0.57682386522794615</v>
      </c>
      <c r="K88" s="1"/>
      <c r="L88" s="1">
        <f t="shared" si="25"/>
        <v>2.175125332728357E-2</v>
      </c>
      <c r="M88" s="1">
        <f t="shared" si="26"/>
        <v>8.1048746672716443E-2</v>
      </c>
      <c r="N88" s="1">
        <f t="shared" si="27"/>
        <v>-0.21069193745569995</v>
      </c>
      <c r="O88" s="1">
        <f t="shared" si="28"/>
        <v>8.7591937455699959E-2</v>
      </c>
      <c r="P88" s="24">
        <f t="shared" si="32"/>
        <v>1.3786794961071387E-17</v>
      </c>
      <c r="Q88" s="1"/>
      <c r="R88" s="27">
        <f t="shared" si="29"/>
        <v>29.581704525105653</v>
      </c>
      <c r="S88" s="27">
        <f t="shared" si="30"/>
        <v>110.22629547489436</v>
      </c>
    </row>
    <row r="89" spans="1:19" x14ac:dyDescent="0.25">
      <c r="A89" s="29">
        <v>1390</v>
      </c>
      <c r="B89" s="29">
        <v>9.6699999999999994E-2</v>
      </c>
      <c r="C89" s="29">
        <v>-0.1196</v>
      </c>
      <c r="D89" s="1"/>
      <c r="E89" s="1">
        <f t="shared" si="22"/>
        <v>-1.2368148914167529</v>
      </c>
      <c r="F89" s="1">
        <f t="shared" si="23"/>
        <v>0</v>
      </c>
      <c r="G89" s="1">
        <f t="shared" si="21"/>
        <v>0</v>
      </c>
      <c r="H89" s="1"/>
      <c r="I89" s="24">
        <f t="shared" si="24"/>
        <v>0.21524214867873118</v>
      </c>
      <c r="J89" s="24">
        <f t="shared" si="31"/>
        <v>0.5695157026425377</v>
      </c>
      <c r="K89" s="1"/>
      <c r="L89" s="1">
        <f t="shared" si="25"/>
        <v>2.0813915777233304E-2</v>
      </c>
      <c r="M89" s="1">
        <f t="shared" si="26"/>
        <v>7.5886084222766687E-2</v>
      </c>
      <c r="N89" s="1">
        <f t="shared" si="27"/>
        <v>-0.20161248527432382</v>
      </c>
      <c r="O89" s="1">
        <f t="shared" si="28"/>
        <v>8.2012485274323824E-2</v>
      </c>
      <c r="P89" s="24">
        <f t="shared" si="32"/>
        <v>0</v>
      </c>
      <c r="Q89" s="1"/>
      <c r="R89" s="27">
        <f t="shared" si="29"/>
        <v>28.931342930354294</v>
      </c>
      <c r="S89" s="27">
        <f t="shared" si="30"/>
        <v>105.48165706964569</v>
      </c>
    </row>
    <row r="90" spans="1:19" x14ac:dyDescent="0.25">
      <c r="A90" s="29">
        <v>1420</v>
      </c>
      <c r="B90" s="29">
        <v>9.0700000000000003E-2</v>
      </c>
      <c r="C90" s="29">
        <v>-0.1163</v>
      </c>
      <c r="D90" s="1"/>
      <c r="E90" s="1">
        <f t="shared" si="22"/>
        <v>-1.2822491730981256</v>
      </c>
      <c r="F90" s="1">
        <f t="shared" si="23"/>
        <v>0</v>
      </c>
      <c r="G90" s="1">
        <f t="shared" si="21"/>
        <v>0</v>
      </c>
      <c r="H90" s="1"/>
      <c r="I90" s="24">
        <f t="shared" si="24"/>
        <v>0.21946185804308871</v>
      </c>
      <c r="J90" s="24">
        <f t="shared" si="31"/>
        <v>0.56107628391382258</v>
      </c>
      <c r="K90" s="1"/>
      <c r="L90" s="1">
        <f t="shared" si="25"/>
        <v>1.9905190524508145E-2</v>
      </c>
      <c r="M90" s="1">
        <f t="shared" si="26"/>
        <v>7.0794809475491854E-2</v>
      </c>
      <c r="N90" s="1">
        <f t="shared" si="27"/>
        <v>-0.19281018403536826</v>
      </c>
      <c r="O90" s="1">
        <f t="shared" si="28"/>
        <v>7.6510184035368273E-2</v>
      </c>
      <c r="P90" s="24">
        <f t="shared" si="32"/>
        <v>1.3786794961071387E-17</v>
      </c>
      <c r="Q90" s="1"/>
      <c r="R90" s="27">
        <f t="shared" si="29"/>
        <v>28.265370544801566</v>
      </c>
      <c r="S90" s="27">
        <f t="shared" si="30"/>
        <v>100.52862945519843</v>
      </c>
    </row>
    <row r="91" spans="1:19" x14ac:dyDescent="0.25">
      <c r="A91" s="29">
        <v>1450</v>
      </c>
      <c r="B91" s="29">
        <v>8.4699999999999998E-2</v>
      </c>
      <c r="C91" s="29">
        <v>-0.1142</v>
      </c>
      <c r="D91" s="1"/>
      <c r="E91" s="1">
        <f t="shared" si="22"/>
        <v>-1.3482880755608029</v>
      </c>
      <c r="F91" s="1">
        <f t="shared" si="23"/>
        <v>0</v>
      </c>
      <c r="G91" s="1">
        <f t="shared" si="21"/>
        <v>0</v>
      </c>
      <c r="H91" s="1"/>
      <c r="I91" s="24">
        <f t="shared" si="24"/>
        <v>0.22559522176803784</v>
      </c>
      <c r="J91" s="24">
        <f t="shared" si="31"/>
        <v>0.54880955646392438</v>
      </c>
      <c r="K91" s="1"/>
      <c r="L91" s="1">
        <f t="shared" si="25"/>
        <v>1.9107915283752806E-2</v>
      </c>
      <c r="M91" s="1">
        <f t="shared" si="26"/>
        <v>6.5592084716247195E-2</v>
      </c>
      <c r="N91" s="1">
        <f t="shared" si="27"/>
        <v>-0.18508743525245111</v>
      </c>
      <c r="O91" s="1">
        <f t="shared" si="28"/>
        <v>7.0887435252451086E-2</v>
      </c>
      <c r="P91" s="24">
        <f t="shared" si="32"/>
        <v>-2.7573589922142773E-17</v>
      </c>
      <c r="Q91" s="1"/>
      <c r="R91" s="27">
        <f t="shared" si="29"/>
        <v>27.706477161441569</v>
      </c>
      <c r="S91" s="27">
        <f t="shared" si="30"/>
        <v>95.108522838558429</v>
      </c>
    </row>
    <row r="92" spans="1:19" x14ac:dyDescent="0.25">
      <c r="A92" s="29">
        <v>1480</v>
      </c>
      <c r="B92" s="29">
        <v>7.8399999999999997E-2</v>
      </c>
      <c r="C92" s="29">
        <v>-0.1153</v>
      </c>
      <c r="D92" s="1"/>
      <c r="E92" s="1">
        <f t="shared" ref="E92:E123" si="33">C92/B92</f>
        <v>-1.4706632653061225</v>
      </c>
      <c r="F92" s="1">
        <f t="shared" ref="F92:F123" si="34">IF(AND(B92/$B$13&gt;$O$12,OR(C92/$C$13&gt;$M$12,C92/$C$14&gt;$M$12)),1,0)</f>
        <v>0</v>
      </c>
      <c r="G92" s="1">
        <f t="shared" si="21"/>
        <v>0</v>
      </c>
      <c r="H92" s="1"/>
      <c r="I92" s="24">
        <f t="shared" ref="I92:I123" si="35">MIN(1,MAX(0,(E92-$J$15)/($L$14-$J$15)))</f>
        <v>0.23696081873630823</v>
      </c>
      <c r="J92" s="24">
        <f t="shared" si="31"/>
        <v>0.52607836252738349</v>
      </c>
      <c r="K92" s="1"/>
      <c r="L92" s="1">
        <f t="shared" ref="L92:L123" si="36">B92*I92</f>
        <v>1.8577728188926564E-2</v>
      </c>
      <c r="M92" s="1">
        <f t="shared" ref="M92:M123" si="37">B92*(1-I92)</f>
        <v>5.9822271811073434E-2</v>
      </c>
      <c r="N92" s="1">
        <f t="shared" ref="N92:N123" si="38">L92*$L$14</f>
        <v>-0.17995181641972702</v>
      </c>
      <c r="O92" s="1">
        <f t="shared" ref="O92:O123" si="39">M92*$J$15</f>
        <v>6.4651816419727046E-2</v>
      </c>
      <c r="P92" s="24">
        <f t="shared" si="32"/>
        <v>2.7573589922142773E-17</v>
      </c>
      <c r="Q92" s="1"/>
      <c r="R92" s="27">
        <f t="shared" ref="R92:R123" si="40">A92*L92</f>
        <v>27.495037719611314</v>
      </c>
      <c r="S92" s="27">
        <f t="shared" ref="S92:S123" si="41">A92*M92</f>
        <v>88.536962280388678</v>
      </c>
    </row>
    <row r="93" spans="1:19" x14ac:dyDescent="0.25">
      <c r="A93" s="29">
        <v>1510</v>
      </c>
      <c r="B93" s="29">
        <v>7.1800000000000003E-2</v>
      </c>
      <c r="C93" s="29">
        <v>-0.1206</v>
      </c>
      <c r="D93" s="1"/>
      <c r="E93" s="1">
        <f t="shared" si="33"/>
        <v>-1.6796657381615598</v>
      </c>
      <c r="F93" s="1">
        <f t="shared" si="34"/>
        <v>0</v>
      </c>
      <c r="G93" s="1">
        <f t="shared" ref="G93:G156" si="42">E93*F93</f>
        <v>0</v>
      </c>
      <c r="H93" s="1"/>
      <c r="I93" s="24">
        <f t="shared" si="35"/>
        <v>0.25637192548752474</v>
      </c>
      <c r="J93" s="24">
        <f t="shared" si="31"/>
        <v>0.48725614902495051</v>
      </c>
      <c r="K93" s="1"/>
      <c r="L93" s="1">
        <f t="shared" si="36"/>
        <v>1.8407504250004276E-2</v>
      </c>
      <c r="M93" s="1">
        <f t="shared" si="37"/>
        <v>5.3392495749995723E-2</v>
      </c>
      <c r="N93" s="1">
        <f t="shared" si="38"/>
        <v>-0.17830295458389475</v>
      </c>
      <c r="O93" s="1">
        <f t="shared" si="39"/>
        <v>5.7702954583894794E-2</v>
      </c>
      <c r="P93" s="24">
        <f t="shared" si="32"/>
        <v>4.136038488321416E-17</v>
      </c>
      <c r="Q93" s="1"/>
      <c r="R93" s="27">
        <f t="shared" si="40"/>
        <v>27.795331417506457</v>
      </c>
      <c r="S93" s="27">
        <f t="shared" si="41"/>
        <v>80.622668582493546</v>
      </c>
    </row>
    <row r="94" spans="1:19" x14ac:dyDescent="0.25">
      <c r="A94" s="29">
        <v>1540</v>
      </c>
      <c r="B94" s="29">
        <v>6.5600000000000006E-2</v>
      </c>
      <c r="C94" s="29">
        <v>-0.1298</v>
      </c>
      <c r="D94" s="1"/>
      <c r="E94" s="1">
        <f t="shared" si="33"/>
        <v>-1.9786585365853657</v>
      </c>
      <c r="F94" s="1">
        <f t="shared" si="34"/>
        <v>0</v>
      </c>
      <c r="G94" s="1">
        <f t="shared" si="42"/>
        <v>0</v>
      </c>
      <c r="H94" s="1"/>
      <c r="I94" s="24">
        <f t="shared" si="35"/>
        <v>0.28414088462354331</v>
      </c>
      <c r="J94" s="24">
        <f t="shared" si="31"/>
        <v>0.43171823075291338</v>
      </c>
      <c r="K94" s="1"/>
      <c r="L94" s="1">
        <f t="shared" si="36"/>
        <v>1.8639642031304443E-2</v>
      </c>
      <c r="M94" s="1">
        <f t="shared" si="37"/>
        <v>4.6960357968695562E-2</v>
      </c>
      <c r="N94" s="1">
        <f t="shared" si="38"/>
        <v>-0.18055154036251056</v>
      </c>
      <c r="O94" s="1">
        <f t="shared" si="39"/>
        <v>5.0751540362510568E-2</v>
      </c>
      <c r="P94" s="24">
        <f t="shared" si="32"/>
        <v>0</v>
      </c>
      <c r="Q94" s="1"/>
      <c r="R94" s="27">
        <f t="shared" si="40"/>
        <v>28.705048728208844</v>
      </c>
      <c r="S94" s="27">
        <f t="shared" si="41"/>
        <v>72.318951271791164</v>
      </c>
    </row>
    <row r="95" spans="1:19" x14ac:dyDescent="0.25">
      <c r="A95" s="29">
        <v>1570</v>
      </c>
      <c r="B95" s="29">
        <v>6.0199999999999997E-2</v>
      </c>
      <c r="C95" s="29">
        <v>-0.1421</v>
      </c>
      <c r="D95" s="1"/>
      <c r="E95" s="1">
        <f t="shared" si="33"/>
        <v>-2.36046511627907</v>
      </c>
      <c r="F95" s="1">
        <f t="shared" si="34"/>
        <v>0</v>
      </c>
      <c r="G95" s="1">
        <f t="shared" si="42"/>
        <v>0</v>
      </c>
      <c r="H95" s="1"/>
      <c r="I95" s="24">
        <f t="shared" si="35"/>
        <v>0.31960117452105846</v>
      </c>
      <c r="J95" s="24">
        <f t="shared" si="31"/>
        <v>0.36079765095788308</v>
      </c>
      <c r="K95" s="1"/>
      <c r="L95" s="1">
        <f t="shared" si="36"/>
        <v>1.923999070616772E-2</v>
      </c>
      <c r="M95" s="1">
        <f t="shared" si="37"/>
        <v>4.0960009293832277E-2</v>
      </c>
      <c r="N95" s="1">
        <f t="shared" si="38"/>
        <v>-0.1863667742505388</v>
      </c>
      <c r="O95" s="1">
        <f t="shared" si="39"/>
        <v>4.4266774250538793E-2</v>
      </c>
      <c r="P95" s="24">
        <f t="shared" si="32"/>
        <v>0</v>
      </c>
      <c r="Q95" s="1"/>
      <c r="R95" s="27">
        <f t="shared" si="40"/>
        <v>30.20678540868332</v>
      </c>
      <c r="S95" s="27">
        <f t="shared" si="41"/>
        <v>64.307214591316679</v>
      </c>
    </row>
    <row r="96" spans="1:19" x14ac:dyDescent="0.25">
      <c r="A96" s="29">
        <v>1600</v>
      </c>
      <c r="B96" s="29">
        <v>5.5800000000000002E-2</v>
      </c>
      <c r="C96" s="29">
        <v>-0.1585</v>
      </c>
      <c r="D96" s="1"/>
      <c r="E96" s="1">
        <f t="shared" si="33"/>
        <v>-2.8405017921146953</v>
      </c>
      <c r="F96" s="1">
        <f t="shared" si="34"/>
        <v>0</v>
      </c>
      <c r="G96" s="1">
        <f t="shared" si="42"/>
        <v>0</v>
      </c>
      <c r="H96" s="1"/>
      <c r="I96" s="24">
        <f t="shared" si="35"/>
        <v>0.36418458557758487</v>
      </c>
      <c r="J96" s="24">
        <f t="shared" si="31"/>
        <v>0.27163082884483025</v>
      </c>
      <c r="K96" s="1"/>
      <c r="L96" s="1">
        <f t="shared" si="36"/>
        <v>2.0321499875229236E-2</v>
      </c>
      <c r="M96" s="1">
        <f t="shared" si="37"/>
        <v>3.5478500124770759E-2</v>
      </c>
      <c r="N96" s="1">
        <f t="shared" si="38"/>
        <v>-0.19684273436083979</v>
      </c>
      <c r="O96" s="1">
        <f t="shared" si="39"/>
        <v>3.8342734360839778E-2</v>
      </c>
      <c r="P96" s="24">
        <f t="shared" si="32"/>
        <v>-2.7573589922142773E-17</v>
      </c>
      <c r="Q96" s="1"/>
      <c r="R96" s="27">
        <f t="shared" si="40"/>
        <v>32.514399800366775</v>
      </c>
      <c r="S96" s="27">
        <f t="shared" si="41"/>
        <v>56.765600199633212</v>
      </c>
    </row>
    <row r="97" spans="1:19" x14ac:dyDescent="0.25">
      <c r="A97" s="29">
        <v>1630</v>
      </c>
      <c r="B97" s="29">
        <v>5.28E-2</v>
      </c>
      <c r="C97" s="29">
        <v>-0.1794</v>
      </c>
      <c r="D97" s="1"/>
      <c r="E97" s="1">
        <f t="shared" si="33"/>
        <v>-3.3977272727272729</v>
      </c>
      <c r="F97" s="1">
        <f t="shared" si="34"/>
        <v>0</v>
      </c>
      <c r="G97" s="1">
        <f t="shared" si="42"/>
        <v>0</v>
      </c>
      <c r="H97" s="1"/>
      <c r="I97" s="24">
        <f t="shared" si="35"/>
        <v>0.41593690764771712</v>
      </c>
      <c r="J97" s="24">
        <f t="shared" si="31"/>
        <v>0.16812618470456575</v>
      </c>
      <c r="K97" s="1"/>
      <c r="L97" s="1">
        <f t="shared" si="36"/>
        <v>2.1961468723799463E-2</v>
      </c>
      <c r="M97" s="1">
        <f t="shared" si="37"/>
        <v>3.0838531276200537E-2</v>
      </c>
      <c r="N97" s="1">
        <f t="shared" si="38"/>
        <v>-0.21272817364441629</v>
      </c>
      <c r="O97" s="1">
        <f t="shared" si="39"/>
        <v>3.3328173644416335E-2</v>
      </c>
      <c r="P97" s="24">
        <f t="shared" si="32"/>
        <v>5.5147179844285547E-17</v>
      </c>
      <c r="Q97" s="1"/>
      <c r="R97" s="27">
        <f t="shared" si="40"/>
        <v>35.797194019793125</v>
      </c>
      <c r="S97" s="27">
        <f t="shared" si="41"/>
        <v>50.266805980206875</v>
      </c>
    </row>
    <row r="98" spans="1:19" x14ac:dyDescent="0.25">
      <c r="A98" s="29">
        <v>1660</v>
      </c>
      <c r="B98" s="29">
        <v>5.0700000000000002E-2</v>
      </c>
      <c r="C98" s="29">
        <v>-0.2039</v>
      </c>
      <c r="D98" s="1"/>
      <c r="E98" s="1">
        <f t="shared" si="33"/>
        <v>-4.0216962524654827</v>
      </c>
      <c r="F98" s="1">
        <f t="shared" si="34"/>
        <v>0</v>
      </c>
      <c r="G98" s="1">
        <f t="shared" si="42"/>
        <v>0</v>
      </c>
      <c r="H98" s="1"/>
      <c r="I98" s="24">
        <f t="shared" si="35"/>
        <v>0.47388803286489883</v>
      </c>
      <c r="J98" s="24">
        <f t="shared" si="31"/>
        <v>5.2223934270202332E-2</v>
      </c>
      <c r="K98" s="1"/>
      <c r="L98" s="1">
        <f t="shared" si="36"/>
        <v>2.4026123266250372E-2</v>
      </c>
      <c r="M98" s="1">
        <f t="shared" si="37"/>
        <v>2.6673876733749626E-2</v>
      </c>
      <c r="N98" s="1">
        <f t="shared" si="38"/>
        <v>-0.23272730009383549</v>
      </c>
      <c r="O98" s="1">
        <f t="shared" si="39"/>
        <v>2.8827300093835492E-2</v>
      </c>
      <c r="P98" s="24">
        <f t="shared" si="32"/>
        <v>0</v>
      </c>
      <c r="Q98" s="1"/>
      <c r="R98" s="27">
        <f t="shared" si="40"/>
        <v>39.883364621975616</v>
      </c>
      <c r="S98" s="27">
        <f t="shared" si="41"/>
        <v>44.278635378024383</v>
      </c>
    </row>
    <row r="99" spans="1:19" x14ac:dyDescent="0.25">
      <c r="A99" s="29">
        <v>1690</v>
      </c>
      <c r="B99" s="29">
        <v>4.8899999999999999E-2</v>
      </c>
      <c r="C99" s="29">
        <v>-0.23169999999999999</v>
      </c>
      <c r="D99" s="1"/>
      <c r="E99" s="1">
        <f t="shared" si="33"/>
        <v>-4.7382413087934561</v>
      </c>
      <c r="F99" s="1">
        <f t="shared" si="34"/>
        <v>0</v>
      </c>
      <c r="G99" s="1">
        <f t="shared" si="42"/>
        <v>0</v>
      </c>
      <c r="H99" s="1"/>
      <c r="I99" s="24">
        <f t="shared" si="35"/>
        <v>0.54043716211878701</v>
      </c>
      <c r="J99" s="24">
        <f t="shared" si="31"/>
        <v>-8.0874324237574013E-2</v>
      </c>
      <c r="K99" s="1"/>
      <c r="L99" s="1">
        <f t="shared" si="36"/>
        <v>2.6427377227608684E-2</v>
      </c>
      <c r="M99" s="1">
        <f t="shared" si="37"/>
        <v>2.2472622772391315E-2</v>
      </c>
      <c r="N99" s="1">
        <f t="shared" si="38"/>
        <v>-0.25598687239660267</v>
      </c>
      <c r="O99" s="1">
        <f t="shared" si="39"/>
        <v>2.4286872396602661E-2</v>
      </c>
      <c r="P99" s="24">
        <f t="shared" si="32"/>
        <v>-2.7573589922142773E-17</v>
      </c>
      <c r="Q99" s="1"/>
      <c r="R99" s="27">
        <f t="shared" si="40"/>
        <v>44.662267514658673</v>
      </c>
      <c r="S99" s="27">
        <f t="shared" si="41"/>
        <v>37.978732485341325</v>
      </c>
    </row>
    <row r="100" spans="1:19" x14ac:dyDescent="0.25">
      <c r="A100" s="29">
        <v>1720</v>
      </c>
      <c r="B100" s="29">
        <v>4.8000000000000001E-2</v>
      </c>
      <c r="C100" s="29">
        <v>-0.2626</v>
      </c>
      <c r="D100" s="1"/>
      <c r="E100" s="1">
        <f t="shared" si="33"/>
        <v>-5.4708333333333332</v>
      </c>
      <c r="F100" s="1">
        <f t="shared" si="34"/>
        <v>0</v>
      </c>
      <c r="G100" s="1">
        <f t="shared" si="42"/>
        <v>0</v>
      </c>
      <c r="H100" s="1"/>
      <c r="I100" s="24">
        <f t="shared" si="35"/>
        <v>0.60847665370542181</v>
      </c>
      <c r="J100" s="24">
        <f t="shared" si="31"/>
        <v>-0.21695330741084362</v>
      </c>
      <c r="K100" s="1"/>
      <c r="L100" s="1">
        <f t="shared" si="36"/>
        <v>2.9206879377860248E-2</v>
      </c>
      <c r="M100" s="1">
        <f t="shared" si="37"/>
        <v>1.8793120622139753E-2</v>
      </c>
      <c r="N100" s="1">
        <f t="shared" si="38"/>
        <v>-0.28291031834186314</v>
      </c>
      <c r="O100" s="1">
        <f t="shared" si="39"/>
        <v>2.0310318341863122E-2</v>
      </c>
      <c r="P100" s="24">
        <f t="shared" si="32"/>
        <v>0</v>
      </c>
      <c r="Q100" s="1"/>
      <c r="R100" s="27">
        <f t="shared" si="40"/>
        <v>50.235832529919627</v>
      </c>
      <c r="S100" s="27">
        <f t="shared" si="41"/>
        <v>32.324167470080376</v>
      </c>
    </row>
    <row r="101" spans="1:19" x14ac:dyDescent="0.25">
      <c r="A101" s="29">
        <v>1750</v>
      </c>
      <c r="B101" s="29">
        <v>4.82E-2</v>
      </c>
      <c r="C101" s="29">
        <v>-0.2969</v>
      </c>
      <c r="D101" s="1"/>
      <c r="E101" s="1">
        <f t="shared" si="33"/>
        <v>-6.1597510373443987</v>
      </c>
      <c r="F101" s="1">
        <f t="shared" si="34"/>
        <v>0</v>
      </c>
      <c r="G101" s="1">
        <f t="shared" si="42"/>
        <v>0</v>
      </c>
      <c r="H101" s="1"/>
      <c r="I101" s="24">
        <f t="shared" si="35"/>
        <v>0.67245989233729853</v>
      </c>
      <c r="J101" s="24">
        <f t="shared" si="31"/>
        <v>-0.34491978467459705</v>
      </c>
      <c r="K101" s="1"/>
      <c r="L101" s="1">
        <f t="shared" si="36"/>
        <v>3.2412566810657788E-2</v>
      </c>
      <c r="M101" s="1">
        <f t="shared" si="37"/>
        <v>1.5787433189342212E-2</v>
      </c>
      <c r="N101" s="1">
        <f t="shared" si="38"/>
        <v>-0.31396197710978813</v>
      </c>
      <c r="O101" s="1">
        <f t="shared" si="39"/>
        <v>1.7061977109788129E-2</v>
      </c>
      <c r="P101" s="24">
        <f t="shared" si="32"/>
        <v>0</v>
      </c>
      <c r="Q101" s="1"/>
      <c r="R101" s="27">
        <f t="shared" si="40"/>
        <v>56.721991918651128</v>
      </c>
      <c r="S101" s="27">
        <f t="shared" si="41"/>
        <v>27.62800808134887</v>
      </c>
    </row>
    <row r="102" spans="1:19" x14ac:dyDescent="0.25">
      <c r="A102" s="29">
        <v>1780</v>
      </c>
      <c r="B102" s="29">
        <v>4.9099999999999998E-2</v>
      </c>
      <c r="C102" s="29">
        <v>-0.33450000000000002</v>
      </c>
      <c r="D102" s="1"/>
      <c r="E102" s="1">
        <f t="shared" si="33"/>
        <v>-6.8126272912423635</v>
      </c>
      <c r="F102" s="1">
        <f t="shared" si="34"/>
        <v>0</v>
      </c>
      <c r="G102" s="1">
        <f t="shared" si="42"/>
        <v>0</v>
      </c>
      <c r="H102" s="1"/>
      <c r="I102" s="24">
        <f t="shared" si="35"/>
        <v>0.73309578093041317</v>
      </c>
      <c r="J102" s="24">
        <f t="shared" si="31"/>
        <v>-0.46619156186082633</v>
      </c>
      <c r="K102" s="1"/>
      <c r="L102" s="1">
        <f t="shared" si="36"/>
        <v>3.5995002843683288E-2</v>
      </c>
      <c r="M102" s="1">
        <f t="shared" si="37"/>
        <v>1.3104997156316713E-2</v>
      </c>
      <c r="N102" s="1">
        <f t="shared" si="38"/>
        <v>-0.34866298386338457</v>
      </c>
      <c r="O102" s="1">
        <f t="shared" si="39"/>
        <v>1.4162983863384477E-2</v>
      </c>
      <c r="P102" s="24">
        <f t="shared" si="32"/>
        <v>-5.5147179844285547E-17</v>
      </c>
      <c r="Q102" s="1"/>
      <c r="R102" s="27">
        <f t="shared" si="40"/>
        <v>64.071105061756256</v>
      </c>
      <c r="S102" s="27">
        <f t="shared" si="41"/>
        <v>23.32689493824375</v>
      </c>
    </row>
    <row r="103" spans="1:19" x14ac:dyDescent="0.25">
      <c r="A103" s="29">
        <v>1810</v>
      </c>
      <c r="B103" s="29">
        <v>5.0500000000000003E-2</v>
      </c>
      <c r="C103" s="29">
        <v>-0.37330000000000002</v>
      </c>
      <c r="D103" s="1"/>
      <c r="E103" s="1">
        <f t="shared" si="33"/>
        <v>-7.3920792079207924</v>
      </c>
      <c r="F103" s="1">
        <f t="shared" si="34"/>
        <v>0</v>
      </c>
      <c r="G103" s="1">
        <f t="shared" si="42"/>
        <v>0</v>
      </c>
      <c r="H103" s="1"/>
      <c r="I103" s="24">
        <f t="shared" si="35"/>
        <v>0.78691238347186665</v>
      </c>
      <c r="J103" s="24">
        <f t="shared" si="31"/>
        <v>-0.5738247669437333</v>
      </c>
      <c r="K103" s="1"/>
      <c r="L103" s="1">
        <f t="shared" si="36"/>
        <v>3.9739075365329266E-2</v>
      </c>
      <c r="M103" s="1">
        <f t="shared" si="37"/>
        <v>1.0760924634670734E-2</v>
      </c>
      <c r="N103" s="1">
        <f t="shared" si="38"/>
        <v>-0.38492967073842338</v>
      </c>
      <c r="O103" s="1">
        <f t="shared" si="39"/>
        <v>1.1629670738423383E-2</v>
      </c>
      <c r="P103" s="24">
        <f t="shared" si="32"/>
        <v>0</v>
      </c>
      <c r="Q103" s="1"/>
      <c r="R103" s="27">
        <f t="shared" si="40"/>
        <v>71.92772641124597</v>
      </c>
      <c r="S103" s="27">
        <f t="shared" si="41"/>
        <v>19.477273588754027</v>
      </c>
    </row>
    <row r="104" spans="1:19" x14ac:dyDescent="0.25">
      <c r="A104" s="29">
        <v>1840</v>
      </c>
      <c r="B104" s="29">
        <v>5.21E-2</v>
      </c>
      <c r="C104" s="29">
        <v>-0.4118</v>
      </c>
      <c r="D104" s="1"/>
      <c r="E104" s="1">
        <f t="shared" si="33"/>
        <v>-7.9040307101727443</v>
      </c>
      <c r="F104" s="1">
        <f t="shared" si="34"/>
        <v>1</v>
      </c>
      <c r="G104" s="1">
        <f t="shared" si="42"/>
        <v>-7.9040307101727443</v>
      </c>
      <c r="H104" s="1"/>
      <c r="I104" s="24">
        <f t="shared" si="35"/>
        <v>0.83445988435015483</v>
      </c>
      <c r="J104" s="24">
        <f t="shared" si="31"/>
        <v>-0.66891976870030967</v>
      </c>
      <c r="K104" s="1"/>
      <c r="L104" s="1">
        <f t="shared" si="36"/>
        <v>4.3475359974643066E-2</v>
      </c>
      <c r="M104" s="1">
        <f t="shared" si="37"/>
        <v>8.624640025356933E-3</v>
      </c>
      <c r="N104" s="1">
        <f t="shared" si="38"/>
        <v>-0.42112092056561429</v>
      </c>
      <c r="O104" s="1">
        <f t="shared" si="39"/>
        <v>9.3209205656143591E-3</v>
      </c>
      <c r="P104" s="24">
        <f t="shared" si="32"/>
        <v>5.5147179844285547E-17</v>
      </c>
      <c r="Q104" s="1"/>
      <c r="R104" s="27">
        <f t="shared" si="40"/>
        <v>79.994662353343244</v>
      </c>
      <c r="S104" s="27">
        <f t="shared" si="41"/>
        <v>15.869337646656756</v>
      </c>
    </row>
    <row r="105" spans="1:19" x14ac:dyDescent="0.25">
      <c r="A105" s="29">
        <v>1870</v>
      </c>
      <c r="B105" s="29">
        <v>5.3800000000000001E-2</v>
      </c>
      <c r="C105" s="29">
        <v>-0.45029999999999998</v>
      </c>
      <c r="D105" s="1"/>
      <c r="E105" s="1">
        <f t="shared" si="33"/>
        <v>-8.3698884758364311</v>
      </c>
      <c r="F105" s="1">
        <f t="shared" si="34"/>
        <v>1</v>
      </c>
      <c r="G105" s="1">
        <f t="shared" si="42"/>
        <v>-8.3698884758364311</v>
      </c>
      <c r="H105" s="1"/>
      <c r="I105" s="24">
        <f t="shared" si="35"/>
        <v>0.87772642898302999</v>
      </c>
      <c r="J105" s="24">
        <f t="shared" si="31"/>
        <v>-0.75545285796605999</v>
      </c>
      <c r="K105" s="1"/>
      <c r="L105" s="1">
        <f t="shared" si="36"/>
        <v>4.7221681879287013E-2</v>
      </c>
      <c r="M105" s="1">
        <f t="shared" si="37"/>
        <v>6.5783181207129861E-3</v>
      </c>
      <c r="N105" s="1">
        <f t="shared" si="38"/>
        <v>-0.45740939592588614</v>
      </c>
      <c r="O105" s="1">
        <f t="shared" si="39"/>
        <v>7.1093959258861578E-3</v>
      </c>
      <c r="P105" s="24">
        <f t="shared" si="32"/>
        <v>0</v>
      </c>
      <c r="Q105" s="1"/>
      <c r="R105" s="27">
        <f t="shared" si="40"/>
        <v>88.304545114266716</v>
      </c>
      <c r="S105" s="27">
        <f t="shared" si="41"/>
        <v>12.301454885733284</v>
      </c>
    </row>
    <row r="106" spans="1:19" x14ac:dyDescent="0.25">
      <c r="A106" s="29">
        <v>1900</v>
      </c>
      <c r="B106" s="29">
        <v>5.5500000000000001E-2</v>
      </c>
      <c r="C106" s="29">
        <v>-0.48949999999999999</v>
      </c>
      <c r="D106" s="1"/>
      <c r="E106" s="1">
        <f t="shared" si="33"/>
        <v>-8.8198198198198199</v>
      </c>
      <c r="F106" s="1">
        <f t="shared" si="34"/>
        <v>1</v>
      </c>
      <c r="G106" s="1">
        <f t="shared" si="42"/>
        <v>-8.8198198198198199</v>
      </c>
      <c r="H106" s="1"/>
      <c r="I106" s="24">
        <f t="shared" si="35"/>
        <v>0.91951380704348373</v>
      </c>
      <c r="J106" s="24">
        <f t="shared" si="31"/>
        <v>-0.83902761408696747</v>
      </c>
      <c r="K106" s="1"/>
      <c r="L106" s="1">
        <f t="shared" si="36"/>
        <v>5.1033016290913349E-2</v>
      </c>
      <c r="M106" s="1">
        <f t="shared" si="37"/>
        <v>4.466983709086653E-3</v>
      </c>
      <c r="N106" s="1">
        <f t="shared" si="38"/>
        <v>-0.49432761021884702</v>
      </c>
      <c r="O106" s="1">
        <f t="shared" si="39"/>
        <v>4.827610218847013E-3</v>
      </c>
      <c r="P106" s="24">
        <f t="shared" si="32"/>
        <v>0</v>
      </c>
      <c r="Q106" s="1"/>
      <c r="R106" s="27">
        <f t="shared" si="40"/>
        <v>96.96273095273537</v>
      </c>
      <c r="S106" s="27">
        <f t="shared" si="41"/>
        <v>8.4872690472646415</v>
      </c>
    </row>
    <row r="107" spans="1:19" x14ac:dyDescent="0.25">
      <c r="A107" s="29">
        <v>1930</v>
      </c>
      <c r="B107" s="29">
        <v>5.7799999999999997E-2</v>
      </c>
      <c r="C107" s="29">
        <v>-0.52900000000000003</v>
      </c>
      <c r="D107" s="1"/>
      <c r="E107" s="1">
        <f t="shared" si="33"/>
        <v>-9.1522491349480983</v>
      </c>
      <c r="F107" s="1">
        <f t="shared" si="34"/>
        <v>1</v>
      </c>
      <c r="G107" s="1">
        <f t="shared" si="42"/>
        <v>-9.1522491349480983</v>
      </c>
      <c r="H107" s="1"/>
      <c r="I107" s="24">
        <f t="shared" si="35"/>
        <v>0.95038818300195427</v>
      </c>
      <c r="J107" s="24">
        <f t="shared" si="31"/>
        <v>-0.90077636600390854</v>
      </c>
      <c r="K107" s="1"/>
      <c r="L107" s="1">
        <f t="shared" si="36"/>
        <v>5.4932436977512954E-2</v>
      </c>
      <c r="M107" s="1">
        <f t="shared" si="37"/>
        <v>2.8675630224870431E-3</v>
      </c>
      <c r="N107" s="1">
        <f t="shared" si="38"/>
        <v>-0.53209906582430244</v>
      </c>
      <c r="O107" s="1">
        <f t="shared" si="39"/>
        <v>3.0990658243024573E-3</v>
      </c>
      <c r="P107" s="24">
        <f t="shared" si="32"/>
        <v>0</v>
      </c>
      <c r="Q107" s="1"/>
      <c r="R107" s="27">
        <f t="shared" si="40"/>
        <v>106.01960336659999</v>
      </c>
      <c r="S107" s="27">
        <f t="shared" si="41"/>
        <v>5.534396633399993</v>
      </c>
    </row>
    <row r="108" spans="1:19" x14ac:dyDescent="0.25">
      <c r="A108" s="29">
        <v>1960</v>
      </c>
      <c r="B108" s="29">
        <v>6.0199999999999997E-2</v>
      </c>
      <c r="C108" s="29">
        <v>-0.56520000000000004</v>
      </c>
      <c r="D108" s="1"/>
      <c r="E108" s="1">
        <f t="shared" si="33"/>
        <v>-9.3887043189368775</v>
      </c>
      <c r="F108" s="1">
        <f t="shared" si="34"/>
        <v>1</v>
      </c>
      <c r="G108" s="1">
        <f t="shared" si="42"/>
        <v>-9.3887043189368775</v>
      </c>
      <c r="H108" s="1"/>
      <c r="I108" s="24">
        <f t="shared" si="35"/>
        <v>0.97234896057351661</v>
      </c>
      <c r="J108" s="24">
        <f t="shared" si="31"/>
        <v>-0.94469792114703321</v>
      </c>
      <c r="K108" s="1"/>
      <c r="L108" s="1">
        <f t="shared" si="36"/>
        <v>5.8535407426525694E-2</v>
      </c>
      <c r="M108" s="1">
        <f t="shared" si="37"/>
        <v>1.6645925734743001E-3</v>
      </c>
      <c r="N108" s="1">
        <f t="shared" si="38"/>
        <v>-0.5669989777087332</v>
      </c>
      <c r="O108" s="1">
        <f t="shared" si="39"/>
        <v>1.7989777087332314E-3</v>
      </c>
      <c r="P108" s="24">
        <f t="shared" si="32"/>
        <v>1.1029435968857109E-16</v>
      </c>
      <c r="Q108" s="1"/>
      <c r="R108" s="27">
        <f t="shared" si="40"/>
        <v>114.72939855599036</v>
      </c>
      <c r="S108" s="27">
        <f t="shared" si="41"/>
        <v>3.2626014440096283</v>
      </c>
    </row>
    <row r="109" spans="1:19" x14ac:dyDescent="0.25">
      <c r="A109" s="29">
        <v>1990</v>
      </c>
      <c r="B109" s="29">
        <v>6.1899999999999997E-2</v>
      </c>
      <c r="C109" s="29">
        <v>-0.59279999999999999</v>
      </c>
      <c r="D109" s="1"/>
      <c r="E109" s="1">
        <f t="shared" si="33"/>
        <v>-9.5767366720516964</v>
      </c>
      <c r="F109" s="1">
        <f t="shared" si="34"/>
        <v>1</v>
      </c>
      <c r="G109" s="1">
        <f t="shared" si="42"/>
        <v>-9.5767366720516964</v>
      </c>
      <c r="H109" s="1"/>
      <c r="I109" s="24">
        <f t="shared" si="35"/>
        <v>0.98981246724464944</v>
      </c>
      <c r="J109" s="24">
        <f t="shared" si="31"/>
        <v>-0.97962493448929888</v>
      </c>
      <c r="K109" s="1"/>
      <c r="L109" s="1">
        <f t="shared" si="36"/>
        <v>6.1269391722443799E-2</v>
      </c>
      <c r="M109" s="1">
        <f t="shared" si="37"/>
        <v>6.3060827755619954E-4</v>
      </c>
      <c r="N109" s="1">
        <f t="shared" si="38"/>
        <v>-0.59348151825998985</v>
      </c>
      <c r="O109" s="1">
        <f t="shared" si="39"/>
        <v>6.8151825998986795E-4</v>
      </c>
      <c r="P109" s="24">
        <f t="shared" si="32"/>
        <v>0</v>
      </c>
      <c r="Q109" s="1"/>
      <c r="R109" s="27">
        <f t="shared" si="40"/>
        <v>121.92608952766317</v>
      </c>
      <c r="S109" s="27">
        <f t="shared" si="41"/>
        <v>1.2549104723368372</v>
      </c>
    </row>
    <row r="110" spans="1:19" x14ac:dyDescent="0.25">
      <c r="A110" s="29">
        <v>2020</v>
      </c>
      <c r="B110" s="29">
        <v>6.3200000000000006E-2</v>
      </c>
      <c r="C110" s="29">
        <v>-0.61080000000000001</v>
      </c>
      <c r="D110" s="1"/>
      <c r="E110" s="1">
        <f t="shared" si="33"/>
        <v>-9.6645569620253156</v>
      </c>
      <c r="F110" s="1">
        <f t="shared" si="34"/>
        <v>1</v>
      </c>
      <c r="G110" s="1">
        <f t="shared" si="42"/>
        <v>-9.6645569620253156</v>
      </c>
      <c r="H110" s="1"/>
      <c r="I110" s="24">
        <f t="shared" si="35"/>
        <v>0.99796877755194335</v>
      </c>
      <c r="J110" s="24">
        <f t="shared" si="31"/>
        <v>-0.99593755510388671</v>
      </c>
      <c r="K110" s="1"/>
      <c r="L110" s="1">
        <f t="shared" si="36"/>
        <v>6.3071626741282832E-2</v>
      </c>
      <c r="M110" s="1">
        <f t="shared" si="37"/>
        <v>1.2837325871718007E-4</v>
      </c>
      <c r="N110" s="1">
        <f t="shared" si="38"/>
        <v>-0.6109387370306163</v>
      </c>
      <c r="O110" s="1">
        <f t="shared" si="39"/>
        <v>1.3873703061622871E-4</v>
      </c>
      <c r="P110" s="24">
        <f t="shared" si="32"/>
        <v>-1.1029435968857109E-16</v>
      </c>
      <c r="Q110" s="1"/>
      <c r="R110" s="27">
        <f t="shared" si="40"/>
        <v>127.40468601739133</v>
      </c>
      <c r="S110" s="27">
        <f t="shared" si="41"/>
        <v>0.25931398260870375</v>
      </c>
    </row>
    <row r="111" spans="1:19" x14ac:dyDescent="0.25">
      <c r="A111" s="29">
        <v>2050</v>
      </c>
      <c r="B111" s="29">
        <v>6.4100000000000004E-2</v>
      </c>
      <c r="C111" s="29">
        <v>-0.62090000000000001</v>
      </c>
      <c r="D111" s="1"/>
      <c r="E111" s="1">
        <f t="shared" si="33"/>
        <v>-9.6864274570982829</v>
      </c>
      <c r="F111" s="1">
        <f t="shared" si="34"/>
        <v>1</v>
      </c>
      <c r="G111" s="1">
        <f t="shared" si="42"/>
        <v>-9.6864274570982829</v>
      </c>
      <c r="H111" s="1"/>
      <c r="I111" s="24">
        <f t="shared" si="35"/>
        <v>1</v>
      </c>
      <c r="J111" s="24">
        <f t="shared" si="31"/>
        <v>-1</v>
      </c>
      <c r="K111" s="1"/>
      <c r="L111" s="1">
        <f t="shared" si="36"/>
        <v>6.4100000000000004E-2</v>
      </c>
      <c r="M111" s="1">
        <f t="shared" si="37"/>
        <v>0</v>
      </c>
      <c r="N111" s="1">
        <f t="shared" si="38"/>
        <v>-0.62090000000000001</v>
      </c>
      <c r="O111" s="1">
        <f t="shared" si="39"/>
        <v>0</v>
      </c>
      <c r="P111" s="24">
        <f t="shared" si="32"/>
        <v>0</v>
      </c>
      <c r="Q111" s="1"/>
      <c r="R111" s="27">
        <f t="shared" si="40"/>
        <v>131.405</v>
      </c>
      <c r="S111" s="27">
        <f t="shared" si="41"/>
        <v>0</v>
      </c>
    </row>
    <row r="112" spans="1:19" x14ac:dyDescent="0.25">
      <c r="A112" s="29">
        <v>2080</v>
      </c>
      <c r="B112" s="29">
        <v>6.4799999999999996E-2</v>
      </c>
      <c r="C112" s="29">
        <v>-0.62470000000000003</v>
      </c>
      <c r="D112" s="1"/>
      <c r="E112" s="1">
        <f t="shared" si="33"/>
        <v>-9.6404320987654337</v>
      </c>
      <c r="F112" s="1">
        <f t="shared" si="34"/>
        <v>1</v>
      </c>
      <c r="G112" s="1">
        <f t="shared" si="42"/>
        <v>-9.6404320987654337</v>
      </c>
      <c r="H112" s="1"/>
      <c r="I112" s="24">
        <f t="shared" si="35"/>
        <v>0.99572818063603996</v>
      </c>
      <c r="J112" s="24">
        <f t="shared" si="31"/>
        <v>-0.99145636127207992</v>
      </c>
      <c r="K112" s="1"/>
      <c r="L112" s="1">
        <f t="shared" si="36"/>
        <v>6.4523186105215388E-2</v>
      </c>
      <c r="M112" s="1">
        <f t="shared" si="37"/>
        <v>2.7681389478461049E-4</v>
      </c>
      <c r="N112" s="1">
        <f t="shared" si="38"/>
        <v>-0.6249991615090208</v>
      </c>
      <c r="O112" s="1">
        <f t="shared" si="39"/>
        <v>2.9916150902065092E-4</v>
      </c>
      <c r="P112" s="24">
        <f t="shared" si="32"/>
        <v>-1.1029435968857109E-16</v>
      </c>
      <c r="Q112" s="1"/>
      <c r="R112" s="27">
        <f t="shared" si="40"/>
        <v>134.208227098848</v>
      </c>
      <c r="S112" s="27">
        <f t="shared" si="41"/>
        <v>0.57577290115198987</v>
      </c>
    </row>
    <row r="113" spans="1:19" x14ac:dyDescent="0.25">
      <c r="A113" s="29">
        <v>2110</v>
      </c>
      <c r="B113" s="29">
        <v>6.5299999999999997E-2</v>
      </c>
      <c r="C113" s="29">
        <v>-0.62239999999999995</v>
      </c>
      <c r="D113" s="1"/>
      <c r="E113" s="1">
        <f t="shared" si="33"/>
        <v>-9.5313935681470134</v>
      </c>
      <c r="F113" s="1">
        <f t="shared" si="34"/>
        <v>1</v>
      </c>
      <c r="G113" s="1">
        <f t="shared" si="42"/>
        <v>-9.5313935681470134</v>
      </c>
      <c r="H113" s="1"/>
      <c r="I113" s="24">
        <f t="shared" si="35"/>
        <v>0.98560122601721145</v>
      </c>
      <c r="J113" s="24">
        <f t="shared" si="31"/>
        <v>-0.9712024520344229</v>
      </c>
      <c r="K113" s="1"/>
      <c r="L113" s="1">
        <f t="shared" si="36"/>
        <v>6.4359760058923909E-2</v>
      </c>
      <c r="M113" s="1">
        <f t="shared" si="37"/>
        <v>9.4023994107609221E-4</v>
      </c>
      <c r="N113" s="1">
        <f t="shared" si="38"/>
        <v>-0.62341614696701797</v>
      </c>
      <c r="O113" s="1">
        <f t="shared" si="39"/>
        <v>1.0161469670179636E-3</v>
      </c>
      <c r="P113" s="24">
        <f t="shared" si="32"/>
        <v>0</v>
      </c>
      <c r="Q113" s="1"/>
      <c r="R113" s="27">
        <f t="shared" si="40"/>
        <v>135.79909372432945</v>
      </c>
      <c r="S113" s="27">
        <f t="shared" si="41"/>
        <v>1.9839062756705546</v>
      </c>
    </row>
    <row r="114" spans="1:19" x14ac:dyDescent="0.25">
      <c r="A114" s="29">
        <v>2140</v>
      </c>
      <c r="B114" s="29">
        <v>6.5600000000000006E-2</v>
      </c>
      <c r="C114" s="29">
        <v>-0.61360000000000003</v>
      </c>
      <c r="D114" s="1"/>
      <c r="E114" s="1">
        <f t="shared" si="33"/>
        <v>-9.3536585365853657</v>
      </c>
      <c r="F114" s="1">
        <f t="shared" si="34"/>
        <v>1</v>
      </c>
      <c r="G114" s="1">
        <f t="shared" si="42"/>
        <v>-9.3536585365853657</v>
      </c>
      <c r="H114" s="1"/>
      <c r="I114" s="24">
        <f t="shared" si="35"/>
        <v>0.96909408318804358</v>
      </c>
      <c r="J114" s="24">
        <f t="shared" si="31"/>
        <v>-0.93818816637608715</v>
      </c>
      <c r="K114" s="1"/>
      <c r="L114" s="1">
        <f t="shared" si="36"/>
        <v>6.3572571857135662E-2</v>
      </c>
      <c r="M114" s="1">
        <f t="shared" si="37"/>
        <v>2.0274281428643414E-3</v>
      </c>
      <c r="N114" s="1">
        <f t="shared" si="38"/>
        <v>-0.61579110555531247</v>
      </c>
      <c r="O114" s="1">
        <f t="shared" si="39"/>
        <v>2.1911055553124358E-3</v>
      </c>
      <c r="P114" s="24">
        <f t="shared" si="32"/>
        <v>0</v>
      </c>
      <c r="Q114" s="1"/>
      <c r="R114" s="27">
        <f t="shared" si="40"/>
        <v>136.04530377427031</v>
      </c>
      <c r="S114" s="27">
        <f t="shared" si="41"/>
        <v>4.3386962257296906</v>
      </c>
    </row>
    <row r="115" spans="1:19" x14ac:dyDescent="0.25">
      <c r="A115" s="29">
        <v>2170</v>
      </c>
      <c r="B115" s="29">
        <v>6.54E-2</v>
      </c>
      <c r="C115" s="29">
        <v>-0.59930000000000005</v>
      </c>
      <c r="D115" s="1"/>
      <c r="E115" s="1">
        <f t="shared" si="33"/>
        <v>-9.1636085626911328</v>
      </c>
      <c r="F115" s="1">
        <f t="shared" si="34"/>
        <v>1</v>
      </c>
      <c r="G115" s="1">
        <f t="shared" si="42"/>
        <v>-9.1636085626911328</v>
      </c>
      <c r="H115" s="1"/>
      <c r="I115" s="24">
        <f t="shared" si="35"/>
        <v>0.95144318996689714</v>
      </c>
      <c r="J115" s="24">
        <f t="shared" si="31"/>
        <v>-0.90288637993379428</v>
      </c>
      <c r="K115" s="1"/>
      <c r="L115" s="1">
        <f t="shared" si="36"/>
        <v>6.2224384623835075E-2</v>
      </c>
      <c r="M115" s="1">
        <f t="shared" si="37"/>
        <v>3.175615376164927E-3</v>
      </c>
      <c r="N115" s="1">
        <f t="shared" si="38"/>
        <v>-0.60273198772136027</v>
      </c>
      <c r="O115" s="1">
        <f t="shared" si="39"/>
        <v>3.4319877213602147E-3</v>
      </c>
      <c r="P115" s="24">
        <f t="shared" si="32"/>
        <v>0</v>
      </c>
      <c r="Q115" s="1"/>
      <c r="R115" s="27">
        <f t="shared" si="40"/>
        <v>135.0269146337221</v>
      </c>
      <c r="S115" s="27">
        <f t="shared" si="41"/>
        <v>6.8910853662778919</v>
      </c>
    </row>
    <row r="116" spans="1:19" x14ac:dyDescent="0.25">
      <c r="A116" s="29">
        <v>2200</v>
      </c>
      <c r="B116" s="29">
        <v>6.4799999999999996E-2</v>
      </c>
      <c r="C116" s="29">
        <v>-0.58050000000000002</v>
      </c>
      <c r="D116" s="1"/>
      <c r="E116" s="1">
        <f t="shared" si="33"/>
        <v>-8.9583333333333339</v>
      </c>
      <c r="F116" s="1">
        <f t="shared" si="34"/>
        <v>1</v>
      </c>
      <c r="G116" s="1">
        <f t="shared" si="42"/>
        <v>-8.9583333333333339</v>
      </c>
      <c r="H116" s="1"/>
      <c r="I116" s="24">
        <f t="shared" si="35"/>
        <v>0.93237825099270255</v>
      </c>
      <c r="J116" s="24">
        <f t="shared" si="31"/>
        <v>-0.8647565019854051</v>
      </c>
      <c r="K116" s="1"/>
      <c r="L116" s="1">
        <f t="shared" si="36"/>
        <v>6.0418110664327125E-2</v>
      </c>
      <c r="M116" s="1">
        <f t="shared" si="37"/>
        <v>4.3818893356728748E-3</v>
      </c>
      <c r="N116" s="1">
        <f t="shared" si="38"/>
        <v>-0.58523564604494083</v>
      </c>
      <c r="O116" s="1">
        <f t="shared" si="39"/>
        <v>4.7356460449407833E-3</v>
      </c>
      <c r="P116" s="24">
        <f t="shared" si="32"/>
        <v>0</v>
      </c>
      <c r="Q116" s="1"/>
      <c r="R116" s="27">
        <f t="shared" si="40"/>
        <v>132.91984346151966</v>
      </c>
      <c r="S116" s="27">
        <f t="shared" si="41"/>
        <v>9.6401565384803245</v>
      </c>
    </row>
    <row r="117" spans="1:19" x14ac:dyDescent="0.25">
      <c r="A117" s="29">
        <v>2230</v>
      </c>
      <c r="B117" s="29">
        <v>6.3899999999999998E-2</v>
      </c>
      <c r="C117" s="29">
        <v>-0.55810000000000004</v>
      </c>
      <c r="D117" s="1"/>
      <c r="E117" s="1">
        <f t="shared" si="33"/>
        <v>-8.7339593114241012</v>
      </c>
      <c r="F117" s="1">
        <f t="shared" si="34"/>
        <v>1</v>
      </c>
      <c r="G117" s="1">
        <f t="shared" si="42"/>
        <v>-8.7339593114241012</v>
      </c>
      <c r="H117" s="1"/>
      <c r="I117" s="24">
        <f t="shared" si="35"/>
        <v>0.91153951146978585</v>
      </c>
      <c r="J117" s="24">
        <f t="shared" si="31"/>
        <v>-0.82307902293957169</v>
      </c>
      <c r="K117" s="1"/>
      <c r="L117" s="1">
        <f t="shared" si="36"/>
        <v>5.8247374782919317E-2</v>
      </c>
      <c r="M117" s="1">
        <f t="shared" si="37"/>
        <v>5.6526252170806847E-3</v>
      </c>
      <c r="N117" s="1">
        <f t="shared" si="38"/>
        <v>-0.5642089704011638</v>
      </c>
      <c r="O117" s="1">
        <f t="shared" si="39"/>
        <v>6.1089704011637507E-3</v>
      </c>
      <c r="P117" s="24">
        <f t="shared" si="32"/>
        <v>0</v>
      </c>
      <c r="Q117" s="1"/>
      <c r="R117" s="27">
        <f t="shared" si="40"/>
        <v>129.89164576591008</v>
      </c>
      <c r="S117" s="27">
        <f t="shared" si="41"/>
        <v>12.605354234089926</v>
      </c>
    </row>
    <row r="118" spans="1:19" x14ac:dyDescent="0.25">
      <c r="A118" s="29">
        <v>2260</v>
      </c>
      <c r="B118" s="29">
        <v>6.3100000000000003E-2</v>
      </c>
      <c r="C118" s="29">
        <v>-0.53320000000000001</v>
      </c>
      <c r="D118" s="1"/>
      <c r="E118" s="1">
        <f t="shared" si="33"/>
        <v>-8.4500792393026938</v>
      </c>
      <c r="F118" s="1">
        <f t="shared" si="34"/>
        <v>1</v>
      </c>
      <c r="G118" s="1">
        <f t="shared" si="42"/>
        <v>-8.4500792393026938</v>
      </c>
      <c r="H118" s="1"/>
      <c r="I118" s="24">
        <f t="shared" si="35"/>
        <v>0.88517414693984975</v>
      </c>
      <c r="J118" s="24">
        <f t="shared" si="31"/>
        <v>-0.7703482938796995</v>
      </c>
      <c r="K118" s="1"/>
      <c r="L118" s="1">
        <f t="shared" si="36"/>
        <v>5.5854488671904519E-2</v>
      </c>
      <c r="M118" s="1">
        <f t="shared" si="37"/>
        <v>7.245511328095481E-3</v>
      </c>
      <c r="N118" s="1">
        <f t="shared" si="38"/>
        <v>-0.54103045267372096</v>
      </c>
      <c r="O118" s="1">
        <f t="shared" si="39"/>
        <v>7.8304526737209557E-3</v>
      </c>
      <c r="P118" s="24">
        <f t="shared" si="32"/>
        <v>0</v>
      </c>
      <c r="Q118" s="1"/>
      <c r="R118" s="27">
        <f t="shared" si="40"/>
        <v>126.23114439850421</v>
      </c>
      <c r="S118" s="27">
        <f t="shared" si="41"/>
        <v>16.374855601495788</v>
      </c>
    </row>
    <row r="119" spans="1:19" x14ac:dyDescent="0.25">
      <c r="A119" s="29">
        <v>2290</v>
      </c>
      <c r="B119" s="29">
        <v>6.1899999999999997E-2</v>
      </c>
      <c r="C119" s="29">
        <v>-0.50700000000000001</v>
      </c>
      <c r="D119" s="1"/>
      <c r="E119" s="1">
        <f t="shared" si="33"/>
        <v>-8.1906300484652679</v>
      </c>
      <c r="F119" s="1">
        <f t="shared" si="34"/>
        <v>1</v>
      </c>
      <c r="G119" s="1">
        <f t="shared" si="42"/>
        <v>-8.1906300484652679</v>
      </c>
      <c r="H119" s="1"/>
      <c r="I119" s="24">
        <f t="shared" si="35"/>
        <v>0.86107780075285767</v>
      </c>
      <c r="J119" s="24">
        <f t="shared" si="31"/>
        <v>-0.72215560150571534</v>
      </c>
      <c r="K119" s="1"/>
      <c r="L119" s="1">
        <f t="shared" si="36"/>
        <v>5.3300715866601886E-2</v>
      </c>
      <c r="M119" s="1">
        <f t="shared" si="37"/>
        <v>8.599284133398109E-3</v>
      </c>
      <c r="N119" s="1">
        <f t="shared" si="38"/>
        <v>-0.5162935176532466</v>
      </c>
      <c r="O119" s="1">
        <f t="shared" si="39"/>
        <v>9.2935176532465795E-3</v>
      </c>
      <c r="P119" s="24">
        <f t="shared" si="32"/>
        <v>0</v>
      </c>
      <c r="Q119" s="1"/>
      <c r="R119" s="27">
        <f t="shared" si="40"/>
        <v>122.05863933451832</v>
      </c>
      <c r="S119" s="27">
        <f t="shared" si="41"/>
        <v>19.692360665481669</v>
      </c>
    </row>
    <row r="120" spans="1:19" x14ac:dyDescent="0.25">
      <c r="A120" s="29">
        <v>2320</v>
      </c>
      <c r="B120" s="29">
        <v>6.0199999999999997E-2</v>
      </c>
      <c r="C120" s="29">
        <v>-0.48080000000000001</v>
      </c>
      <c r="D120" s="1"/>
      <c r="E120" s="1">
        <f t="shared" si="33"/>
        <v>-7.9867109634551499</v>
      </c>
      <c r="F120" s="1">
        <f t="shared" si="34"/>
        <v>1</v>
      </c>
      <c r="G120" s="1">
        <f t="shared" si="42"/>
        <v>-7.9867109634551499</v>
      </c>
      <c r="H120" s="1"/>
      <c r="I120" s="24">
        <f t="shared" si="35"/>
        <v>0.84213881369848109</v>
      </c>
      <c r="J120" s="24">
        <f t="shared" si="31"/>
        <v>-0.68427762739696218</v>
      </c>
      <c r="K120" s="1"/>
      <c r="L120" s="1">
        <f t="shared" si="36"/>
        <v>5.0696756584648561E-2</v>
      </c>
      <c r="M120" s="1">
        <f t="shared" si="37"/>
        <v>9.503243415351437E-3</v>
      </c>
      <c r="N120" s="1">
        <f t="shared" si="38"/>
        <v>-0.49107045496736801</v>
      </c>
      <c r="O120" s="1">
        <f t="shared" si="39"/>
        <v>1.0270454967368054E-2</v>
      </c>
      <c r="P120" s="24">
        <f t="shared" si="32"/>
        <v>5.5147179844285547E-17</v>
      </c>
      <c r="Q120" s="1"/>
      <c r="R120" s="27">
        <f t="shared" si="40"/>
        <v>117.61647527638466</v>
      </c>
      <c r="S120" s="27">
        <f t="shared" si="41"/>
        <v>22.047524723615332</v>
      </c>
    </row>
    <row r="121" spans="1:19" x14ac:dyDescent="0.25">
      <c r="A121" s="29">
        <v>2350</v>
      </c>
      <c r="B121" s="29">
        <v>5.8599999999999999E-2</v>
      </c>
      <c r="C121" s="29">
        <v>-0.45519999999999999</v>
      </c>
      <c r="D121" s="1"/>
      <c r="E121" s="1">
        <f t="shared" si="33"/>
        <v>-7.7679180887372015</v>
      </c>
      <c r="F121" s="1">
        <f t="shared" si="34"/>
        <v>1</v>
      </c>
      <c r="G121" s="1">
        <f t="shared" si="42"/>
        <v>-7.7679180887372015</v>
      </c>
      <c r="H121" s="1"/>
      <c r="I121" s="24">
        <f t="shared" si="35"/>
        <v>0.82181842327662613</v>
      </c>
      <c r="J121" s="24">
        <f t="shared" si="31"/>
        <v>-0.64363684655325226</v>
      </c>
      <c r="K121" s="1"/>
      <c r="L121" s="1">
        <f t="shared" si="36"/>
        <v>4.815855960401029E-2</v>
      </c>
      <c r="M121" s="1">
        <f t="shared" si="37"/>
        <v>1.0441440395989708E-2</v>
      </c>
      <c r="N121" s="1">
        <f t="shared" si="38"/>
        <v>-0.46648439404258946</v>
      </c>
      <c r="O121" s="1">
        <f t="shared" si="39"/>
        <v>1.1284394042589531E-2</v>
      </c>
      <c r="P121" s="24">
        <f t="shared" si="32"/>
        <v>5.5147179844285547E-17</v>
      </c>
      <c r="Q121" s="1"/>
      <c r="R121" s="27">
        <f t="shared" si="40"/>
        <v>113.17261506942418</v>
      </c>
      <c r="S121" s="27">
        <f t="shared" si="41"/>
        <v>24.537384930575815</v>
      </c>
    </row>
    <row r="122" spans="1:19" x14ac:dyDescent="0.25">
      <c r="A122" s="29">
        <v>2380</v>
      </c>
      <c r="B122" s="29">
        <v>5.7099999999999998E-2</v>
      </c>
      <c r="C122" s="29">
        <v>-0.43099999999999999</v>
      </c>
      <c r="D122" s="1"/>
      <c r="E122" s="1">
        <f t="shared" si="33"/>
        <v>-7.5481611208406303</v>
      </c>
      <c r="F122" s="1">
        <f t="shared" si="34"/>
        <v>1</v>
      </c>
      <c r="G122" s="1">
        <f t="shared" si="42"/>
        <v>-7.5481611208406303</v>
      </c>
      <c r="H122" s="1"/>
      <c r="I122" s="24">
        <f t="shared" si="35"/>
        <v>0.80140849269118997</v>
      </c>
      <c r="J122" s="24">
        <f t="shared" si="31"/>
        <v>-0.60281698538237993</v>
      </c>
      <c r="K122" s="1"/>
      <c r="L122" s="1">
        <f t="shared" si="36"/>
        <v>4.5760424932666945E-2</v>
      </c>
      <c r="M122" s="1">
        <f t="shared" si="37"/>
        <v>1.1339575067333053E-2</v>
      </c>
      <c r="N122" s="1">
        <f t="shared" si="38"/>
        <v>-0.44325503651626996</v>
      </c>
      <c r="O122" s="1">
        <f t="shared" si="39"/>
        <v>1.2255036516269935E-2</v>
      </c>
      <c r="P122" s="24">
        <f t="shared" si="32"/>
        <v>-5.5147179844285547E-17</v>
      </c>
      <c r="Q122" s="1"/>
      <c r="R122" s="27">
        <f t="shared" si="40"/>
        <v>108.90981133974732</v>
      </c>
      <c r="S122" s="27">
        <f t="shared" si="41"/>
        <v>26.988188660252668</v>
      </c>
    </row>
    <row r="123" spans="1:19" x14ac:dyDescent="0.25">
      <c r="A123" s="29">
        <v>2410</v>
      </c>
      <c r="B123" s="29">
        <v>5.4899999999999997E-2</v>
      </c>
      <c r="C123" s="29">
        <v>-0.40789999999999998</v>
      </c>
      <c r="D123" s="1"/>
      <c r="E123" s="1">
        <f t="shared" si="33"/>
        <v>-7.4298724954462658</v>
      </c>
      <c r="F123" s="1">
        <f t="shared" si="34"/>
        <v>1</v>
      </c>
      <c r="G123" s="1">
        <f t="shared" si="42"/>
        <v>-7.4298724954462658</v>
      </c>
      <c r="H123" s="1"/>
      <c r="I123" s="24">
        <f t="shared" si="35"/>
        <v>0.79042243542777724</v>
      </c>
      <c r="J123" s="24">
        <f t="shared" si="31"/>
        <v>-0.58084487085555447</v>
      </c>
      <c r="K123" s="1"/>
      <c r="L123" s="1">
        <f t="shared" si="36"/>
        <v>4.3394191704984965E-2</v>
      </c>
      <c r="M123" s="1">
        <f t="shared" si="37"/>
        <v>1.1505808295015029E-2</v>
      </c>
      <c r="N123" s="1">
        <f t="shared" si="38"/>
        <v>-0.42033469000975293</v>
      </c>
      <c r="O123" s="1">
        <f t="shared" si="39"/>
        <v>1.2434690009753016E-2</v>
      </c>
      <c r="P123" s="24">
        <f t="shared" si="32"/>
        <v>5.5147179844285547E-17</v>
      </c>
      <c r="Q123" s="1"/>
      <c r="R123" s="27">
        <f t="shared" si="40"/>
        <v>104.58000200901377</v>
      </c>
      <c r="S123" s="27">
        <f t="shared" si="41"/>
        <v>27.728997990986219</v>
      </c>
    </row>
    <row r="124" spans="1:19" x14ac:dyDescent="0.25">
      <c r="A124" s="29">
        <v>2440</v>
      </c>
      <c r="B124" s="29">
        <v>5.2299999999999999E-2</v>
      </c>
      <c r="C124" s="29">
        <v>-0.38350000000000001</v>
      </c>
      <c r="D124" s="1"/>
      <c r="E124" s="1">
        <f t="shared" ref="E124:E155" si="43">C124/B124</f>
        <v>-7.3326959847036335</v>
      </c>
      <c r="F124" s="1">
        <f t="shared" ref="F124:F155" si="44">IF(AND(B124/$B$13&gt;$O$12,OR(C124/$C$13&gt;$M$12,C124/$C$14&gt;$M$12)),1,0)</f>
        <v>1</v>
      </c>
      <c r="G124" s="1">
        <f t="shared" si="42"/>
        <v>-7.3326959847036335</v>
      </c>
      <c r="H124" s="1"/>
      <c r="I124" s="24">
        <f t="shared" ref="I124:I155" si="45">MIN(1,MAX(0,(E124-$J$15)/($L$14-$J$15)))</f>
        <v>0.7813971660232345</v>
      </c>
      <c r="J124" s="24">
        <f t="shared" si="31"/>
        <v>-0.562794332046469</v>
      </c>
      <c r="K124" s="1"/>
      <c r="L124" s="1">
        <f t="shared" ref="L124:L155" si="46">B124*I124</f>
        <v>4.0867071783015164E-2</v>
      </c>
      <c r="M124" s="1">
        <f t="shared" ref="M124:M155" si="47">B124*(1-I124)</f>
        <v>1.1432928216984835E-2</v>
      </c>
      <c r="N124" s="1">
        <f t="shared" ref="N124:N155" si="48">L124*$L$14</f>
        <v>-0.39585592621020455</v>
      </c>
      <c r="O124" s="1">
        <f t="shared" ref="O124:O155" si="49">M124*$J$15</f>
        <v>1.2355926210204513E-2</v>
      </c>
      <c r="P124" s="24">
        <f t="shared" si="32"/>
        <v>0</v>
      </c>
      <c r="Q124" s="1"/>
      <c r="R124" s="27">
        <f t="shared" ref="R124:R155" si="50">A124*L124</f>
        <v>99.715655150556998</v>
      </c>
      <c r="S124" s="27">
        <f t="shared" ref="S124:S155" si="51">A124*M124</f>
        <v>27.896344849442997</v>
      </c>
    </row>
    <row r="125" spans="1:19" x14ac:dyDescent="0.25">
      <c r="A125" s="29">
        <v>2470</v>
      </c>
      <c r="B125" s="29">
        <v>4.9799999999999997E-2</v>
      </c>
      <c r="C125" s="29">
        <v>-0.35610000000000003</v>
      </c>
      <c r="D125" s="1"/>
      <c r="E125" s="1">
        <f t="shared" si="43"/>
        <v>-7.1506024096385552</v>
      </c>
      <c r="F125" s="1">
        <f t="shared" si="44"/>
        <v>0</v>
      </c>
      <c r="G125" s="1">
        <f t="shared" si="42"/>
        <v>0</v>
      </c>
      <c r="H125" s="1"/>
      <c r="I125" s="24">
        <f t="shared" si="45"/>
        <v>0.76448522342270964</v>
      </c>
      <c r="J125" s="24">
        <f t="shared" si="31"/>
        <v>-0.52897044684541927</v>
      </c>
      <c r="K125" s="1"/>
      <c r="L125" s="1">
        <f t="shared" si="46"/>
        <v>3.8071364126450936E-2</v>
      </c>
      <c r="M125" s="1">
        <f t="shared" si="47"/>
        <v>1.1728635873549059E-2</v>
      </c>
      <c r="N125" s="1">
        <f t="shared" si="48"/>
        <v>-0.36877550680364096</v>
      </c>
      <c r="O125" s="1">
        <f t="shared" si="49"/>
        <v>1.2675506803640936E-2</v>
      </c>
      <c r="P125" s="24">
        <f t="shared" si="32"/>
        <v>0</v>
      </c>
      <c r="Q125" s="1"/>
      <c r="R125" s="27">
        <f t="shared" si="50"/>
        <v>94.036269392333807</v>
      </c>
      <c r="S125" s="27">
        <f t="shared" si="51"/>
        <v>28.969730607666175</v>
      </c>
    </row>
    <row r="126" spans="1:19" x14ac:dyDescent="0.25">
      <c r="A126" s="29">
        <v>2500</v>
      </c>
      <c r="B126" s="29">
        <v>4.7100000000000003E-2</v>
      </c>
      <c r="C126" s="29">
        <v>-0.32690000000000002</v>
      </c>
      <c r="D126" s="1"/>
      <c r="E126" s="1">
        <f t="shared" si="43"/>
        <v>-6.940552016985138</v>
      </c>
      <c r="F126" s="1">
        <f t="shared" si="44"/>
        <v>0</v>
      </c>
      <c r="G126" s="1">
        <f t="shared" si="42"/>
        <v>0</v>
      </c>
      <c r="H126" s="1"/>
      <c r="I126" s="24">
        <f t="shared" si="45"/>
        <v>0.74497679110980286</v>
      </c>
      <c r="J126" s="24">
        <f t="shared" si="31"/>
        <v>-0.48995358221960572</v>
      </c>
      <c r="K126" s="1"/>
      <c r="L126" s="1">
        <f t="shared" si="46"/>
        <v>3.5088406861271716E-2</v>
      </c>
      <c r="M126" s="1">
        <f t="shared" si="47"/>
        <v>1.2011593138728287E-2</v>
      </c>
      <c r="N126" s="1">
        <f t="shared" si="48"/>
        <v>-0.33988130764685814</v>
      </c>
      <c r="O126" s="1">
        <f t="shared" si="49"/>
        <v>1.2981307646858148E-2</v>
      </c>
      <c r="P126" s="24">
        <f t="shared" si="32"/>
        <v>5.5147179844285547E-17</v>
      </c>
      <c r="Q126" s="1"/>
      <c r="R126" s="27">
        <f t="shared" si="50"/>
        <v>87.721017153179289</v>
      </c>
      <c r="S126" s="27">
        <f t="shared" si="51"/>
        <v>30.028982846820718</v>
      </c>
    </row>
    <row r="127" spans="1:19" x14ac:dyDescent="0.25">
      <c r="A127" s="29">
        <v>2530</v>
      </c>
      <c r="B127" s="29">
        <v>4.4600000000000001E-2</v>
      </c>
      <c r="C127" s="29">
        <v>-0.29799999999999999</v>
      </c>
      <c r="D127" s="1"/>
      <c r="E127" s="1">
        <f t="shared" si="43"/>
        <v>-6.6816143497757841</v>
      </c>
      <c r="F127" s="1">
        <f t="shared" si="44"/>
        <v>0</v>
      </c>
      <c r="G127" s="1">
        <f t="shared" si="42"/>
        <v>0</v>
      </c>
      <c r="H127" s="1"/>
      <c r="I127" s="24">
        <f t="shared" si="45"/>
        <v>0.72092795268487042</v>
      </c>
      <c r="J127" s="24">
        <f t="shared" si="31"/>
        <v>-0.44185590536974084</v>
      </c>
      <c r="K127" s="1"/>
      <c r="L127" s="1">
        <f t="shared" si="46"/>
        <v>3.2153386689745218E-2</v>
      </c>
      <c r="M127" s="1">
        <f t="shared" si="47"/>
        <v>1.2446613310254779E-2</v>
      </c>
      <c r="N127" s="1">
        <f t="shared" si="48"/>
        <v>-0.31145144767024657</v>
      </c>
      <c r="O127" s="1">
        <f t="shared" si="49"/>
        <v>1.345144767024661E-2</v>
      </c>
      <c r="P127" s="24">
        <f t="shared" si="32"/>
        <v>0</v>
      </c>
      <c r="Q127" s="1"/>
      <c r="R127" s="27">
        <f t="shared" si="50"/>
        <v>81.348068325055408</v>
      </c>
      <c r="S127" s="27">
        <f t="shared" si="51"/>
        <v>31.489931674944589</v>
      </c>
    </row>
    <row r="128" spans="1:19" x14ac:dyDescent="0.25">
      <c r="A128" s="29">
        <v>2560</v>
      </c>
      <c r="B128" s="29">
        <v>4.2599999999999999E-2</v>
      </c>
      <c r="C128" s="29">
        <v>-0.27089999999999997</v>
      </c>
      <c r="D128" s="1"/>
      <c r="E128" s="1">
        <f t="shared" si="43"/>
        <v>-6.3591549295774641</v>
      </c>
      <c r="F128" s="1">
        <f t="shared" si="44"/>
        <v>0</v>
      </c>
      <c r="G128" s="1">
        <f t="shared" si="42"/>
        <v>0</v>
      </c>
      <c r="H128" s="1"/>
      <c r="I128" s="24">
        <f t="shared" si="45"/>
        <v>0.69097953081746788</v>
      </c>
      <c r="J128" s="24">
        <f t="shared" si="31"/>
        <v>-0.38195906163493576</v>
      </c>
      <c r="K128" s="1"/>
      <c r="L128" s="1">
        <f t="shared" si="46"/>
        <v>2.9435728012824132E-2</v>
      </c>
      <c r="M128" s="1">
        <f t="shared" si="47"/>
        <v>1.3164271987175869E-2</v>
      </c>
      <c r="N128" s="1">
        <f t="shared" si="48"/>
        <v>-0.28512704404309674</v>
      </c>
      <c r="O128" s="1">
        <f t="shared" si="49"/>
        <v>1.4227044043096796E-2</v>
      </c>
      <c r="P128" s="24">
        <f t="shared" si="32"/>
        <v>0</v>
      </c>
      <c r="Q128" s="1"/>
      <c r="R128" s="27">
        <f t="shared" si="50"/>
        <v>75.355463712829774</v>
      </c>
      <c r="S128" s="27">
        <f t="shared" si="51"/>
        <v>33.700536287170223</v>
      </c>
    </row>
    <row r="129" spans="1:19" x14ac:dyDescent="0.25">
      <c r="A129" s="29">
        <v>2590</v>
      </c>
      <c r="B129" s="29">
        <v>4.0300000000000002E-2</v>
      </c>
      <c r="C129" s="29">
        <v>-0.24690000000000001</v>
      </c>
      <c r="D129" s="1"/>
      <c r="E129" s="1">
        <f t="shared" si="43"/>
        <v>-6.1265508684863521</v>
      </c>
      <c r="F129" s="1">
        <f t="shared" si="44"/>
        <v>0</v>
      </c>
      <c r="G129" s="1">
        <f t="shared" si="42"/>
        <v>0</v>
      </c>
      <c r="H129" s="1"/>
      <c r="I129" s="24">
        <f t="shared" si="45"/>
        <v>0.66937642632344085</v>
      </c>
      <c r="J129" s="24">
        <f t="shared" si="31"/>
        <v>-0.33875285264688171</v>
      </c>
      <c r="K129" s="1"/>
      <c r="L129" s="1">
        <f t="shared" si="46"/>
        <v>2.6975869980834667E-2</v>
      </c>
      <c r="M129" s="1">
        <f t="shared" si="47"/>
        <v>1.3324130019165334E-2</v>
      </c>
      <c r="N129" s="1">
        <f t="shared" si="48"/>
        <v>-0.26129980766147026</v>
      </c>
      <c r="O129" s="1">
        <f t="shared" si="49"/>
        <v>1.4399807661470258E-2</v>
      </c>
      <c r="P129" s="24">
        <f t="shared" si="32"/>
        <v>0</v>
      </c>
      <c r="Q129" s="1"/>
      <c r="R129" s="27">
        <f t="shared" si="50"/>
        <v>69.867503250361793</v>
      </c>
      <c r="S129" s="27">
        <f t="shared" si="51"/>
        <v>34.509496749638217</v>
      </c>
    </row>
    <row r="130" spans="1:19" x14ac:dyDescent="0.25">
      <c r="A130" s="29">
        <v>2620</v>
      </c>
      <c r="B130" s="29">
        <v>3.7999999999999999E-2</v>
      </c>
      <c r="C130" s="29">
        <v>-0.22509999999999999</v>
      </c>
      <c r="D130" s="1"/>
      <c r="E130" s="1">
        <f t="shared" si="43"/>
        <v>-5.9236842105263161</v>
      </c>
      <c r="F130" s="1">
        <f t="shared" si="44"/>
        <v>0</v>
      </c>
      <c r="G130" s="1">
        <f t="shared" si="42"/>
        <v>0</v>
      </c>
      <c r="H130" s="1"/>
      <c r="I130" s="24">
        <f t="shared" si="45"/>
        <v>0.65053518344183858</v>
      </c>
      <c r="J130" s="24">
        <f t="shared" si="31"/>
        <v>-0.30107036688367717</v>
      </c>
      <c r="K130" s="1"/>
      <c r="L130" s="1">
        <f t="shared" si="46"/>
        <v>2.4720336970789864E-2</v>
      </c>
      <c r="M130" s="1">
        <f t="shared" si="47"/>
        <v>1.3279663029210133E-2</v>
      </c>
      <c r="N130" s="1">
        <f t="shared" si="48"/>
        <v>-0.23945175078258074</v>
      </c>
      <c r="O130" s="1">
        <f t="shared" si="49"/>
        <v>1.4351750782580724E-2</v>
      </c>
      <c r="P130" s="24">
        <f t="shared" si="32"/>
        <v>-2.7573589922142773E-17</v>
      </c>
      <c r="Q130" s="1"/>
      <c r="R130" s="27">
        <f t="shared" si="50"/>
        <v>64.767282863469447</v>
      </c>
      <c r="S130" s="27">
        <f t="shared" si="51"/>
        <v>34.792717136530548</v>
      </c>
    </row>
    <row r="131" spans="1:19" x14ac:dyDescent="0.25">
      <c r="A131" s="29">
        <v>2650</v>
      </c>
      <c r="B131" s="29">
        <v>3.6400000000000002E-2</v>
      </c>
      <c r="C131" s="29">
        <v>-0.2036</v>
      </c>
      <c r="D131" s="1"/>
      <c r="E131" s="1">
        <f t="shared" si="43"/>
        <v>-5.5934065934065931</v>
      </c>
      <c r="F131" s="1">
        <f t="shared" si="44"/>
        <v>0</v>
      </c>
      <c r="G131" s="1">
        <f t="shared" si="42"/>
        <v>0</v>
      </c>
      <c r="H131" s="1"/>
      <c r="I131" s="24">
        <f t="shared" si="45"/>
        <v>0.61986064645737537</v>
      </c>
      <c r="J131" s="24">
        <f t="shared" si="31"/>
        <v>-0.23972129291475075</v>
      </c>
      <c r="K131" s="1"/>
      <c r="L131" s="1">
        <f t="shared" si="46"/>
        <v>2.2562927531048466E-2</v>
      </c>
      <c r="M131" s="1">
        <f t="shared" si="47"/>
        <v>1.3837072468951536E-2</v>
      </c>
      <c r="N131" s="1">
        <f t="shared" si="48"/>
        <v>-0.21855416074926662</v>
      </c>
      <c r="O131" s="1">
        <f t="shared" si="49"/>
        <v>1.4954160749266632E-2</v>
      </c>
      <c r="P131" s="24">
        <f t="shared" si="32"/>
        <v>2.7573589922142773E-17</v>
      </c>
      <c r="Q131" s="1"/>
      <c r="R131" s="27">
        <f t="shared" si="50"/>
        <v>59.791757957278435</v>
      </c>
      <c r="S131" s="27">
        <f t="shared" si="51"/>
        <v>36.668242042721573</v>
      </c>
    </row>
    <row r="132" spans="1:19" x14ac:dyDescent="0.25">
      <c r="A132" s="29">
        <v>2680</v>
      </c>
      <c r="B132" s="29">
        <v>3.4299999999999997E-2</v>
      </c>
      <c r="C132" s="29">
        <v>-0.1817</v>
      </c>
      <c r="D132" s="1"/>
      <c r="E132" s="1">
        <f t="shared" si="43"/>
        <v>-5.2973760932944609</v>
      </c>
      <c r="F132" s="1">
        <f t="shared" si="44"/>
        <v>0</v>
      </c>
      <c r="G132" s="1">
        <f t="shared" si="42"/>
        <v>0</v>
      </c>
      <c r="H132" s="1"/>
      <c r="I132" s="24">
        <f t="shared" si="45"/>
        <v>0.59236681080660203</v>
      </c>
      <c r="J132" s="24">
        <f t="shared" si="31"/>
        <v>-0.18473362161320406</v>
      </c>
      <c r="K132" s="1"/>
      <c r="L132" s="1">
        <f t="shared" si="46"/>
        <v>2.0318181610666449E-2</v>
      </c>
      <c r="M132" s="1">
        <f t="shared" si="47"/>
        <v>1.398181838933355E-2</v>
      </c>
      <c r="N132" s="1">
        <f t="shared" si="48"/>
        <v>-0.19681059223186892</v>
      </c>
      <c r="O132" s="1">
        <f t="shared" si="49"/>
        <v>1.5110592231868905E-2</v>
      </c>
      <c r="P132" s="24">
        <f t="shared" si="32"/>
        <v>-2.7573589922142773E-17</v>
      </c>
      <c r="Q132" s="1"/>
      <c r="R132" s="27">
        <f t="shared" si="50"/>
        <v>54.452726716586085</v>
      </c>
      <c r="S132" s="27">
        <f t="shared" si="51"/>
        <v>37.471273283413915</v>
      </c>
    </row>
    <row r="133" spans="1:19" x14ac:dyDescent="0.25">
      <c r="A133" s="29">
        <v>2710</v>
      </c>
      <c r="B133" s="29">
        <v>3.15E-2</v>
      </c>
      <c r="C133" s="29">
        <v>-0.159</v>
      </c>
      <c r="D133" s="1"/>
      <c r="E133" s="1">
        <f t="shared" si="43"/>
        <v>-5.0476190476190474</v>
      </c>
      <c r="F133" s="1">
        <f t="shared" si="44"/>
        <v>0</v>
      </c>
      <c r="G133" s="1">
        <f t="shared" si="42"/>
        <v>0</v>
      </c>
      <c r="H133" s="1"/>
      <c r="I133" s="24">
        <f t="shared" si="45"/>
        <v>0.56917062269820962</v>
      </c>
      <c r="J133" s="24">
        <f t="shared" si="31"/>
        <v>-0.13834124539641923</v>
      </c>
      <c r="K133" s="1"/>
      <c r="L133" s="1">
        <f t="shared" si="46"/>
        <v>1.7928874614993602E-2</v>
      </c>
      <c r="M133" s="1">
        <f t="shared" si="47"/>
        <v>1.3571125385006396E-2</v>
      </c>
      <c r="N133" s="1">
        <f t="shared" si="48"/>
        <v>-0.17366674334554644</v>
      </c>
      <c r="O133" s="1">
        <f t="shared" si="49"/>
        <v>1.4666743345546431E-2</v>
      </c>
      <c r="P133" s="24">
        <f t="shared" si="32"/>
        <v>0</v>
      </c>
      <c r="Q133" s="1"/>
      <c r="R133" s="27">
        <f t="shared" si="50"/>
        <v>48.58725020663266</v>
      </c>
      <c r="S133" s="27">
        <f t="shared" si="51"/>
        <v>36.777749793367335</v>
      </c>
    </row>
    <row r="134" spans="1:19" x14ac:dyDescent="0.25">
      <c r="A134" s="29">
        <v>2740</v>
      </c>
      <c r="B134" s="29">
        <v>2.9000000000000001E-2</v>
      </c>
      <c r="C134" s="29">
        <v>-0.13730000000000001</v>
      </c>
      <c r="D134" s="1"/>
      <c r="E134" s="1">
        <f t="shared" si="43"/>
        <v>-4.7344827586206897</v>
      </c>
      <c r="F134" s="1">
        <f t="shared" si="44"/>
        <v>0</v>
      </c>
      <c r="G134" s="1">
        <f t="shared" si="42"/>
        <v>0</v>
      </c>
      <c r="H134" s="1"/>
      <c r="I134" s="24">
        <f t="shared" si="45"/>
        <v>0.54008808673400033</v>
      </c>
      <c r="J134" s="24">
        <f t="shared" si="31"/>
        <v>-8.0176173468000655E-2</v>
      </c>
      <c r="K134" s="1"/>
      <c r="L134" s="1">
        <f t="shared" si="46"/>
        <v>1.566255451528601E-2</v>
      </c>
      <c r="M134" s="1">
        <f t="shared" si="47"/>
        <v>1.3337445484713991E-2</v>
      </c>
      <c r="N134" s="1">
        <f t="shared" si="48"/>
        <v>-0.15171419810516509</v>
      </c>
      <c r="O134" s="1">
        <f t="shared" si="49"/>
        <v>1.4414198105165102E-2</v>
      </c>
      <c r="P134" s="24">
        <f t="shared" si="32"/>
        <v>2.7573589922142773E-17</v>
      </c>
      <c r="Q134" s="1"/>
      <c r="R134" s="27">
        <f t="shared" si="50"/>
        <v>42.915399371883666</v>
      </c>
      <c r="S134" s="27">
        <f t="shared" si="51"/>
        <v>36.544600628116335</v>
      </c>
    </row>
    <row r="135" spans="1:19" x14ac:dyDescent="0.25">
      <c r="A135" s="29">
        <v>2770</v>
      </c>
      <c r="B135" s="29">
        <v>2.69E-2</v>
      </c>
      <c r="C135" s="29">
        <v>-0.1196</v>
      </c>
      <c r="D135" s="1"/>
      <c r="E135" s="1">
        <f t="shared" si="43"/>
        <v>-4.4460966542750926</v>
      </c>
      <c r="F135" s="1">
        <f t="shared" si="44"/>
        <v>0</v>
      </c>
      <c r="G135" s="1">
        <f t="shared" si="42"/>
        <v>0</v>
      </c>
      <c r="H135" s="1"/>
      <c r="I135" s="24">
        <f t="shared" si="45"/>
        <v>0.51330422441629564</v>
      </c>
      <c r="J135" s="24">
        <f t="shared" si="31"/>
        <v>-2.660844883259128E-2</v>
      </c>
      <c r="K135" s="1"/>
      <c r="L135" s="1">
        <f t="shared" si="46"/>
        <v>1.3807883636798354E-2</v>
      </c>
      <c r="M135" s="1">
        <f t="shared" si="47"/>
        <v>1.3092116363201647E-2</v>
      </c>
      <c r="N135" s="1">
        <f t="shared" si="48"/>
        <v>-0.13374906318390167</v>
      </c>
      <c r="O135" s="1">
        <f t="shared" si="49"/>
        <v>1.4149063183901663E-2</v>
      </c>
      <c r="P135" s="24">
        <f t="shared" si="32"/>
        <v>-1.3786794961071387E-17</v>
      </c>
      <c r="Q135" s="1"/>
      <c r="R135" s="27">
        <f t="shared" si="50"/>
        <v>38.247837673931443</v>
      </c>
      <c r="S135" s="27">
        <f t="shared" si="51"/>
        <v>36.265162326068562</v>
      </c>
    </row>
    <row r="136" spans="1:19" x14ac:dyDescent="0.25">
      <c r="A136" s="29">
        <v>2800</v>
      </c>
      <c r="B136" s="29">
        <v>2.5100000000000001E-2</v>
      </c>
      <c r="C136" s="29">
        <v>-0.1043</v>
      </c>
      <c r="D136" s="1"/>
      <c r="E136" s="1">
        <f t="shared" si="43"/>
        <v>-4.1553784860557768</v>
      </c>
      <c r="F136" s="1">
        <f t="shared" si="44"/>
        <v>0</v>
      </c>
      <c r="G136" s="1">
        <f t="shared" si="42"/>
        <v>0</v>
      </c>
      <c r="H136" s="1"/>
      <c r="I136" s="24">
        <f t="shared" si="45"/>
        <v>0.48630377164305727</v>
      </c>
      <c r="J136" s="24">
        <f t="shared" si="31"/>
        <v>2.739245671388546E-2</v>
      </c>
      <c r="K136" s="1"/>
      <c r="L136" s="1">
        <f t="shared" si="46"/>
        <v>1.2206224668240739E-2</v>
      </c>
      <c r="M136" s="1">
        <f t="shared" si="47"/>
        <v>1.2893775331759262E-2</v>
      </c>
      <c r="N136" s="1">
        <f t="shared" si="48"/>
        <v>-0.11823470977395747</v>
      </c>
      <c r="O136" s="1">
        <f t="shared" si="49"/>
        <v>1.3934709773957464E-2</v>
      </c>
      <c r="P136" s="24">
        <f t="shared" si="32"/>
        <v>0</v>
      </c>
      <c r="Q136" s="1"/>
      <c r="R136" s="27">
        <f t="shared" si="50"/>
        <v>34.177429071074066</v>
      </c>
      <c r="S136" s="27">
        <f t="shared" si="51"/>
        <v>36.102570928925935</v>
      </c>
    </row>
    <row r="137" spans="1:19" x14ac:dyDescent="0.25">
      <c r="A137" s="29">
        <v>2830</v>
      </c>
      <c r="B137" s="29">
        <v>2.3699999999999999E-2</v>
      </c>
      <c r="C137" s="29">
        <v>-9.2399999999999996E-2</v>
      </c>
      <c r="D137" s="1"/>
      <c r="E137" s="1">
        <f t="shared" si="43"/>
        <v>-3.8987341772151898</v>
      </c>
      <c r="F137" s="1">
        <f t="shared" si="44"/>
        <v>0</v>
      </c>
      <c r="G137" s="1">
        <f t="shared" si="42"/>
        <v>0</v>
      </c>
      <c r="H137" s="1"/>
      <c r="I137" s="24">
        <f t="shared" si="45"/>
        <v>0.46246792889949989</v>
      </c>
      <c r="J137" s="24">
        <f t="shared" si="31"/>
        <v>7.5064142201000217E-2</v>
      </c>
      <c r="K137" s="1"/>
      <c r="L137" s="1">
        <f t="shared" si="46"/>
        <v>1.0960489914918147E-2</v>
      </c>
      <c r="M137" s="1">
        <f t="shared" si="47"/>
        <v>1.273951008508185E-2</v>
      </c>
      <c r="N137" s="1">
        <f t="shared" si="48"/>
        <v>-0.10616799045511197</v>
      </c>
      <c r="O137" s="1">
        <f t="shared" si="49"/>
        <v>1.3767990455111973E-2</v>
      </c>
      <c r="P137" s="24">
        <f t="shared" si="32"/>
        <v>0</v>
      </c>
      <c r="Q137" s="1"/>
      <c r="R137" s="27">
        <f t="shared" si="50"/>
        <v>31.018186459218356</v>
      </c>
      <c r="S137" s="27">
        <f t="shared" si="51"/>
        <v>36.052813540781635</v>
      </c>
    </row>
    <row r="138" spans="1:19" x14ac:dyDescent="0.25">
      <c r="A138" s="29">
        <v>2860</v>
      </c>
      <c r="B138" s="29">
        <v>2.23E-2</v>
      </c>
      <c r="C138" s="29">
        <v>-8.4900000000000003E-2</v>
      </c>
      <c r="D138" s="1"/>
      <c r="E138" s="1">
        <f t="shared" si="43"/>
        <v>-3.8071748878923768</v>
      </c>
      <c r="F138" s="1">
        <f t="shared" si="44"/>
        <v>0</v>
      </c>
      <c r="G138" s="1">
        <f t="shared" si="42"/>
        <v>0</v>
      </c>
      <c r="H138" s="1"/>
      <c r="I138" s="24">
        <f t="shared" si="45"/>
        <v>0.4539643589903537</v>
      </c>
      <c r="J138" s="24">
        <f t="shared" si="31"/>
        <v>9.20712820192926E-2</v>
      </c>
      <c r="K138" s="1"/>
      <c r="L138" s="1">
        <f t="shared" si="46"/>
        <v>1.0123405205484888E-2</v>
      </c>
      <c r="M138" s="1">
        <f t="shared" si="47"/>
        <v>1.2176594794515112E-2</v>
      </c>
      <c r="N138" s="1">
        <f t="shared" si="48"/>
        <v>-9.8059630141740503E-2</v>
      </c>
      <c r="O138" s="1">
        <f t="shared" si="49"/>
        <v>1.3159630141740502E-2</v>
      </c>
      <c r="P138" s="24">
        <f t="shared" si="32"/>
        <v>0</v>
      </c>
      <c r="Q138" s="1"/>
      <c r="R138" s="27">
        <f t="shared" si="50"/>
        <v>28.952938887686781</v>
      </c>
      <c r="S138" s="27">
        <f t="shared" si="51"/>
        <v>34.825061112313222</v>
      </c>
    </row>
    <row r="139" spans="1:19" x14ac:dyDescent="0.25">
      <c r="A139" s="29">
        <v>2890</v>
      </c>
      <c r="B139" s="29">
        <v>2.12E-2</v>
      </c>
      <c r="C139" s="29">
        <v>-7.9200000000000007E-2</v>
      </c>
      <c r="D139" s="1"/>
      <c r="E139" s="1">
        <f t="shared" si="43"/>
        <v>-3.7358490566037741</v>
      </c>
      <c r="F139" s="1">
        <f t="shared" si="44"/>
        <v>0</v>
      </c>
      <c r="G139" s="1">
        <f t="shared" si="42"/>
        <v>0</v>
      </c>
      <c r="H139" s="1"/>
      <c r="I139" s="24">
        <f t="shared" si="45"/>
        <v>0.44733997169796047</v>
      </c>
      <c r="J139" s="24">
        <f t="shared" si="31"/>
        <v>0.10532005660407906</v>
      </c>
      <c r="K139" s="1"/>
      <c r="L139" s="1">
        <f t="shared" si="46"/>
        <v>9.4836073999967612E-3</v>
      </c>
      <c r="M139" s="1">
        <f t="shared" si="47"/>
        <v>1.1716392600003239E-2</v>
      </c>
      <c r="N139" s="1">
        <f t="shared" si="48"/>
        <v>-9.1862275111669084E-2</v>
      </c>
      <c r="O139" s="1">
        <f t="shared" si="49"/>
        <v>1.2662275111669079E-2</v>
      </c>
      <c r="P139" s="24">
        <f t="shared" si="32"/>
        <v>0</v>
      </c>
      <c r="Q139" s="1"/>
      <c r="R139" s="27">
        <f t="shared" si="50"/>
        <v>27.407625385990642</v>
      </c>
      <c r="S139" s="27">
        <f t="shared" si="51"/>
        <v>33.860374614009359</v>
      </c>
    </row>
    <row r="140" spans="1:19" x14ac:dyDescent="0.25">
      <c r="A140" s="29">
        <v>2920</v>
      </c>
      <c r="B140" s="29">
        <v>2.07E-2</v>
      </c>
      <c r="C140" s="29">
        <v>-7.3400000000000007E-2</v>
      </c>
      <c r="D140" s="1"/>
      <c r="E140" s="1">
        <f t="shared" si="43"/>
        <v>-3.5458937198067635</v>
      </c>
      <c r="F140" s="1">
        <f t="shared" si="44"/>
        <v>0</v>
      </c>
      <c r="G140" s="1">
        <f t="shared" si="42"/>
        <v>0</v>
      </c>
      <c r="H140" s="1"/>
      <c r="I140" s="24">
        <f t="shared" si="45"/>
        <v>0.42969786789816256</v>
      </c>
      <c r="J140" s="24">
        <f t="shared" si="31"/>
        <v>0.14060426420367489</v>
      </c>
      <c r="K140" s="1"/>
      <c r="L140" s="1">
        <f t="shared" si="46"/>
        <v>8.8947458654919653E-3</v>
      </c>
      <c r="M140" s="1">
        <f t="shared" si="47"/>
        <v>1.1805254134508034E-2</v>
      </c>
      <c r="N140" s="1">
        <f t="shared" si="48"/>
        <v>-8.6158310575412803E-2</v>
      </c>
      <c r="O140" s="1">
        <f t="shared" si="49"/>
        <v>1.2758310575412799E-2</v>
      </c>
      <c r="P140" s="24">
        <f t="shared" si="32"/>
        <v>0</v>
      </c>
      <c r="Q140" s="1"/>
      <c r="R140" s="27">
        <f t="shared" si="50"/>
        <v>25.97265792723654</v>
      </c>
      <c r="S140" s="27">
        <f t="shared" si="51"/>
        <v>34.471342072763463</v>
      </c>
    </row>
    <row r="141" spans="1:19" x14ac:dyDescent="0.25">
      <c r="A141" s="29">
        <v>2950</v>
      </c>
      <c r="B141" s="29">
        <v>2.0500000000000001E-2</v>
      </c>
      <c r="C141" s="29">
        <v>-6.83E-2</v>
      </c>
      <c r="D141" s="1"/>
      <c r="E141" s="1">
        <f t="shared" si="43"/>
        <v>-3.3317073170731706</v>
      </c>
      <c r="F141" s="1">
        <f t="shared" si="44"/>
        <v>0</v>
      </c>
      <c r="G141" s="1">
        <f t="shared" si="42"/>
        <v>0</v>
      </c>
      <c r="H141" s="1"/>
      <c r="I141" s="24">
        <f t="shared" si="45"/>
        <v>0.40980530360780343</v>
      </c>
      <c r="J141" s="24">
        <f t="shared" si="31"/>
        <v>0.18038939278439314</v>
      </c>
      <c r="K141" s="1"/>
      <c r="L141" s="1">
        <f t="shared" si="46"/>
        <v>8.4010087239599698E-3</v>
      </c>
      <c r="M141" s="1">
        <f t="shared" si="47"/>
        <v>1.2098991276040031E-2</v>
      </c>
      <c r="N141" s="1">
        <f t="shared" si="48"/>
        <v>-8.1375761571088057E-2</v>
      </c>
      <c r="O141" s="1">
        <f t="shared" si="49"/>
        <v>1.3075761571088071E-2</v>
      </c>
      <c r="P141" s="24">
        <f t="shared" si="32"/>
        <v>1.3786794961071387E-17</v>
      </c>
      <c r="Q141" s="1"/>
      <c r="R141" s="27">
        <f t="shared" si="50"/>
        <v>24.782975735681912</v>
      </c>
      <c r="S141" s="27">
        <f t="shared" si="51"/>
        <v>35.692024264318093</v>
      </c>
    </row>
    <row r="142" spans="1:19" x14ac:dyDescent="0.25">
      <c r="A142" s="29">
        <v>2980</v>
      </c>
      <c r="B142" s="29">
        <v>2.0400000000000001E-2</v>
      </c>
      <c r="C142" s="29">
        <v>-6.5299999999999997E-2</v>
      </c>
      <c r="D142" s="1"/>
      <c r="E142" s="1">
        <f t="shared" si="43"/>
        <v>-3.2009803921568625</v>
      </c>
      <c r="F142" s="1">
        <f t="shared" si="44"/>
        <v>0</v>
      </c>
      <c r="G142" s="1">
        <f t="shared" si="42"/>
        <v>0</v>
      </c>
      <c r="H142" s="1"/>
      <c r="I142" s="24">
        <f t="shared" si="45"/>
        <v>0.39766403915222015</v>
      </c>
      <c r="J142" s="24">
        <f t="shared" si="31"/>
        <v>0.2046719216955597</v>
      </c>
      <c r="K142" s="1"/>
      <c r="L142" s="1">
        <f t="shared" si="46"/>
        <v>8.1123463987052922E-3</v>
      </c>
      <c r="M142" s="1">
        <f t="shared" si="47"/>
        <v>1.2287653601294709E-2</v>
      </c>
      <c r="N142" s="1">
        <f t="shared" si="48"/>
        <v>-7.8579654897911314E-2</v>
      </c>
      <c r="O142" s="1">
        <f t="shared" si="49"/>
        <v>1.3279654897911318E-2</v>
      </c>
      <c r="P142" s="24">
        <f t="shared" si="32"/>
        <v>0</v>
      </c>
      <c r="Q142" s="1"/>
      <c r="R142" s="27">
        <f t="shared" si="50"/>
        <v>24.174792268141772</v>
      </c>
      <c r="S142" s="27">
        <f t="shared" si="51"/>
        <v>36.617207731858237</v>
      </c>
    </row>
    <row r="143" spans="1:19" x14ac:dyDescent="0.25">
      <c r="A143" s="29">
        <v>3010</v>
      </c>
      <c r="B143" s="29">
        <v>2.0199999999999999E-2</v>
      </c>
      <c r="C143" s="29">
        <v>-6.3200000000000006E-2</v>
      </c>
      <c r="D143" s="1"/>
      <c r="E143" s="1">
        <f t="shared" si="43"/>
        <v>-3.1287128712871293</v>
      </c>
      <c r="F143" s="1">
        <f t="shared" si="44"/>
        <v>0</v>
      </c>
      <c r="G143" s="1">
        <f t="shared" si="42"/>
        <v>0</v>
      </c>
      <c r="H143" s="1"/>
      <c r="I143" s="24">
        <f t="shared" si="45"/>
        <v>0.39095219243058615</v>
      </c>
      <c r="J143" s="24">
        <f t="shared" si="31"/>
        <v>0.21809561513882769</v>
      </c>
      <c r="K143" s="1"/>
      <c r="L143" s="1">
        <f t="shared" si="46"/>
        <v>7.8972342870978398E-3</v>
      </c>
      <c r="M143" s="1">
        <f t="shared" si="47"/>
        <v>1.2302765712902161E-2</v>
      </c>
      <c r="N143" s="1">
        <f t="shared" si="48"/>
        <v>-7.6495987033682503E-2</v>
      </c>
      <c r="O143" s="1">
        <f t="shared" si="49"/>
        <v>1.3295987033682507E-2</v>
      </c>
      <c r="P143" s="24">
        <f t="shared" si="32"/>
        <v>1.3786794961071387E-17</v>
      </c>
      <c r="Q143" s="1"/>
      <c r="R143" s="27">
        <f t="shared" si="50"/>
        <v>23.770675204164498</v>
      </c>
      <c r="S143" s="27">
        <f t="shared" si="51"/>
        <v>37.031324795835502</v>
      </c>
    </row>
    <row r="144" spans="1:19" x14ac:dyDescent="0.25">
      <c r="A144" s="29">
        <v>3040</v>
      </c>
      <c r="B144" s="29">
        <v>2.0199999999999999E-2</v>
      </c>
      <c r="C144" s="29">
        <v>-6.1100000000000002E-2</v>
      </c>
      <c r="D144" s="1"/>
      <c r="E144" s="1">
        <f t="shared" si="43"/>
        <v>-3.0247524752475248</v>
      </c>
      <c r="F144" s="1">
        <f t="shared" si="44"/>
        <v>0</v>
      </c>
      <c r="G144" s="1">
        <f t="shared" si="42"/>
        <v>0</v>
      </c>
      <c r="H144" s="1"/>
      <c r="I144" s="24">
        <f t="shared" si="45"/>
        <v>0.38129686961141884</v>
      </c>
      <c r="J144" s="24">
        <f t="shared" si="31"/>
        <v>0.23740626077716231</v>
      </c>
      <c r="K144" s="1"/>
      <c r="L144" s="1">
        <f t="shared" si="46"/>
        <v>7.70219676615066E-3</v>
      </c>
      <c r="M144" s="1">
        <f t="shared" si="47"/>
        <v>1.2497803233849339E-2</v>
      </c>
      <c r="N144" s="1">
        <f t="shared" si="48"/>
        <v>-7.4606770235615349E-2</v>
      </c>
      <c r="O144" s="1">
        <f t="shared" si="49"/>
        <v>1.3506770235615362E-2</v>
      </c>
      <c r="P144" s="24">
        <f t="shared" si="32"/>
        <v>1.3786794961071387E-17</v>
      </c>
      <c r="Q144" s="1"/>
      <c r="R144" s="27">
        <f t="shared" si="50"/>
        <v>23.414678169098007</v>
      </c>
      <c r="S144" s="27">
        <f t="shared" si="51"/>
        <v>37.993321830901991</v>
      </c>
    </row>
    <row r="145" spans="1:19" x14ac:dyDescent="0.25">
      <c r="A145" s="29">
        <v>3070</v>
      </c>
      <c r="B145" s="29">
        <v>2.0199999999999999E-2</v>
      </c>
      <c r="C145" s="29">
        <v>-5.91E-2</v>
      </c>
      <c r="D145" s="1"/>
      <c r="E145" s="1">
        <f t="shared" si="43"/>
        <v>-2.9257425742574257</v>
      </c>
      <c r="F145" s="1">
        <f t="shared" si="44"/>
        <v>0</v>
      </c>
      <c r="G145" s="1">
        <f t="shared" si="42"/>
        <v>0</v>
      </c>
      <c r="H145" s="1"/>
      <c r="I145" s="24">
        <f t="shared" si="45"/>
        <v>0.3721013240693547</v>
      </c>
      <c r="J145" s="24">
        <f t="shared" si="31"/>
        <v>0.2557973518612906</v>
      </c>
      <c r="K145" s="1"/>
      <c r="L145" s="1">
        <f t="shared" si="46"/>
        <v>7.5164467462009643E-3</v>
      </c>
      <c r="M145" s="1">
        <f t="shared" si="47"/>
        <v>1.2683553253799034E-2</v>
      </c>
      <c r="N145" s="1">
        <f t="shared" si="48"/>
        <v>-7.2807516142218073E-2</v>
      </c>
      <c r="O145" s="1">
        <f t="shared" si="49"/>
        <v>1.3707516142218082E-2</v>
      </c>
      <c r="P145" s="24">
        <f t="shared" si="32"/>
        <v>6.8933974805356933E-18</v>
      </c>
      <c r="Q145" s="1"/>
      <c r="R145" s="27">
        <f t="shared" si="50"/>
        <v>23.075491510836962</v>
      </c>
      <c r="S145" s="27">
        <f t="shared" si="51"/>
        <v>38.938508489163034</v>
      </c>
    </row>
    <row r="146" spans="1:19" x14ac:dyDescent="0.25">
      <c r="A146" s="29">
        <v>3100</v>
      </c>
      <c r="B146" s="29">
        <v>2.01E-2</v>
      </c>
      <c r="C146" s="29">
        <v>-5.7299999999999997E-2</v>
      </c>
      <c r="D146" s="1"/>
      <c r="E146" s="1">
        <f t="shared" si="43"/>
        <v>-2.8507462686567164</v>
      </c>
      <c r="F146" s="1">
        <f t="shared" si="44"/>
        <v>0</v>
      </c>
      <c r="G146" s="1">
        <f t="shared" si="42"/>
        <v>0</v>
      </c>
      <c r="H146" s="1"/>
      <c r="I146" s="24">
        <f t="shared" si="45"/>
        <v>0.36513604143861217</v>
      </c>
      <c r="J146" s="24">
        <f t="shared" si="31"/>
        <v>0.26972791712277566</v>
      </c>
      <c r="K146" s="1"/>
      <c r="L146" s="1">
        <f t="shared" si="46"/>
        <v>7.3392344329161049E-3</v>
      </c>
      <c r="M146" s="1">
        <f t="shared" si="47"/>
        <v>1.2760765567083894E-2</v>
      </c>
      <c r="N146" s="1">
        <f t="shared" si="48"/>
        <v>-7.1090961925079701E-2</v>
      </c>
      <c r="O146" s="1">
        <f t="shared" si="49"/>
        <v>1.3790961925079694E-2</v>
      </c>
      <c r="P146" s="24">
        <f t="shared" si="32"/>
        <v>-6.8933974805356933E-18</v>
      </c>
      <c r="Q146" s="1"/>
      <c r="R146" s="27">
        <f t="shared" si="50"/>
        <v>22.751626742039925</v>
      </c>
      <c r="S146" s="27">
        <f t="shared" si="51"/>
        <v>39.558373257960071</v>
      </c>
    </row>
    <row r="147" spans="1:19" x14ac:dyDescent="0.25">
      <c r="A147" s="29">
        <v>3130</v>
      </c>
      <c r="B147" s="29">
        <v>2.0199999999999999E-2</v>
      </c>
      <c r="C147" s="29">
        <v>-5.5500000000000001E-2</v>
      </c>
      <c r="D147" s="1"/>
      <c r="E147" s="1">
        <f t="shared" si="43"/>
        <v>-2.7475247524752477</v>
      </c>
      <c r="F147" s="1">
        <f t="shared" si="44"/>
        <v>0</v>
      </c>
      <c r="G147" s="1">
        <f t="shared" si="42"/>
        <v>0</v>
      </c>
      <c r="H147" s="1"/>
      <c r="I147" s="24">
        <f t="shared" si="45"/>
        <v>0.35554934209363936</v>
      </c>
      <c r="J147" s="24">
        <f t="shared" si="31"/>
        <v>0.28890131581272127</v>
      </c>
      <c r="K147" s="1"/>
      <c r="L147" s="1">
        <f t="shared" si="46"/>
        <v>7.1820967102915146E-3</v>
      </c>
      <c r="M147" s="1">
        <f t="shared" si="47"/>
        <v>1.3017903289708485E-2</v>
      </c>
      <c r="N147" s="1">
        <f t="shared" si="48"/>
        <v>-6.9568858774102973E-2</v>
      </c>
      <c r="O147" s="1">
        <f t="shared" si="49"/>
        <v>1.406885877410298E-2</v>
      </c>
      <c r="P147" s="24">
        <f t="shared" si="32"/>
        <v>6.8933974805356933E-18</v>
      </c>
      <c r="Q147" s="1"/>
      <c r="R147" s="27">
        <f t="shared" si="50"/>
        <v>22.47996270321244</v>
      </c>
      <c r="S147" s="27">
        <f t="shared" si="51"/>
        <v>40.746037296787563</v>
      </c>
    </row>
    <row r="148" spans="1:19" x14ac:dyDescent="0.25">
      <c r="A148" s="29">
        <v>3160</v>
      </c>
      <c r="B148" s="29">
        <v>2.0299999999999999E-2</v>
      </c>
      <c r="C148" s="29">
        <v>-5.3800000000000001E-2</v>
      </c>
      <c r="D148" s="1"/>
      <c r="E148" s="1">
        <f t="shared" si="43"/>
        <v>-2.6502463054187193</v>
      </c>
      <c r="F148" s="1">
        <f t="shared" si="44"/>
        <v>0</v>
      </c>
      <c r="G148" s="1">
        <f t="shared" si="42"/>
        <v>0</v>
      </c>
      <c r="H148" s="1"/>
      <c r="I148" s="24">
        <f t="shared" si="45"/>
        <v>0.34651460535292661</v>
      </c>
      <c r="J148" s="24">
        <f t="shared" si="31"/>
        <v>0.30697078929414678</v>
      </c>
      <c r="K148" s="1"/>
      <c r="L148" s="1">
        <f t="shared" si="46"/>
        <v>7.0342464886644094E-3</v>
      </c>
      <c r="M148" s="1">
        <f t="shared" si="47"/>
        <v>1.3265753511335588E-2</v>
      </c>
      <c r="N148" s="1">
        <f t="shared" si="48"/>
        <v>-6.8136718327796122E-2</v>
      </c>
      <c r="O148" s="1">
        <f t="shared" si="49"/>
        <v>1.4336718327796124E-2</v>
      </c>
      <c r="P148" s="24">
        <f t="shared" si="32"/>
        <v>0</v>
      </c>
      <c r="Q148" s="1"/>
      <c r="R148" s="27">
        <f t="shared" si="50"/>
        <v>22.228218904179535</v>
      </c>
      <c r="S148" s="27">
        <f t="shared" si="51"/>
        <v>41.919781095820461</v>
      </c>
    </row>
    <row r="149" spans="1:19" x14ac:dyDescent="0.25">
      <c r="A149" s="29">
        <v>3190</v>
      </c>
      <c r="B149" s="29">
        <v>2.07E-2</v>
      </c>
      <c r="C149" s="29">
        <v>-5.2200000000000003E-2</v>
      </c>
      <c r="D149" s="1"/>
      <c r="E149" s="1">
        <f t="shared" si="43"/>
        <v>-2.5217391304347827</v>
      </c>
      <c r="F149" s="1">
        <f t="shared" si="44"/>
        <v>0</v>
      </c>
      <c r="G149" s="1">
        <f t="shared" si="42"/>
        <v>0</v>
      </c>
      <c r="H149" s="1"/>
      <c r="I149" s="24">
        <f t="shared" si="45"/>
        <v>0.33457950019445398</v>
      </c>
      <c r="J149" s="24">
        <f t="shared" ref="J149:J177" si="52">1-2*I149</f>
        <v>0.33084099961109203</v>
      </c>
      <c r="K149" s="1"/>
      <c r="L149" s="1">
        <f t="shared" si="46"/>
        <v>6.9257956540251971E-3</v>
      </c>
      <c r="M149" s="1">
        <f t="shared" si="47"/>
        <v>1.3774204345974801E-2</v>
      </c>
      <c r="N149" s="1">
        <f t="shared" si="48"/>
        <v>-6.7086217185401628E-2</v>
      </c>
      <c r="O149" s="1">
        <f t="shared" si="49"/>
        <v>1.4886217185401637E-2</v>
      </c>
      <c r="P149" s="24">
        <f t="shared" ref="P149:P177" si="53">(N149+O149-C149)/MAX($C$13,-$C$14)</f>
        <v>1.3786794961071387E-17</v>
      </c>
      <c r="Q149" s="1"/>
      <c r="R149" s="27">
        <f t="shared" si="50"/>
        <v>22.09328813634038</v>
      </c>
      <c r="S149" s="27">
        <f t="shared" si="51"/>
        <v>43.939711863659618</v>
      </c>
    </row>
    <row r="150" spans="1:19" x14ac:dyDescent="0.25">
      <c r="A150" s="29">
        <v>3220</v>
      </c>
      <c r="B150" s="29">
        <v>2.1000000000000001E-2</v>
      </c>
      <c r="C150" s="29">
        <v>-5.0799999999999998E-2</v>
      </c>
      <c r="D150" s="1"/>
      <c r="E150" s="1">
        <f t="shared" si="43"/>
        <v>-2.4190476190476189</v>
      </c>
      <c r="F150" s="1">
        <f t="shared" si="44"/>
        <v>0</v>
      </c>
      <c r="G150" s="1">
        <f t="shared" si="42"/>
        <v>0</v>
      </c>
      <c r="H150" s="1"/>
      <c r="I150" s="24">
        <f t="shared" si="45"/>
        <v>0.32504202505003899</v>
      </c>
      <c r="J150" s="24">
        <f t="shared" si="52"/>
        <v>0.34991594989992203</v>
      </c>
      <c r="K150" s="1"/>
      <c r="L150" s="1">
        <f t="shared" si="46"/>
        <v>6.8258825260508194E-3</v>
      </c>
      <c r="M150" s="1">
        <f t="shared" si="47"/>
        <v>1.4174117473949182E-2</v>
      </c>
      <c r="N150" s="1">
        <f t="shared" si="48"/>
        <v>-6.6118415919266038E-2</v>
      </c>
      <c r="O150" s="1">
        <f t="shared" si="49"/>
        <v>1.5318415919266047E-2</v>
      </c>
      <c r="P150" s="24">
        <f t="shared" si="53"/>
        <v>6.8933974805356933E-18</v>
      </c>
      <c r="Q150" s="1"/>
      <c r="R150" s="27">
        <f t="shared" si="50"/>
        <v>21.97934173388364</v>
      </c>
      <c r="S150" s="27">
        <f t="shared" si="51"/>
        <v>45.640658266116368</v>
      </c>
    </row>
    <row r="151" spans="1:19" x14ac:dyDescent="0.25">
      <c r="A151" s="29">
        <v>3250</v>
      </c>
      <c r="B151" s="29">
        <v>2.1399999999999999E-2</v>
      </c>
      <c r="C151" s="29">
        <v>-4.9399999999999999E-2</v>
      </c>
      <c r="D151" s="1"/>
      <c r="E151" s="1">
        <f t="shared" si="43"/>
        <v>-2.3084112149532712</v>
      </c>
      <c r="F151" s="1">
        <f t="shared" si="44"/>
        <v>0</v>
      </c>
      <c r="G151" s="1">
        <f t="shared" si="42"/>
        <v>0</v>
      </c>
      <c r="H151" s="1"/>
      <c r="I151" s="24">
        <f t="shared" si="45"/>
        <v>0.31476666791619518</v>
      </c>
      <c r="J151" s="24">
        <f t="shared" si="52"/>
        <v>0.37046666416760965</v>
      </c>
      <c r="K151" s="1"/>
      <c r="L151" s="1">
        <f t="shared" si="46"/>
        <v>6.7360066934065762E-3</v>
      </c>
      <c r="M151" s="1">
        <f t="shared" si="47"/>
        <v>1.4663993306593424E-2</v>
      </c>
      <c r="N151" s="1">
        <f t="shared" si="48"/>
        <v>-6.524784018621127E-2</v>
      </c>
      <c r="O151" s="1">
        <f t="shared" si="49"/>
        <v>1.5847840186211288E-2</v>
      </c>
      <c r="P151" s="24">
        <f t="shared" si="53"/>
        <v>1.3786794961071387E-17</v>
      </c>
      <c r="Q151" s="1"/>
      <c r="R151" s="27">
        <f t="shared" si="50"/>
        <v>21.892021753571374</v>
      </c>
      <c r="S151" s="27">
        <f t="shared" si="51"/>
        <v>47.657978246428627</v>
      </c>
    </row>
    <row r="152" spans="1:19" x14ac:dyDescent="0.25">
      <c r="A152" s="29">
        <v>3280</v>
      </c>
      <c r="B152" s="29">
        <v>2.18E-2</v>
      </c>
      <c r="C152" s="29">
        <v>-4.8300000000000003E-2</v>
      </c>
      <c r="D152" s="1"/>
      <c r="E152" s="1">
        <f t="shared" si="43"/>
        <v>-2.2155963302752295</v>
      </c>
      <c r="F152" s="1">
        <f t="shared" si="44"/>
        <v>0</v>
      </c>
      <c r="G152" s="1">
        <f t="shared" si="42"/>
        <v>0</v>
      </c>
      <c r="H152" s="1"/>
      <c r="I152" s="24">
        <f t="shared" si="45"/>
        <v>0.30614648457590776</v>
      </c>
      <c r="J152" s="24">
        <f t="shared" si="52"/>
        <v>0.38770703084818448</v>
      </c>
      <c r="K152" s="1"/>
      <c r="L152" s="1">
        <f t="shared" si="46"/>
        <v>6.6739933637547889E-3</v>
      </c>
      <c r="M152" s="1">
        <f t="shared" si="47"/>
        <v>1.512600663624521E-2</v>
      </c>
      <c r="N152" s="1">
        <f t="shared" si="48"/>
        <v>-6.4647152567166119E-2</v>
      </c>
      <c r="O152" s="1">
        <f t="shared" si="49"/>
        <v>1.634715256716612E-2</v>
      </c>
      <c r="P152" s="24">
        <f t="shared" si="53"/>
        <v>6.8933974805356933E-18</v>
      </c>
      <c r="Q152" s="1"/>
      <c r="R152" s="27">
        <f t="shared" si="50"/>
        <v>21.890698233115707</v>
      </c>
      <c r="S152" s="27">
        <f t="shared" si="51"/>
        <v>49.613301766884291</v>
      </c>
    </row>
    <row r="153" spans="1:19" x14ac:dyDescent="0.25">
      <c r="A153" s="29">
        <v>3310</v>
      </c>
      <c r="B153" s="29">
        <v>2.2100000000000002E-2</v>
      </c>
      <c r="C153" s="29">
        <v>-4.7100000000000003E-2</v>
      </c>
      <c r="D153" s="1"/>
      <c r="E153" s="1">
        <f t="shared" si="43"/>
        <v>-2.1312217194570136</v>
      </c>
      <c r="F153" s="1">
        <f t="shared" si="44"/>
        <v>0</v>
      </c>
      <c r="G153" s="1">
        <f t="shared" si="42"/>
        <v>0</v>
      </c>
      <c r="H153" s="1"/>
      <c r="I153" s="24">
        <f t="shared" si="45"/>
        <v>0.29831019175454204</v>
      </c>
      <c r="J153" s="24">
        <f t="shared" si="52"/>
        <v>0.40337961649091592</v>
      </c>
      <c r="K153" s="1"/>
      <c r="L153" s="1">
        <f t="shared" si="46"/>
        <v>6.5926552377753795E-3</v>
      </c>
      <c r="M153" s="1">
        <f t="shared" si="47"/>
        <v>1.5507344762224621E-2</v>
      </c>
      <c r="N153" s="1">
        <f t="shared" si="48"/>
        <v>-6.3859276710370241E-2</v>
      </c>
      <c r="O153" s="1">
        <f t="shared" si="49"/>
        <v>1.6759276710370256E-2</v>
      </c>
      <c r="P153" s="24">
        <f t="shared" si="53"/>
        <v>1.3786794961071387E-17</v>
      </c>
      <c r="Q153" s="1"/>
      <c r="R153" s="27">
        <f t="shared" si="50"/>
        <v>21.821688837036508</v>
      </c>
      <c r="S153" s="27">
        <f t="shared" si="51"/>
        <v>51.329311162963499</v>
      </c>
    </row>
    <row r="154" spans="1:19" x14ac:dyDescent="0.25">
      <c r="A154" s="29">
        <v>3340</v>
      </c>
      <c r="B154" s="29">
        <v>2.24E-2</v>
      </c>
      <c r="C154" s="29">
        <v>-4.5999999999999999E-2</v>
      </c>
      <c r="D154" s="1"/>
      <c r="E154" s="1">
        <f t="shared" si="43"/>
        <v>-2.0535714285714284</v>
      </c>
      <c r="F154" s="1">
        <f t="shared" si="44"/>
        <v>0</v>
      </c>
      <c r="G154" s="1">
        <f t="shared" si="42"/>
        <v>0</v>
      </c>
      <c r="H154" s="1"/>
      <c r="I154" s="24">
        <f t="shared" si="45"/>
        <v>0.29109842021399351</v>
      </c>
      <c r="J154" s="24">
        <f t="shared" si="52"/>
        <v>0.41780315957201297</v>
      </c>
      <c r="K154" s="1"/>
      <c r="L154" s="1">
        <f t="shared" si="46"/>
        <v>6.520604612793455E-3</v>
      </c>
      <c r="M154" s="1">
        <f t="shared" si="47"/>
        <v>1.5879395387206546E-2</v>
      </c>
      <c r="N154" s="1">
        <f t="shared" si="48"/>
        <v>-6.3161363558244241E-2</v>
      </c>
      <c r="O154" s="1">
        <f t="shared" si="49"/>
        <v>1.7161363558244255E-2</v>
      </c>
      <c r="P154" s="24">
        <f t="shared" si="53"/>
        <v>1.3786794961071387E-17</v>
      </c>
      <c r="Q154" s="1"/>
      <c r="R154" s="27">
        <f t="shared" si="50"/>
        <v>21.77881940673014</v>
      </c>
      <c r="S154" s="27">
        <f t="shared" si="51"/>
        <v>53.037180593269859</v>
      </c>
    </row>
    <row r="155" spans="1:19" x14ac:dyDescent="0.25">
      <c r="A155" s="29">
        <v>3370</v>
      </c>
      <c r="B155" s="29">
        <v>2.2700000000000001E-2</v>
      </c>
      <c r="C155" s="29">
        <v>-4.4999999999999998E-2</v>
      </c>
      <c r="D155" s="1"/>
      <c r="E155" s="1">
        <f t="shared" si="43"/>
        <v>-1.9823788546255505</v>
      </c>
      <c r="F155" s="1">
        <f t="shared" si="44"/>
        <v>0</v>
      </c>
      <c r="G155" s="1">
        <f t="shared" si="42"/>
        <v>0</v>
      </c>
      <c r="H155" s="1"/>
      <c r="I155" s="24">
        <f t="shared" si="45"/>
        <v>0.2844864091986351</v>
      </c>
      <c r="J155" s="24">
        <f t="shared" si="52"/>
        <v>0.43102718160272979</v>
      </c>
      <c r="K155" s="1"/>
      <c r="L155" s="1">
        <f t="shared" si="46"/>
        <v>6.4578414888090173E-3</v>
      </c>
      <c r="M155" s="1">
        <f t="shared" si="47"/>
        <v>1.6242158511190985E-2</v>
      </c>
      <c r="N155" s="1">
        <f t="shared" si="48"/>
        <v>-6.2553413110788117E-2</v>
      </c>
      <c r="O155" s="1">
        <f t="shared" si="49"/>
        <v>1.7553413110788115E-2</v>
      </c>
      <c r="P155" s="24">
        <f t="shared" si="53"/>
        <v>0</v>
      </c>
      <c r="Q155" s="1"/>
      <c r="R155" s="27">
        <f t="shared" si="50"/>
        <v>21.762925817286387</v>
      </c>
      <c r="S155" s="27">
        <f t="shared" si="51"/>
        <v>54.736074182713622</v>
      </c>
    </row>
    <row r="156" spans="1:19" x14ac:dyDescent="0.25">
      <c r="A156" s="29">
        <v>3400</v>
      </c>
      <c r="B156" s="29">
        <v>2.29E-2</v>
      </c>
      <c r="C156" s="29">
        <v>-4.3900000000000002E-2</v>
      </c>
      <c r="D156" s="1"/>
      <c r="E156" s="1">
        <f t="shared" ref="E156:E177" si="54">C156/B156</f>
        <v>-1.9170305676855897</v>
      </c>
      <c r="F156" s="1">
        <f t="shared" ref="F156:F177" si="55">IF(AND(B156/$B$13&gt;$O$12,OR(C156/$C$13&gt;$M$12,C156/$C$14&gt;$M$12)),1,0)</f>
        <v>0</v>
      </c>
      <c r="G156" s="1">
        <f t="shared" si="42"/>
        <v>0</v>
      </c>
      <c r="H156" s="1"/>
      <c r="I156" s="24">
        <f t="shared" ref="I156:I177" si="56">MIN(1,MAX(0,(E156-$J$15)/($L$14-$J$15)))</f>
        <v>0.27841718639724705</v>
      </c>
      <c r="J156" s="24">
        <f t="shared" si="52"/>
        <v>0.4431656272055059</v>
      </c>
      <c r="K156" s="1"/>
      <c r="L156" s="1">
        <f t="shared" ref="L156:L177" si="57">B156*I156</f>
        <v>6.3757535684969575E-3</v>
      </c>
      <c r="M156" s="1">
        <f t="shared" ref="M156:M177" si="58">B156*(1-I156)</f>
        <v>1.6524246431503041E-2</v>
      </c>
      <c r="N156" s="1">
        <f t="shared" ref="N156:N177" si="59">L156*$L$14</f>
        <v>-6.1758274425581287E-2</v>
      </c>
      <c r="O156" s="1">
        <f t="shared" ref="O156:O177" si="60">M156*$J$15</f>
        <v>1.7858274425581275E-2</v>
      </c>
      <c r="P156" s="24">
        <f t="shared" si="53"/>
        <v>-6.8933974805356933E-18</v>
      </c>
      <c r="Q156" s="1"/>
      <c r="R156" s="27">
        <f t="shared" ref="R156:R177" si="61">A156*L156</f>
        <v>21.677562132889655</v>
      </c>
      <c r="S156" s="27">
        <f t="shared" ref="S156:S177" si="62">A156*M156</f>
        <v>56.182437867110337</v>
      </c>
    </row>
    <row r="157" spans="1:19" x14ac:dyDescent="0.25">
      <c r="A157" s="29">
        <v>3430</v>
      </c>
      <c r="B157" s="29">
        <v>2.3199999999999998E-2</v>
      </c>
      <c r="C157" s="29">
        <v>-4.2599999999999999E-2</v>
      </c>
      <c r="D157" s="1"/>
      <c r="E157" s="1">
        <f t="shared" si="54"/>
        <v>-1.8362068965517242</v>
      </c>
      <c r="F157" s="1">
        <f t="shared" si="55"/>
        <v>0</v>
      </c>
      <c r="G157" s="1">
        <f t="shared" ref="G157:G177" si="63">E157*F157</f>
        <v>0</v>
      </c>
      <c r="H157" s="1"/>
      <c r="I157" s="24">
        <f t="shared" si="56"/>
        <v>0.27091068713448552</v>
      </c>
      <c r="J157" s="24">
        <f t="shared" si="52"/>
        <v>0.45817862573102897</v>
      </c>
      <c r="K157" s="1"/>
      <c r="L157" s="1">
        <f t="shared" si="57"/>
        <v>6.2851279415200639E-3</v>
      </c>
      <c r="M157" s="1">
        <f t="shared" si="58"/>
        <v>1.6914872058479934E-2</v>
      </c>
      <c r="N157" s="1">
        <f t="shared" si="59"/>
        <v>-6.088043586411556E-2</v>
      </c>
      <c r="O157" s="1">
        <f t="shared" si="60"/>
        <v>1.8280435864115544E-2</v>
      </c>
      <c r="P157" s="24">
        <f t="shared" si="53"/>
        <v>-1.3786794961071387E-17</v>
      </c>
      <c r="Q157" s="1"/>
      <c r="R157" s="27">
        <f t="shared" si="61"/>
        <v>21.55798883941382</v>
      </c>
      <c r="S157" s="27">
        <f t="shared" si="62"/>
        <v>58.01801116058617</v>
      </c>
    </row>
    <row r="158" spans="1:19" x14ac:dyDescent="0.25">
      <c r="A158" s="29">
        <v>3460</v>
      </c>
      <c r="B158" s="29">
        <v>2.3400000000000001E-2</v>
      </c>
      <c r="C158" s="29">
        <v>-4.1300000000000003E-2</v>
      </c>
      <c r="D158" s="1"/>
      <c r="E158" s="1">
        <f t="shared" si="54"/>
        <v>-1.7649572649572651</v>
      </c>
      <c r="F158" s="1">
        <f t="shared" si="55"/>
        <v>0</v>
      </c>
      <c r="G158" s="1">
        <f t="shared" si="63"/>
        <v>0</v>
      </c>
      <c r="H158" s="1"/>
      <c r="I158" s="24">
        <f t="shared" si="56"/>
        <v>0.26429337688944587</v>
      </c>
      <c r="J158" s="24">
        <f t="shared" si="52"/>
        <v>0.47141324622110825</v>
      </c>
      <c r="K158" s="1"/>
      <c r="L158" s="1">
        <f t="shared" si="57"/>
        <v>6.184465019213034E-3</v>
      </c>
      <c r="M158" s="1">
        <f t="shared" si="58"/>
        <v>1.7215534980786967E-2</v>
      </c>
      <c r="N158" s="1">
        <f t="shared" si="59"/>
        <v>-5.9905371769568991E-2</v>
      </c>
      <c r="O158" s="1">
        <f t="shared" si="60"/>
        <v>1.8605371769568987E-2</v>
      </c>
      <c r="P158" s="24">
        <f t="shared" si="53"/>
        <v>0</v>
      </c>
      <c r="Q158" s="1"/>
      <c r="R158" s="27">
        <f t="shared" si="61"/>
        <v>21.398248966477098</v>
      </c>
      <c r="S158" s="27">
        <f t="shared" si="62"/>
        <v>59.565751033522908</v>
      </c>
    </row>
    <row r="159" spans="1:19" x14ac:dyDescent="0.25">
      <c r="A159" s="29">
        <v>3490</v>
      </c>
      <c r="B159" s="29">
        <v>2.3599999999999999E-2</v>
      </c>
      <c r="C159" s="29">
        <v>-3.9699999999999999E-2</v>
      </c>
      <c r="D159" s="1"/>
      <c r="E159" s="1">
        <f t="shared" si="54"/>
        <v>-1.6822033898305084</v>
      </c>
      <c r="F159" s="1">
        <f t="shared" si="55"/>
        <v>0</v>
      </c>
      <c r="G159" s="1">
        <f t="shared" si="63"/>
        <v>0</v>
      </c>
      <c r="H159" s="1"/>
      <c r="I159" s="24">
        <f t="shared" si="56"/>
        <v>0.25660760991159109</v>
      </c>
      <c r="J159" s="24">
        <f t="shared" si="52"/>
        <v>0.48678478017681781</v>
      </c>
      <c r="K159" s="1"/>
      <c r="L159" s="1">
        <f t="shared" si="57"/>
        <v>6.0559395939135501E-3</v>
      </c>
      <c r="M159" s="1">
        <f t="shared" si="58"/>
        <v>1.7544060406086449E-2</v>
      </c>
      <c r="N159" s="1">
        <f t="shared" si="59"/>
        <v>-5.8660419561012839E-2</v>
      </c>
      <c r="O159" s="1">
        <f t="shared" si="60"/>
        <v>1.8960419561012829E-2</v>
      </c>
      <c r="P159" s="24">
        <f t="shared" si="53"/>
        <v>-1.3786794961071387E-17</v>
      </c>
      <c r="Q159" s="1"/>
      <c r="R159" s="27">
        <f t="shared" si="61"/>
        <v>21.135229182758291</v>
      </c>
      <c r="S159" s="27">
        <f t="shared" si="62"/>
        <v>61.22877081724171</v>
      </c>
    </row>
    <row r="160" spans="1:19" x14ac:dyDescent="0.25">
      <c r="A160" s="29">
        <v>3520</v>
      </c>
      <c r="B160" s="29">
        <v>2.3900000000000001E-2</v>
      </c>
      <c r="C160" s="29">
        <v>-3.7900000000000003E-2</v>
      </c>
      <c r="D160" s="1"/>
      <c r="E160" s="1">
        <f t="shared" si="54"/>
        <v>-1.5857740585774058</v>
      </c>
      <c r="F160" s="1">
        <f t="shared" si="55"/>
        <v>0</v>
      </c>
      <c r="G160" s="1">
        <f t="shared" si="63"/>
        <v>0</v>
      </c>
      <c r="H160" s="1"/>
      <c r="I160" s="24">
        <f t="shared" si="56"/>
        <v>0.24765173480959132</v>
      </c>
      <c r="J160" s="24">
        <f t="shared" si="52"/>
        <v>0.5046965303808173</v>
      </c>
      <c r="K160" s="1"/>
      <c r="L160" s="1">
        <f t="shared" si="57"/>
        <v>5.9188764619492332E-3</v>
      </c>
      <c r="M160" s="1">
        <f t="shared" si="58"/>
        <v>1.7981123538050769E-2</v>
      </c>
      <c r="N160" s="1">
        <f t="shared" si="59"/>
        <v>-5.7332767476197789E-2</v>
      </c>
      <c r="O160" s="1">
        <f t="shared" si="60"/>
        <v>1.9432767476197783E-2</v>
      </c>
      <c r="P160" s="24">
        <f t="shared" si="53"/>
        <v>0</v>
      </c>
      <c r="Q160" s="1"/>
      <c r="R160" s="27">
        <f t="shared" si="61"/>
        <v>20.834445146061302</v>
      </c>
      <c r="S160" s="27">
        <f t="shared" si="62"/>
        <v>63.293554853938709</v>
      </c>
    </row>
    <row r="161" spans="1:19" x14ac:dyDescent="0.25">
      <c r="A161" s="29">
        <v>3550</v>
      </c>
      <c r="B161" s="29">
        <v>2.41E-2</v>
      </c>
      <c r="C161" s="29">
        <v>-3.5900000000000001E-2</v>
      </c>
      <c r="D161" s="1"/>
      <c r="E161" s="1">
        <f t="shared" si="54"/>
        <v>-1.4896265560165975</v>
      </c>
      <c r="F161" s="1">
        <f t="shared" si="55"/>
        <v>0</v>
      </c>
      <c r="G161" s="1">
        <f t="shared" si="63"/>
        <v>0</v>
      </c>
      <c r="H161" s="1"/>
      <c r="I161" s="24">
        <f t="shared" si="56"/>
        <v>0.23872203455019958</v>
      </c>
      <c r="J161" s="24">
        <f t="shared" si="52"/>
        <v>0.52255593089960084</v>
      </c>
      <c r="K161" s="1"/>
      <c r="L161" s="1">
        <f t="shared" si="57"/>
        <v>5.7532010326598101E-3</v>
      </c>
      <c r="M161" s="1">
        <f t="shared" si="58"/>
        <v>1.8346798967340192E-2</v>
      </c>
      <c r="N161" s="1">
        <f t="shared" si="59"/>
        <v>-5.5727964448962178E-2</v>
      </c>
      <c r="O161" s="1">
        <f t="shared" si="60"/>
        <v>1.982796444896217E-2</v>
      </c>
      <c r="P161" s="24">
        <f t="shared" si="53"/>
        <v>-6.8933974805356933E-18</v>
      </c>
      <c r="Q161" s="1"/>
      <c r="R161" s="27">
        <f t="shared" si="61"/>
        <v>20.423863665942324</v>
      </c>
      <c r="S161" s="27">
        <f t="shared" si="62"/>
        <v>65.131136334057686</v>
      </c>
    </row>
    <row r="162" spans="1:19" x14ac:dyDescent="0.25">
      <c r="A162" s="29">
        <v>3580</v>
      </c>
      <c r="B162" s="29">
        <v>2.4400000000000002E-2</v>
      </c>
      <c r="C162" s="29">
        <v>-3.39E-2</v>
      </c>
      <c r="D162" s="1"/>
      <c r="E162" s="1">
        <f t="shared" si="54"/>
        <v>-1.3893442622950818</v>
      </c>
      <c r="F162" s="1">
        <f t="shared" si="55"/>
        <v>0</v>
      </c>
      <c r="G162" s="1">
        <f t="shared" si="63"/>
        <v>0</v>
      </c>
      <c r="H162" s="1"/>
      <c r="I162" s="24">
        <f t="shared" si="56"/>
        <v>0.22940831552051319</v>
      </c>
      <c r="J162" s="24">
        <f t="shared" si="52"/>
        <v>0.54118336895897357</v>
      </c>
      <c r="K162" s="1"/>
      <c r="L162" s="1">
        <f t="shared" si="57"/>
        <v>5.5975628987005224E-3</v>
      </c>
      <c r="M162" s="1">
        <f t="shared" si="58"/>
        <v>1.8802437101299477E-2</v>
      </c>
      <c r="N162" s="1">
        <f t="shared" si="59"/>
        <v>-5.4220386954807395E-2</v>
      </c>
      <c r="O162" s="1">
        <f t="shared" si="60"/>
        <v>2.0320386954807392E-2</v>
      </c>
      <c r="P162" s="24">
        <f t="shared" si="53"/>
        <v>0</v>
      </c>
      <c r="Q162" s="1"/>
      <c r="R162" s="27">
        <f t="shared" si="61"/>
        <v>20.039275177347871</v>
      </c>
      <c r="S162" s="27">
        <f t="shared" si="62"/>
        <v>67.312724822652129</v>
      </c>
    </row>
    <row r="163" spans="1:19" x14ac:dyDescent="0.25">
      <c r="A163" s="29">
        <v>3610</v>
      </c>
      <c r="B163" s="29">
        <v>2.4799999999999999E-2</v>
      </c>
      <c r="C163" s="29">
        <v>-3.15E-2</v>
      </c>
      <c r="D163" s="1"/>
      <c r="E163" s="1">
        <f t="shared" si="54"/>
        <v>-1.2701612903225807</v>
      </c>
      <c r="F163" s="1">
        <f t="shared" si="55"/>
        <v>0</v>
      </c>
      <c r="G163" s="1">
        <f t="shared" si="63"/>
        <v>0</v>
      </c>
      <c r="H163" s="1"/>
      <c r="I163" s="24">
        <f t="shared" si="56"/>
        <v>0.21833919580973518</v>
      </c>
      <c r="J163" s="24">
        <f t="shared" si="52"/>
        <v>0.56332160838052969</v>
      </c>
      <c r="K163" s="1"/>
      <c r="L163" s="1">
        <f t="shared" si="57"/>
        <v>5.4148120560814327E-3</v>
      </c>
      <c r="M163" s="1">
        <f t="shared" si="58"/>
        <v>1.9385187943918566E-2</v>
      </c>
      <c r="N163" s="1">
        <f t="shared" si="59"/>
        <v>-5.2450184175053996E-2</v>
      </c>
      <c r="O163" s="1">
        <f t="shared" si="60"/>
        <v>2.0950184175053992E-2</v>
      </c>
      <c r="P163" s="24">
        <f t="shared" si="53"/>
        <v>0</v>
      </c>
      <c r="Q163" s="1"/>
      <c r="R163" s="27">
        <f t="shared" si="61"/>
        <v>19.547471522453971</v>
      </c>
      <c r="S163" s="27">
        <f t="shared" si="62"/>
        <v>69.980528477546031</v>
      </c>
    </row>
    <row r="164" spans="1:19" x14ac:dyDescent="0.25">
      <c r="A164" s="29">
        <v>3640</v>
      </c>
      <c r="B164" s="29">
        <v>2.53E-2</v>
      </c>
      <c r="C164" s="29">
        <v>-2.8899999999999999E-2</v>
      </c>
      <c r="D164" s="1"/>
      <c r="E164" s="1">
        <f t="shared" si="54"/>
        <v>-1.1422924901185771</v>
      </c>
      <c r="F164" s="1">
        <f t="shared" si="55"/>
        <v>0</v>
      </c>
      <c r="G164" s="1">
        <f t="shared" si="63"/>
        <v>0</v>
      </c>
      <c r="H164" s="1"/>
      <c r="I164" s="24">
        <f t="shared" si="56"/>
        <v>0.20646337971531659</v>
      </c>
      <c r="J164" s="24">
        <f t="shared" si="52"/>
        <v>0.58707324056936683</v>
      </c>
      <c r="K164" s="1"/>
      <c r="L164" s="1">
        <f t="shared" si="57"/>
        <v>5.2235235067975092E-3</v>
      </c>
      <c r="M164" s="1">
        <f t="shared" si="58"/>
        <v>2.0076476493202489E-2</v>
      </c>
      <c r="N164" s="1">
        <f t="shared" si="59"/>
        <v>-5.0597281519041699E-2</v>
      </c>
      <c r="O164" s="1">
        <f t="shared" si="60"/>
        <v>2.1697281519041697E-2</v>
      </c>
      <c r="P164" s="24">
        <f t="shared" si="53"/>
        <v>-3.4466987402678467E-18</v>
      </c>
      <c r="Q164" s="1"/>
      <c r="R164" s="27">
        <f t="shared" si="61"/>
        <v>19.013625564742934</v>
      </c>
      <c r="S164" s="27">
        <f t="shared" si="62"/>
        <v>73.078374435257061</v>
      </c>
    </row>
    <row r="165" spans="1:19" x14ac:dyDescent="0.25">
      <c r="A165" s="29">
        <v>3670</v>
      </c>
      <c r="B165" s="29">
        <v>2.5899999999999999E-2</v>
      </c>
      <c r="C165" s="29">
        <v>-2.6599999999999999E-2</v>
      </c>
      <c r="D165" s="1"/>
      <c r="E165" s="1">
        <f t="shared" si="54"/>
        <v>-1.027027027027027</v>
      </c>
      <c r="F165" s="1">
        <f t="shared" si="55"/>
        <v>0</v>
      </c>
      <c r="G165" s="1">
        <f t="shared" si="63"/>
        <v>0</v>
      </c>
      <c r="H165" s="1"/>
      <c r="I165" s="24">
        <f t="shared" si="56"/>
        <v>0.19575809868093344</v>
      </c>
      <c r="J165" s="24">
        <f t="shared" si="52"/>
        <v>0.60848380263813318</v>
      </c>
      <c r="K165" s="1"/>
      <c r="L165" s="1">
        <f t="shared" si="57"/>
        <v>5.0701347558361762E-3</v>
      </c>
      <c r="M165" s="1">
        <f t="shared" si="58"/>
        <v>2.0829865244163824E-2</v>
      </c>
      <c r="N165" s="1">
        <f t="shared" si="59"/>
        <v>-4.9111492510119835E-2</v>
      </c>
      <c r="O165" s="1">
        <f t="shared" si="60"/>
        <v>2.2511492510119833E-2</v>
      </c>
      <c r="P165" s="24">
        <f t="shared" si="53"/>
        <v>-3.4466987402678467E-18</v>
      </c>
      <c r="Q165" s="1"/>
      <c r="R165" s="27">
        <f t="shared" si="61"/>
        <v>18.607394553918766</v>
      </c>
      <c r="S165" s="27">
        <f t="shared" si="62"/>
        <v>76.445605446081231</v>
      </c>
    </row>
    <row r="166" spans="1:19" x14ac:dyDescent="0.25">
      <c r="A166" s="29">
        <v>3700</v>
      </c>
      <c r="B166" s="29">
        <v>2.64E-2</v>
      </c>
      <c r="C166" s="29">
        <v>-2.4199999999999999E-2</v>
      </c>
      <c r="D166" s="1"/>
      <c r="E166" s="1">
        <f t="shared" si="54"/>
        <v>-0.91666666666666663</v>
      </c>
      <c r="F166" s="1">
        <f t="shared" si="55"/>
        <v>0</v>
      </c>
      <c r="G166" s="1">
        <f t="shared" si="63"/>
        <v>0</v>
      </c>
      <c r="H166" s="1"/>
      <c r="I166" s="24">
        <f t="shared" si="56"/>
        <v>0.1855083791116372</v>
      </c>
      <c r="J166" s="24">
        <f t="shared" si="52"/>
        <v>0.6289832417767256</v>
      </c>
      <c r="K166" s="1"/>
      <c r="L166" s="1">
        <f t="shared" si="57"/>
        <v>4.8974212085472219E-3</v>
      </c>
      <c r="M166" s="1">
        <f t="shared" si="58"/>
        <v>2.1502578791452776E-2</v>
      </c>
      <c r="N166" s="1">
        <f t="shared" si="59"/>
        <v>-4.7438515263447265E-2</v>
      </c>
      <c r="O166" s="1">
        <f t="shared" si="60"/>
        <v>2.3238515263447269E-2</v>
      </c>
      <c r="P166" s="24">
        <f t="shared" si="53"/>
        <v>3.4466987402678467E-18</v>
      </c>
      <c r="Q166" s="1"/>
      <c r="R166" s="27">
        <f t="shared" si="61"/>
        <v>18.120458471624723</v>
      </c>
      <c r="S166" s="27">
        <f t="shared" si="62"/>
        <v>79.559541528375277</v>
      </c>
    </row>
    <row r="167" spans="1:19" x14ac:dyDescent="0.25">
      <c r="A167" s="29">
        <v>3730</v>
      </c>
      <c r="B167" s="29">
        <v>2.6499999999999999E-2</v>
      </c>
      <c r="C167" s="29">
        <v>-2.1999999999999999E-2</v>
      </c>
      <c r="D167" s="1"/>
      <c r="E167" s="1">
        <f t="shared" si="54"/>
        <v>-0.83018867924528295</v>
      </c>
      <c r="F167" s="1">
        <f t="shared" si="55"/>
        <v>0</v>
      </c>
      <c r="G167" s="1">
        <f t="shared" si="63"/>
        <v>0</v>
      </c>
      <c r="H167" s="1"/>
      <c r="I167" s="24">
        <f t="shared" si="56"/>
        <v>0.17747673516727147</v>
      </c>
      <c r="J167" s="24">
        <f t="shared" si="52"/>
        <v>0.64504652966545706</v>
      </c>
      <c r="K167" s="1"/>
      <c r="L167" s="1">
        <f t="shared" si="57"/>
        <v>4.7031334819326942E-3</v>
      </c>
      <c r="M167" s="1">
        <f t="shared" si="58"/>
        <v>2.1796866518067306E-2</v>
      </c>
      <c r="N167" s="1">
        <f t="shared" si="59"/>
        <v>-4.5556561293791098E-2</v>
      </c>
      <c r="O167" s="1">
        <f t="shared" si="60"/>
        <v>2.3556561293791096E-2</v>
      </c>
      <c r="P167" s="24">
        <f t="shared" si="53"/>
        <v>-3.4466987402678467E-18</v>
      </c>
      <c r="Q167" s="1"/>
      <c r="R167" s="27">
        <f t="shared" si="61"/>
        <v>17.542687887608949</v>
      </c>
      <c r="S167" s="27">
        <f t="shared" si="62"/>
        <v>81.30231211239105</v>
      </c>
    </row>
    <row r="168" spans="1:19" x14ac:dyDescent="0.25">
      <c r="A168" s="29">
        <v>3760</v>
      </c>
      <c r="B168" s="29">
        <v>2.6200000000000001E-2</v>
      </c>
      <c r="C168" s="29">
        <v>-2.01E-2</v>
      </c>
      <c r="D168" s="1"/>
      <c r="E168" s="1">
        <f t="shared" si="54"/>
        <v>-0.76717557251908397</v>
      </c>
      <c r="F168" s="1">
        <f t="shared" si="55"/>
        <v>0</v>
      </c>
      <c r="G168" s="1">
        <f t="shared" si="63"/>
        <v>0</v>
      </c>
      <c r="H168" s="1"/>
      <c r="I168" s="24">
        <f t="shared" si="56"/>
        <v>0.17162439225152959</v>
      </c>
      <c r="J168" s="24">
        <f t="shared" si="52"/>
        <v>0.65675121549694082</v>
      </c>
      <c r="K168" s="1"/>
      <c r="L168" s="1">
        <f t="shared" si="57"/>
        <v>4.4965590769900756E-3</v>
      </c>
      <c r="M168" s="1">
        <f t="shared" si="58"/>
        <v>2.1703440923009926E-2</v>
      </c>
      <c r="N168" s="1">
        <f t="shared" si="59"/>
        <v>-4.3555593305821177E-2</v>
      </c>
      <c r="O168" s="1">
        <f t="shared" si="60"/>
        <v>2.3455593305821181E-2</v>
      </c>
      <c r="P168" s="24">
        <f t="shared" si="53"/>
        <v>3.4466987402678467E-18</v>
      </c>
      <c r="Q168" s="1"/>
      <c r="R168" s="27">
        <f t="shared" si="61"/>
        <v>16.907062129482686</v>
      </c>
      <c r="S168" s="27">
        <f t="shared" si="62"/>
        <v>81.604937870517318</v>
      </c>
    </row>
    <row r="169" spans="1:19" x14ac:dyDescent="0.25">
      <c r="A169" s="29">
        <v>3790</v>
      </c>
      <c r="B169" s="29">
        <v>2.5700000000000001E-2</v>
      </c>
      <c r="C169" s="29">
        <v>-1.83E-2</v>
      </c>
      <c r="D169" s="1"/>
      <c r="E169" s="1">
        <f t="shared" si="54"/>
        <v>-0.71206225680933855</v>
      </c>
      <c r="F169" s="1">
        <f t="shared" si="55"/>
        <v>0</v>
      </c>
      <c r="G169" s="1">
        <f t="shared" si="63"/>
        <v>0</v>
      </c>
      <c r="H169" s="1"/>
      <c r="I169" s="24">
        <f t="shared" si="56"/>
        <v>0.16650574250524006</v>
      </c>
      <c r="J169" s="24">
        <f t="shared" si="52"/>
        <v>0.66698851498951983</v>
      </c>
      <c r="K169" s="1"/>
      <c r="L169" s="1">
        <f t="shared" si="57"/>
        <v>4.2791975823846693E-3</v>
      </c>
      <c r="M169" s="1">
        <f t="shared" si="58"/>
        <v>2.142080241761533E-2</v>
      </c>
      <c r="N169" s="1">
        <f t="shared" si="59"/>
        <v>-4.1450136956359455E-2</v>
      </c>
      <c r="O169" s="1">
        <f t="shared" si="60"/>
        <v>2.3150136956359459E-2</v>
      </c>
      <c r="P169" s="24">
        <f t="shared" si="53"/>
        <v>3.4466987402678467E-18</v>
      </c>
      <c r="Q169" s="1"/>
      <c r="R169" s="27">
        <f t="shared" si="61"/>
        <v>16.218158837237898</v>
      </c>
      <c r="S169" s="27">
        <f t="shared" si="62"/>
        <v>81.184841162762098</v>
      </c>
    </row>
    <row r="170" spans="1:19" x14ac:dyDescent="0.25">
      <c r="A170" s="29">
        <v>3820</v>
      </c>
      <c r="B170" s="29">
        <v>2.5100000000000001E-2</v>
      </c>
      <c r="C170" s="29">
        <v>-1.6899999999999998E-2</v>
      </c>
      <c r="D170" s="1"/>
      <c r="E170" s="1">
        <f t="shared" si="54"/>
        <v>-0.67330677290836649</v>
      </c>
      <c r="F170" s="1">
        <f t="shared" si="55"/>
        <v>0</v>
      </c>
      <c r="G170" s="1">
        <f t="shared" si="63"/>
        <v>0</v>
      </c>
      <c r="H170" s="1"/>
      <c r="I170" s="24">
        <f t="shared" si="56"/>
        <v>0.16290632655135726</v>
      </c>
      <c r="J170" s="24">
        <f t="shared" si="52"/>
        <v>0.67418734689728543</v>
      </c>
      <c r="K170" s="1"/>
      <c r="L170" s="1">
        <f t="shared" si="57"/>
        <v>4.0889487964390668E-3</v>
      </c>
      <c r="M170" s="1">
        <f t="shared" si="58"/>
        <v>2.1011051203560931E-2</v>
      </c>
      <c r="N170" s="1">
        <f t="shared" si="59"/>
        <v>-3.9607305892496357E-2</v>
      </c>
      <c r="O170" s="1">
        <f t="shared" si="60"/>
        <v>2.2707305892496355E-2</v>
      </c>
      <c r="P170" s="24">
        <f t="shared" si="53"/>
        <v>-3.4466987402678467E-18</v>
      </c>
      <c r="Q170" s="1"/>
      <c r="R170" s="27">
        <f t="shared" si="61"/>
        <v>15.619784402397235</v>
      </c>
      <c r="S170" s="27">
        <f t="shared" si="62"/>
        <v>80.262215597602761</v>
      </c>
    </row>
    <row r="171" spans="1:19" x14ac:dyDescent="0.25">
      <c r="A171" s="29">
        <v>3850</v>
      </c>
      <c r="B171" s="29">
        <v>2.4500000000000001E-2</v>
      </c>
      <c r="C171" s="29">
        <v>-1.5800000000000002E-2</v>
      </c>
      <c r="D171" s="1"/>
      <c r="E171" s="1">
        <f t="shared" si="54"/>
        <v>-0.64489795918367354</v>
      </c>
      <c r="F171" s="1">
        <f t="shared" si="55"/>
        <v>0</v>
      </c>
      <c r="G171" s="1">
        <f t="shared" si="63"/>
        <v>0</v>
      </c>
      <c r="H171" s="1"/>
      <c r="I171" s="24">
        <f t="shared" si="56"/>
        <v>0.16026785769330279</v>
      </c>
      <c r="J171" s="24">
        <f t="shared" si="52"/>
        <v>0.67946428461339448</v>
      </c>
      <c r="K171" s="1"/>
      <c r="L171" s="1">
        <f t="shared" si="57"/>
        <v>3.9265625134859185E-3</v>
      </c>
      <c r="M171" s="1">
        <f t="shared" si="58"/>
        <v>2.0573437486514082E-2</v>
      </c>
      <c r="N171" s="1">
        <f t="shared" si="59"/>
        <v>-3.8034362942642848E-2</v>
      </c>
      <c r="O171" s="1">
        <f t="shared" si="60"/>
        <v>2.223436294264285E-2</v>
      </c>
      <c r="P171" s="24">
        <f t="shared" si="53"/>
        <v>3.4466987402678467E-18</v>
      </c>
      <c r="Q171" s="1"/>
      <c r="R171" s="27">
        <f t="shared" si="61"/>
        <v>15.117265676920786</v>
      </c>
      <c r="S171" s="27">
        <f t="shared" si="62"/>
        <v>79.207734323079222</v>
      </c>
    </row>
    <row r="172" spans="1:19" x14ac:dyDescent="0.25">
      <c r="A172" s="29">
        <v>3880</v>
      </c>
      <c r="B172" s="29">
        <v>2.3900000000000001E-2</v>
      </c>
      <c r="C172" s="29">
        <v>-1.46E-2</v>
      </c>
      <c r="D172" s="1"/>
      <c r="E172" s="1">
        <f t="shared" si="54"/>
        <v>-0.61087866108786604</v>
      </c>
      <c r="F172" s="1">
        <f t="shared" si="55"/>
        <v>0</v>
      </c>
      <c r="G172" s="1">
        <f t="shared" si="63"/>
        <v>0</v>
      </c>
      <c r="H172" s="1"/>
      <c r="I172" s="24">
        <f t="shared" si="56"/>
        <v>0.15710831504331738</v>
      </c>
      <c r="J172" s="24">
        <f t="shared" si="52"/>
        <v>0.6857833699133653</v>
      </c>
      <c r="K172" s="1"/>
      <c r="L172" s="1">
        <f t="shared" si="57"/>
        <v>3.7548887295352855E-3</v>
      </c>
      <c r="M172" s="1">
        <f t="shared" si="58"/>
        <v>2.0145111270464717E-2</v>
      </c>
      <c r="N172" s="1">
        <f t="shared" si="59"/>
        <v>-3.6371457288119476E-2</v>
      </c>
      <c r="O172" s="1">
        <f t="shared" si="60"/>
        <v>2.1771457288119481E-2</v>
      </c>
      <c r="P172" s="24">
        <f t="shared" si="53"/>
        <v>5.17004811040177E-18</v>
      </c>
      <c r="Q172" s="1"/>
      <c r="R172" s="27">
        <f t="shared" si="61"/>
        <v>14.568968270596908</v>
      </c>
      <c r="S172" s="27">
        <f t="shared" si="62"/>
        <v>78.163031729403102</v>
      </c>
    </row>
    <row r="173" spans="1:19" x14ac:dyDescent="0.25">
      <c r="A173" s="29">
        <v>3910</v>
      </c>
      <c r="B173" s="29">
        <v>2.3099999999999999E-2</v>
      </c>
      <c r="C173" s="29">
        <v>-1.3299999999999999E-2</v>
      </c>
      <c r="D173" s="1"/>
      <c r="E173" s="1">
        <f t="shared" si="54"/>
        <v>-0.5757575757575758</v>
      </c>
      <c r="F173" s="1">
        <f t="shared" si="55"/>
        <v>0</v>
      </c>
      <c r="G173" s="1">
        <f t="shared" si="63"/>
        <v>0</v>
      </c>
      <c r="H173" s="1"/>
      <c r="I173" s="24">
        <f t="shared" si="56"/>
        <v>0.15384644389293919</v>
      </c>
      <c r="J173" s="24">
        <f t="shared" si="52"/>
        <v>0.69230711221412156</v>
      </c>
      <c r="K173" s="1"/>
      <c r="L173" s="1">
        <f t="shared" si="57"/>
        <v>3.553852853926895E-3</v>
      </c>
      <c r="M173" s="1">
        <f t="shared" si="58"/>
        <v>1.9546147146073105E-2</v>
      </c>
      <c r="N173" s="1">
        <f t="shared" si="59"/>
        <v>-3.4424137862764569E-2</v>
      </c>
      <c r="O173" s="1">
        <f t="shared" si="60"/>
        <v>2.1124137862764573E-2</v>
      </c>
      <c r="P173" s="24">
        <f t="shared" si="53"/>
        <v>3.4466987402678467E-18</v>
      </c>
      <c r="Q173" s="1"/>
      <c r="R173" s="27">
        <f t="shared" si="61"/>
        <v>13.895564658854159</v>
      </c>
      <c r="S173" s="27">
        <f t="shared" si="62"/>
        <v>76.425435341145842</v>
      </c>
    </row>
    <row r="174" spans="1:19" x14ac:dyDescent="0.25">
      <c r="A174" s="29">
        <v>3940</v>
      </c>
      <c r="B174" s="29">
        <v>2.24E-2</v>
      </c>
      <c r="C174" s="29">
        <v>-1.23E-2</v>
      </c>
      <c r="D174" s="1"/>
      <c r="E174" s="1">
        <f t="shared" si="54"/>
        <v>-0.5491071428571429</v>
      </c>
      <c r="F174" s="1">
        <f t="shared" si="55"/>
        <v>0</v>
      </c>
      <c r="G174" s="1">
        <f t="shared" si="63"/>
        <v>0</v>
      </c>
      <c r="H174" s="1"/>
      <c r="I174" s="24">
        <f t="shared" si="56"/>
        <v>0.15137128467147751</v>
      </c>
      <c r="J174" s="24">
        <f t="shared" si="52"/>
        <v>0.69725743065704493</v>
      </c>
      <c r="K174" s="1"/>
      <c r="L174" s="1">
        <f t="shared" si="57"/>
        <v>3.3907167766410963E-3</v>
      </c>
      <c r="M174" s="1">
        <f t="shared" si="58"/>
        <v>1.9009283223358903E-2</v>
      </c>
      <c r="N174" s="1">
        <f t="shared" si="59"/>
        <v>-3.2843932084500101E-2</v>
      </c>
      <c r="O174" s="1">
        <f t="shared" si="60"/>
        <v>2.0543932084500092E-2</v>
      </c>
      <c r="P174" s="24">
        <f t="shared" si="53"/>
        <v>-8.6167468506696166E-18</v>
      </c>
      <c r="Q174" s="1"/>
      <c r="R174" s="27">
        <f t="shared" si="61"/>
        <v>13.359424099965919</v>
      </c>
      <c r="S174" s="27">
        <f t="shared" si="62"/>
        <v>74.89657590003408</v>
      </c>
    </row>
    <row r="175" spans="1:19" x14ac:dyDescent="0.25">
      <c r="A175" s="29">
        <v>3970</v>
      </c>
      <c r="B175" s="29">
        <v>2.1600000000000001E-2</v>
      </c>
      <c r="C175" s="29">
        <v>-1.11E-2</v>
      </c>
      <c r="D175" s="1"/>
      <c r="E175" s="1">
        <f t="shared" si="54"/>
        <v>-0.51388888888888884</v>
      </c>
      <c r="F175" s="1">
        <f t="shared" si="55"/>
        <v>0</v>
      </c>
      <c r="G175" s="1">
        <f t="shared" si="63"/>
        <v>0</v>
      </c>
      <c r="H175" s="1"/>
      <c r="I175" s="24">
        <f t="shared" si="56"/>
        <v>0.14810038898287917</v>
      </c>
      <c r="J175" s="24">
        <f t="shared" si="52"/>
        <v>0.70379922203424172</v>
      </c>
      <c r="K175" s="1"/>
      <c r="L175" s="1">
        <f t="shared" si="57"/>
        <v>3.1989684020301903E-3</v>
      </c>
      <c r="M175" s="1">
        <f t="shared" si="58"/>
        <v>1.8401031597969811E-2</v>
      </c>
      <c r="N175" s="1">
        <f t="shared" si="59"/>
        <v>-3.0986575363815053E-2</v>
      </c>
      <c r="O175" s="1">
        <f t="shared" si="60"/>
        <v>1.9886575363815058E-2</v>
      </c>
      <c r="P175" s="24">
        <f t="shared" si="53"/>
        <v>5.17004811040177E-18</v>
      </c>
      <c r="Q175" s="1"/>
      <c r="R175" s="27">
        <f t="shared" si="61"/>
        <v>12.699904556059856</v>
      </c>
      <c r="S175" s="27">
        <f t="shared" si="62"/>
        <v>73.052095443940146</v>
      </c>
    </row>
    <row r="176" spans="1:19" x14ac:dyDescent="0.25">
      <c r="A176" s="29">
        <v>4000</v>
      </c>
      <c r="B176" s="29">
        <v>2.07E-2</v>
      </c>
      <c r="C176" s="29">
        <v>-9.5999999999999992E-3</v>
      </c>
      <c r="D176" s="1"/>
      <c r="E176" s="1">
        <f t="shared" si="54"/>
        <v>-0.46376811594202894</v>
      </c>
      <c r="F176" s="1">
        <f t="shared" si="55"/>
        <v>0</v>
      </c>
      <c r="G176" s="1">
        <f t="shared" si="63"/>
        <v>0</v>
      </c>
      <c r="H176" s="1"/>
      <c r="I176" s="24">
        <f t="shared" si="56"/>
        <v>0.14344542169549251</v>
      </c>
      <c r="J176" s="24">
        <f t="shared" si="52"/>
        <v>0.71310915660901497</v>
      </c>
      <c r="K176" s="1"/>
      <c r="L176" s="1">
        <f t="shared" si="57"/>
        <v>2.9693202290966949E-3</v>
      </c>
      <c r="M176" s="1">
        <f t="shared" si="58"/>
        <v>1.7730679770903302E-2</v>
      </c>
      <c r="N176" s="1">
        <f t="shared" si="59"/>
        <v>-2.8762104996039588E-2</v>
      </c>
      <c r="O176" s="1">
        <f t="shared" si="60"/>
        <v>1.9162104996039587E-2</v>
      </c>
      <c r="P176" s="24">
        <f t="shared" si="53"/>
        <v>-1.7233493701339233E-18</v>
      </c>
      <c r="Q176" s="1"/>
      <c r="R176" s="27">
        <f t="shared" si="61"/>
        <v>11.877280916386779</v>
      </c>
      <c r="S176" s="27">
        <f t="shared" si="62"/>
        <v>70.922719083613202</v>
      </c>
    </row>
    <row r="177" spans="1:19" x14ac:dyDescent="0.25">
      <c r="A177" s="29">
        <v>4030</v>
      </c>
      <c r="B177" s="29">
        <v>1.9400000000000001E-2</v>
      </c>
      <c r="C177" s="29">
        <v>-7.4000000000000003E-3</v>
      </c>
      <c r="D177" s="1"/>
      <c r="E177" s="1">
        <f t="shared" si="54"/>
        <v>-0.3814432989690722</v>
      </c>
      <c r="F177" s="1">
        <f t="shared" si="55"/>
        <v>0</v>
      </c>
      <c r="G177" s="1">
        <f t="shared" si="63"/>
        <v>0</v>
      </c>
      <c r="H177" s="1"/>
      <c r="I177" s="24">
        <f t="shared" si="56"/>
        <v>0.13579950349795164</v>
      </c>
      <c r="J177" s="24">
        <f t="shared" si="52"/>
        <v>0.72840099300409666</v>
      </c>
      <c r="K177" s="1"/>
      <c r="L177" s="1">
        <f t="shared" si="57"/>
        <v>2.6345103678602618E-3</v>
      </c>
      <c r="M177" s="1">
        <f t="shared" si="58"/>
        <v>1.6765489632139738E-2</v>
      </c>
      <c r="N177" s="1">
        <f t="shared" si="59"/>
        <v>-2.5518993563251737E-2</v>
      </c>
      <c r="O177" s="1">
        <f t="shared" si="60"/>
        <v>1.811899356325174E-2</v>
      </c>
      <c r="P177" s="24">
        <f t="shared" si="53"/>
        <v>3.4466987402678467E-18</v>
      </c>
      <c r="Q177" s="1"/>
      <c r="R177" s="27">
        <f t="shared" si="61"/>
        <v>10.617076782476856</v>
      </c>
      <c r="S177" s="27">
        <f t="shared" si="62"/>
        <v>67.564923217523145</v>
      </c>
    </row>
  </sheetData>
  <mergeCells count="20">
    <mergeCell ref="R18:S18"/>
    <mergeCell ref="A7:U7"/>
    <mergeCell ref="A8:U8"/>
    <mergeCell ref="A9:U9"/>
    <mergeCell ref="A10:U10"/>
    <mergeCell ref="J11:N11"/>
    <mergeCell ref="Q11:R13"/>
    <mergeCell ref="F12:L12"/>
    <mergeCell ref="F13:L13"/>
    <mergeCell ref="A16:D16"/>
    <mergeCell ref="A18:C18"/>
    <mergeCell ref="E18:G18"/>
    <mergeCell ref="I18:J18"/>
    <mergeCell ref="L18:P18"/>
    <mergeCell ref="A6:U6"/>
    <mergeCell ref="A1:U1"/>
    <mergeCell ref="A2:U2"/>
    <mergeCell ref="A3:U3"/>
    <mergeCell ref="A4:U4"/>
    <mergeCell ref="A5:U5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BChl-a ether  Umetsu</vt:lpstr>
      <vt:lpstr>Chlorin-e6 TME dioxane</vt:lpstr>
      <vt:lpstr>Methylpheophorbide-a dioxane</vt:lpstr>
      <vt:lpstr>Pheo-a EtOH MeOH 1.7 K</vt:lpstr>
      <vt:lpstr>Pyromethylpheophorbide</vt:lpstr>
      <vt:lpstr>BChl-a pyridine</vt:lpstr>
      <vt:lpstr>Ni(II)-Chl-a ether</vt:lpstr>
      <vt:lpstr>Zn(II)-Chl-a ether</vt:lpstr>
      <vt:lpstr>Chl-a ether</vt:lpstr>
      <vt:lpstr>Chl-a dry ether 180 K</vt:lpstr>
      <vt:lpstr>ChlZ(D1) PS-II 1.7 K</vt:lpstr>
      <vt:lpstr>BChl-d ether</vt:lpstr>
      <vt:lpstr>BChl-c ether</vt:lpstr>
      <vt:lpstr>Chl-a pyridine</vt:lpstr>
      <vt:lpstr>Chl-d MeOH-EtOH 1.7 K</vt:lpstr>
      <vt:lpstr>BChl-d pyridine</vt:lpstr>
      <vt:lpstr>BChl-c pyridine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</dc:creator>
  <cp:lastModifiedBy>Jeff</cp:lastModifiedBy>
  <dcterms:created xsi:type="dcterms:W3CDTF">2012-10-11T22:29:55Z</dcterms:created>
  <dcterms:modified xsi:type="dcterms:W3CDTF">2013-12-03T11:16:44Z</dcterms:modified>
</cp:coreProperties>
</file>