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https://northeastern-my.sharepoint.com/personal/warren_ma_northeastern_edu/Documents/Milk Exosome Paper/Paper #1/"/>
    </mc:Choice>
  </mc:AlternateContent>
  <xr:revisionPtr revIDLastSave="7" documentId="8_{73615519-1080-4219-A442-2C59FDC6B7FD}" xr6:coauthVersionLast="45" xr6:coauthVersionMax="45" xr10:uidLastSave="{ABB8D7B8-B8CA-4B11-B858-D18D451B346B}"/>
  <bookViews>
    <workbookView xWindow="28680" yWindow="-120" windowWidth="29040" windowHeight="15840" activeTab="1" xr2:uid="{00000000-000D-0000-FFFF-FFFF00000000}"/>
  </bookViews>
  <sheets>
    <sheet name="Table S1 Protein quantification" sheetId="9" r:id="rId1"/>
    <sheet name="Summary All identified proteins" sheetId="8" r:id="rId2"/>
  </sheets>
  <definedNames>
    <definedName name="MethodPointer1">317906496</definedName>
    <definedName name="MethodPointer2">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5" i="9" l="1"/>
  <c r="D65" i="9"/>
  <c r="E64" i="9"/>
  <c r="E63" i="9"/>
  <c r="E40" i="9" l="1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8" i="9"/>
  <c r="E69" i="9"/>
  <c r="E70" i="9"/>
  <c r="E71" i="9"/>
  <c r="E72" i="9"/>
  <c r="E73" i="9"/>
  <c r="E74" i="9"/>
  <c r="E75" i="9"/>
  <c r="E76" i="9"/>
  <c r="E11" i="9"/>
  <c r="E12" i="9"/>
  <c r="E13" i="9"/>
  <c r="E14" i="9"/>
  <c r="E15" i="9"/>
  <c r="E16" i="9"/>
  <c r="E20" i="9"/>
  <c r="E21" i="9"/>
  <c r="E22" i="9"/>
  <c r="E26" i="9"/>
  <c r="E27" i="9"/>
  <c r="E28" i="9"/>
  <c r="E29" i="9"/>
  <c r="E30" i="9"/>
  <c r="E31" i="9"/>
  <c r="E35" i="9"/>
  <c r="E36" i="9"/>
  <c r="D37" i="9"/>
  <c r="D23" i="9"/>
  <c r="C217" i="8"/>
  <c r="N21" i="9" s="1"/>
  <c r="C216" i="8"/>
  <c r="D17" i="9"/>
  <c r="H11" i="9"/>
  <c r="I12" i="9"/>
  <c r="J12" i="9"/>
  <c r="K12" i="9"/>
  <c r="L12" i="9"/>
  <c r="M12" i="9"/>
  <c r="D32" i="9"/>
  <c r="D77" i="9"/>
  <c r="E17" i="9" l="1"/>
  <c r="J16" i="9" s="1"/>
  <c r="E23" i="9"/>
  <c r="K21" i="9" s="1"/>
  <c r="K22" i="9" s="1"/>
  <c r="H16" i="9"/>
  <c r="E77" i="9"/>
  <c r="I21" i="9" s="1"/>
  <c r="I22" i="9" s="1"/>
  <c r="E32" i="9"/>
  <c r="L16" i="9" s="1"/>
  <c r="E37" i="9"/>
  <c r="M21" i="9" s="1"/>
  <c r="M22" i="9" s="1"/>
  <c r="J21" i="9"/>
  <c r="J22" i="9" s="1"/>
  <c r="N11" i="9"/>
  <c r="N12" i="9" s="1"/>
  <c r="H12" i="9"/>
  <c r="K16" i="9" l="1"/>
  <c r="N16" i="9" s="1"/>
  <c r="K17" i="9" s="1"/>
  <c r="I16" i="9"/>
  <c r="M16" i="9"/>
  <c r="H21" i="9"/>
  <c r="H22" i="9" s="1"/>
  <c r="L21" i="9"/>
  <c r="L22" i="9" s="1"/>
  <c r="N22" i="9" l="1"/>
  <c r="H17" i="9"/>
  <c r="I17" i="9"/>
  <c r="M17" i="9"/>
  <c r="L17" i="9"/>
  <c r="J17" i="9"/>
  <c r="N17" i="9" l="1"/>
</calcChain>
</file>

<file path=xl/sharedStrings.xml><?xml version="1.0" encoding="utf-8"?>
<sst xmlns="http://schemas.openxmlformats.org/spreadsheetml/2006/main" count="807" uniqueCount="479">
  <si>
    <t>Protein Accessions</t>
  </si>
  <si>
    <t>Protein Descriptions</t>
  </si>
  <si>
    <t>Intensity</t>
  </si>
  <si>
    <t>Spectrum File</t>
  </si>
  <si>
    <t>Platelet glycoprotein 4 OS=Bos taurus GN=CD36 PE=1 SV=5</t>
  </si>
  <si>
    <t>190329_636_MW_XY.raw</t>
  </si>
  <si>
    <t>Fatty acid-binding protein, heart OS=Bos taurus GN=FABP3 PE=1 SV=2; Fatty acid-binding protein, brain OS=Bos taurus GN=FABP7 PE=1 SV=2</t>
  </si>
  <si>
    <t>Fibrinogen gamma-B chain OS=Bos taurus GN=FGG PE=1 SV=1</t>
  </si>
  <si>
    <t>Protein deglycase DJ-1 OS=Bos taurus GN=PARK7 PE=2 SV=1</t>
  </si>
  <si>
    <t>Lipopolysaccharide-binding protein OS=Bos taurus GN=LBP PE=2 SV=1</t>
  </si>
  <si>
    <t>Xanthine dehydrogenase/oxidase OS=Bos taurus GN=XDH PE=1 SV=4</t>
  </si>
  <si>
    <t>Fibrinogen beta chain OS=Bos taurus GN=FGB PE=1 SV=2</t>
  </si>
  <si>
    <t>Ectonucleotide pyrophosphatase/phosphodiesterase family member 3 OS=Bos taurus GN=ENPP3 PE=1 SV=2</t>
  </si>
  <si>
    <t>Serotransferrin OS=Bos taurus GN=TF PE=2 SV=1</t>
  </si>
  <si>
    <t>Cysteine-rich secretory protein LCCL domain-containing 2 OS=Bos taurus GN=CRISPLD2 PE=2 SV=1</t>
  </si>
  <si>
    <t>Lactotransferrin OS=Bos taurus GN=LTF PE=1 SV=2</t>
  </si>
  <si>
    <t>Beta-casein OS=Bos taurus GN=CSN2 PE=1 SV=2</t>
  </si>
  <si>
    <t>Protein OS-9 OS=Bos taurus GN=OS9 PE=2 SV=1</t>
  </si>
  <si>
    <t>Alpha-lactalbumin OS=Bos taurus GN=LALBA PE=1 SV=2</t>
  </si>
  <si>
    <t>Alpha-S2-casein OS=Bos taurus GN=CSN1S2 PE=1 SV=2</t>
  </si>
  <si>
    <t>Complement C3 OS=Bos taurus GN=C3 PE=1 SV=2</t>
  </si>
  <si>
    <t>Glycosylation-dependent cell adhesion molecule 1 OS=Bos taurus GN=GLYCAM1 PE=1 SV=2</t>
  </si>
  <si>
    <t>Haptoglobin OS=Bos taurus GN=HP PE=2 SV=1</t>
  </si>
  <si>
    <t>Serum albumin OS=Bos taurus GN=ALB PE=1 SV=4</t>
  </si>
  <si>
    <t>Lactoperoxidase OS=Bos taurus GN=LPO PE=1 SV=1</t>
  </si>
  <si>
    <t>Rab GDP dissociation inhibitor beta OS=Bos taurus GN=GDI2 PE=2 SV=3</t>
  </si>
  <si>
    <t>Ras-related protein Rab-1B OS=Bos taurus GN=RAB1B PE=2 SV=1</t>
  </si>
  <si>
    <t>Polyubiquitin-C OS=Bos taurus GN=UBC PE=1 SV=1; Ubiquitin-60S ribosomal protein L40 OS=Bos taurus GN=UBA52 PE=1 SV=2; Ubiquitin-40S ribosomal protein S27a OS=Bos taurus GN=RPS27A PE=1 SV=2; Polyubiquitin-B OS=Bos taurus GN=UBB PE=1 SV=1</t>
  </si>
  <si>
    <t>Butyrophilin subfamily 1 member A1 OS=Bos taurus GN=BTN1A1 PE=1 SV=2</t>
  </si>
  <si>
    <t>Ras-related protein Rab-3C OS=Bos taurus GN=RAB3C PE=2 SV=3; Ras-related protein Rab-3B OS=Bos taurus GN=RAB3B PE=2 SV=1; Ras-related protein Rab-3A OS=Bos taurus GN=RAB3A PE=1 SV=3</t>
  </si>
  <si>
    <t>Ras-related protein Rab-1B OS=Bos taurus GN=RAB1B PE=2 SV=1; Ras-related protein Rab-8A OS=Bos taurus GN=RAB8A PE=2 SV=1; Ras-related protein Rab-8B OS=Bos taurus GN=RAB8B PE=2 SV=1</t>
  </si>
  <si>
    <t>Lipoprotein lipase OS=Bos taurus GN=LPL PE=1 SV=2</t>
  </si>
  <si>
    <t>Isocitrate dehydrogenase [NADP] cytoplasmic OS=Bos taurus GN=IDH1 PE=2 SV=1</t>
  </si>
  <si>
    <t>Beta-1,4-galactosyltransferase 1 OS=Bos taurus GN=B4GALT1 PE=1 SV=3</t>
  </si>
  <si>
    <t>ADP-ribosylation factor 4 OS=Bos taurus GN=ARF4 PE=2 SV=3</t>
  </si>
  <si>
    <t>Hemopexin OS=Bos taurus GN=HPX PE=2 SV=1</t>
  </si>
  <si>
    <t>CD9 antigen OS=Bos taurus GN=CD9 PE=2 SV=2</t>
  </si>
  <si>
    <t>Keratin, type I cytoskeletal 40 OS=Bos taurus GN=KRT40 PE=2 SV=1; Keratin, type I cuticular Ha5 OS=Bos taurus GN=KRT35 PE=2 SV=2; Keratin, type I cytoskeletal 19 OS=Bos taurus GN=KRT19 PE=2 SV=1; Keratin, type I cytoskeletal 28 OS=Bos taurus GN=KRT28 PE=2 SV=1; Keratin, type I cytoskeletal 17 OS=Bos taurus GN=KRT17 PE=2 SV=1; Keratin, type I cytoskeletal 10 OS=Bos taurus GN=KRT10 PE=3 SV=1</t>
  </si>
  <si>
    <t>Peptidyl-prolyl cis-trans isomerase B OS=Bos taurus GN=PPIB PE=1 SV=4</t>
  </si>
  <si>
    <t>Alpha-enolase OS=Bos taurus GN=ENO1 PE=1 SV=4</t>
  </si>
  <si>
    <t>Polymeric immunoglobulin receptor OS=Bos taurus GN=PIGR PE=2 SV=1</t>
  </si>
  <si>
    <t>ATP-binding cassette sub-family G member 2 OS=Bos taurus GN=ABCG2 PE=3 SV=2</t>
  </si>
  <si>
    <t>Fragile X mental retardation syndrome-related protein 1 OS=Bos taurus GN=FXR1 PE=2 SV=1</t>
  </si>
  <si>
    <t>Alpha-S1-casein OS=Bos taurus GN=CSN1S1 PE=1 SV=2</t>
  </si>
  <si>
    <t>Legumain OS=Bos taurus GN=LGMN PE=1 SV=1</t>
  </si>
  <si>
    <t>Beta-lactoglobulin OS=Bos taurus GN=LGB PE=1 SV=3</t>
  </si>
  <si>
    <t>Fatty acid-binding protein, heart OS=Bos taurus GN=FABP3 PE=1 SV=2; Fatty acid-binding protein, adipocyte OS=Bos taurus GN=FABP4 PE=2 SV=2; Myelin P2 protein OS=Bos taurus GN=PMP2 PE=1 SV=2</t>
  </si>
  <si>
    <t>Lactadherin OS=Bos taurus GN=MFGE8 PE=1 SV=2</t>
  </si>
  <si>
    <t>Sodium-dependent phosphate transport protein 2B OS=Bos taurus GN=SLC34A2 PE=1 SV=1</t>
  </si>
  <si>
    <t>Keratin, type I cytoskeletal 10 OS=Bos taurus GN=KRT10 PE=3 SV=1</t>
  </si>
  <si>
    <t>Probable threonine--tRNA ligase 2, cytoplasmic OS=Bos taurus GN=TARSL2 PE=2 SV=1</t>
  </si>
  <si>
    <t>Peptidyl-prolyl cis-trans isomerase A OS=Bos taurus GN=PPIA PE=1 SV=2</t>
  </si>
  <si>
    <t>DnaJ homolog subfamily C member 3 OS=Bos taurus GN=DNAJC3 PE=1 SV=1</t>
  </si>
  <si>
    <t>Complement factor B OS=Bos taurus GN=CFB PE=1 SV=2</t>
  </si>
  <si>
    <t>IST1 homolog OS=Bos taurus GN=IST1 PE=2 SV=1</t>
  </si>
  <si>
    <t>Nucleotide exchange factor SIL1 OS=Bos taurus GN=SIL1 PE=2 SV=1</t>
  </si>
  <si>
    <t>Chitinase-3-like protein 1 OS=Bos taurus GN=CHI3L1 PE=1 SV=3</t>
  </si>
  <si>
    <t>Monocyte differentiation antigen CD14 OS=Bos taurus GN=CD14 PE=2 SV=2</t>
  </si>
  <si>
    <t>Gelsolin OS=Bos taurus GN=GSN PE=2 SV=1</t>
  </si>
  <si>
    <t>Centrosomal protein of 44 kDa OS=Bos taurus GN=CEP44 PE=2 SV=1</t>
  </si>
  <si>
    <t>Chitinase domain-containing protein 1 OS=Bos taurus GN=CHID1 PE=2 SV=1</t>
  </si>
  <si>
    <t>Fibrinogen alpha chain OS=Bos taurus GN=FGA PE=1 SV=5</t>
  </si>
  <si>
    <t>Fatty acid synthase OS=Bos taurus GN=FASN PE=2 SV=1</t>
  </si>
  <si>
    <t>Serine protease HTRA1 OS=Bos taurus GN=HTRA1 PE=2 SV=1</t>
  </si>
  <si>
    <t>Cell death activator CIDE-3 OS=Bos taurus GN=CIDEC PE=2 SV=1</t>
  </si>
  <si>
    <t>Inter-alpha-trypsin inhibitor heavy chain H1 OS=Bos taurus GN=ITIH1 PE=1 SV=1</t>
  </si>
  <si>
    <t>Serotransferrin OS=Bos taurus GN=TF PE=2 SV=1; Lactotransferrin OS=Bos taurus GN=LTF PE=1 SV=2</t>
  </si>
  <si>
    <t>Fatty acid-binding protein, heart OS=Bos taurus GN=FABP3 PE=1 SV=2</t>
  </si>
  <si>
    <t>Moesin OS=Bos taurus GN=MSN PE=2 SV=3; Radixin OS=Bos taurus GN=RDX PE=2 SV=1; Ezrin OS=Bos taurus GN=EZR PE=1 SV=2</t>
  </si>
  <si>
    <t>Apolipoprotein E OS=Bos taurus GN=APOE PE=1 SV=1</t>
  </si>
  <si>
    <t>Annexin A5 OS=Bos taurus GN=ANXA5 PE=1 SV=3</t>
  </si>
  <si>
    <t>14-3-3 protein zeta/delta OS=Bos taurus GN=YWHAZ PE=1 SV=1; 14-3-3 protein sigma OS=Bos taurus GN=SFN PE=2 SV=1; 14-3-3 protein eta OS=Bos taurus GN=YWHAH PE=1 SV=2; 14-3-3 protein gamma OS=Bos taurus GN=YWHAG PE=1 SV=2; 14-3-3 protein beta/alpha OS=Bos taurus GN=YWHAB PE=1 SV=2; 14-3-3 protein theta OS=Bos taurus GN=YWHAQ PE=2 SV=1; 14-3-3 protein epsilon OS=Bos taurus GN=YWHAE PE=2 SV=1</t>
  </si>
  <si>
    <t>Clusterin OS=Bos taurus GN=CLU PE=1 SV=1</t>
  </si>
  <si>
    <t>Renin receptor OS=Bos taurus GN=ATP6AP2 PE=1 SV=2</t>
  </si>
  <si>
    <t>Elongation factor 1-alpha 2 OS=Bos taurus GN=EEF1A2 PE=2 SV=1; Elongation factor 1-alpha 1 OS=Bos taurus GN=EEF1A1 PE=1 SV=1</t>
  </si>
  <si>
    <t>Ras-related protein Rap-1b OS=Bos taurus GN=RAP1B PE=2 SV=1; Ras-related protein Rap-1A OS=Bos taurus GN=RAP1A PE=1 SV=1</t>
  </si>
  <si>
    <t>Fibroblast growth factor-binding protein 1 OS=Bos taurus GN=FGFBP1 PE=1 SV=1</t>
  </si>
  <si>
    <t>Peroxiredoxin-1 OS=Bos taurus GN=PRDX1 PE=2 SV=1; Peroxiredoxin-4 OS=Bos taurus GN=PRDX4 PE=2 SV=1</t>
  </si>
  <si>
    <t>Synaptobrevin homolog YKT6 OS=Bos taurus GN=YKT6 PE=2 SV=1</t>
  </si>
  <si>
    <t>Ezrin OS=Bos taurus GN=EZR PE=1 SV=2</t>
  </si>
  <si>
    <t>Alpha-fetoprotein OS=Bos taurus GN=AFP PE=2 SV=1</t>
  </si>
  <si>
    <t>Serpin A3-1 OS=Bos taurus GN=SERPINA3-1 PE=1 SV=3; Serpin A3-7 OS=Bos taurus GN=SERPINA3-7 PE=3 SV=1; Serpin A3-2 OS=Bos taurus GN=SERPINA3-2 PE=3 SV=1; Serpin A3-5 OS=Bos taurus GN=SERPINA3-5 PE=3 SV=1</t>
  </si>
  <si>
    <t>Complement component C7 OS=Bos taurus GN=C7 PE=2 SV=1</t>
  </si>
  <si>
    <t>Histone H2A type 2-C OS=Bos taurus GN=HIST2H2AC PE=2 SV=1; Histone H2A.V OS=Bos taurus GN=H2AFV PE=2 SV=3; Histone H2A.Z OS=Bos taurus GN=H2AFZ PE=1 SV=2; Histone H2A.J OS=Bos taurus GN=H2AFJ PE=2 SV=1; Histone H2A type 1 OS=Bos taurus PE=1 SV=2</t>
  </si>
  <si>
    <t>Ras-related C3 botulinum toxin substrate 2 OS=Bos taurus GN=RAC2 PE=2 SV=1; Ras-related C3 botulinum toxin substrate 1 OS=Bos taurus GN=RAC1 PE=1 SV=1</t>
  </si>
  <si>
    <t>Serpin A3-1 OS=Bos taurus GN=SERPINA3-1 PE=1 SV=3; Serpin A3-6 OS=Bos taurus GN=SERPINA3-6 PE=3 SV=1; Serpin A3-4 OS=Bos taurus GN=SERPINA3-4 PE=3 SV=1; Serpin A3-2 OS=Bos taurus GN=SERPINA3-2 PE=3 SV=1; Serpin A3-5 OS=Bos taurus GN=SERPINA3-5 PE=3 SV=1; Serpin A3-8 OS=Bos taurus GN=SERPINA3-8 PE=2 SV=1; Serpin A3-3 OS=Bos taurus GN=SERPINA3-3 PE=1 SV=2</t>
  </si>
  <si>
    <t>Kappa-casein OS=Bos taurus GN=CSN3 PE=1 SV=1</t>
  </si>
  <si>
    <t>Perilipin-2 OS=Bos taurus GN=PLIN2 PE=2 SV=1</t>
  </si>
  <si>
    <t>Actin, gamma-enteric smooth muscle OS=Bos taurus GN=ACTG2 PE=2 SV=1; Actin, cytoplasmic 1 OS=Bos taurus GN=ACTB PE=1 SV=1; Actin, aortic smooth muscle OS=Bos taurus GN=ACTA2 PE=1 SV=1; Actin, alpha skeletal muscle OS=Bos taurus GN=ACTA1 PE=1 SV=1; Actin, alpha cardiac muscle 1 OS=Bos taurus GN=ACTC1 PE=2 SV=1; Actin, cytoplasmic 2 OS=Bos taurus GN=ACTG1 PE=1 SV=1</t>
  </si>
  <si>
    <t>Calcium and integrin-binding protein 1 OS=Bos taurus GN=CIB1 PE=2 SV=1</t>
  </si>
  <si>
    <t>Ras-related C3 botulinum toxin substrate 1 OS=Bos taurus GN=RAC1 PE=1 SV=1</t>
  </si>
  <si>
    <t>Secretoglobin family 1D member OS=Bos taurus GN=SCGB1D PE=3 SV=2</t>
  </si>
  <si>
    <t>Serpin A3-7 OS=Bos taurus GN=SERPINA3-7 PE=3 SV=1</t>
  </si>
  <si>
    <t>Ras-related protein Rab-3C OS=Bos taurus GN=RAB3C PE=2 SV=3; Ras-related protein Rab-3B OS=Bos taurus GN=RAB3B PE=2 SV=1; Ras-related protein Rab-3A OS=Bos taurus GN=RAB3A PE=1 SV=3; Ras-related protein Rab-13 OS=Bos taurus GN=RAB13 PE=1 SV=1; Ras-related protein Rab-8A OS=Bos taurus GN=RAB8A PE=2 SV=1; Ras-related protein Rab-8B OS=Bos taurus GN=RAB8B PE=2 SV=1</t>
  </si>
  <si>
    <t>Purine nucleoside phosphorylase OS=Bos taurus GN=PNP PE=1 SV=3</t>
  </si>
  <si>
    <t>Thrombospondin-1 OS=Bos taurus GN=THBS1 PE=2 SV=2</t>
  </si>
  <si>
    <t>Junction plakoglobin OS=Bos taurus GN=JUP PE=2 SV=1</t>
  </si>
  <si>
    <t>Ras-related protein Rab-18 OS=Bos taurus GN=RAB18 PE=2 SV=1</t>
  </si>
  <si>
    <t>Superoxide dismutase [Cu-Zn] OS=Bos taurus GN=SOD1 PE=1 SV=2</t>
  </si>
  <si>
    <t>5'-nucleotidase OS=Bos taurus GN=NT5E PE=1 SV=2</t>
  </si>
  <si>
    <t>Guanine nucleotide-binding protein G(I)/G(S)/G(T) subunit beta-1 OS=Bos taurus GN=GNB1 PE=1 SV=3; Guanine nucleotide-binding protein G(I)/G(S)/G(T) subunit beta-2 OS=Bos taurus GN=GNB2 PE=2 SV=3</t>
  </si>
  <si>
    <t>Metalloproteinase inhibitor 3 OS=Bos taurus GN=TIMP3 PE=2 SV=1</t>
  </si>
  <si>
    <t>Glycerol-3-phosphate dehydrogenase [NAD(+)], cytoplasmic OS=Bos taurus GN=GPD1 PE=2 SV=3</t>
  </si>
  <si>
    <t>Transforming growth factor beta-2 OS=Bos taurus GN=TGFB2 PE=1 SV=3</t>
  </si>
  <si>
    <t>Mucin-1 OS=Bos taurus GN=MUC1 PE=1 SV=1</t>
  </si>
  <si>
    <t>Malate dehydrogenase, cytoplasmic OS=Bos taurus GN=MDH1 PE=2 SV=3</t>
  </si>
  <si>
    <t>Apolipoprotein A-I OS=Bos taurus GN=APOA1 PE=1 SV=3</t>
  </si>
  <si>
    <t>Keratin, type I cytoskeletal 19 OS=Bos taurus GN=KRT19 PE=2 SV=1; Keratin, type I cytoskeletal 17 OS=Bos taurus GN=KRT17 PE=2 SV=1</t>
  </si>
  <si>
    <t>Complement component C9 OS=Bos taurus GN=C9 PE=2 SV=1</t>
  </si>
  <si>
    <t>Heparanase OS=Bos taurus GN=HPSE PE=2 SV=2</t>
  </si>
  <si>
    <t>Signal peptidase complex subunit 3 OS=Bos taurus GN=SPCS3 PE=2 SV=1</t>
  </si>
  <si>
    <t>Calcium-binding protein 39 OS=Bos taurus GN=CAB39 PE=2 SV=1</t>
  </si>
  <si>
    <t>CD63 antigen OS=Bos taurus GN=CD63 PE=2 SV=4</t>
  </si>
  <si>
    <t>Ras-related protein Rab-11B OS=Bos taurus GN=RAB11B PE=2 SV=3; Ras-related protein Rab-11A OS=Bos taurus GN=RAB11A PE=2 SV=3</t>
  </si>
  <si>
    <t>Apolipoprotein A-IV OS=Bos taurus GN=APOA4 PE=2 SV=1</t>
  </si>
  <si>
    <t>Leukocyte elastase inhibitor OS=Bos taurus GN=SERPINB1 PE=2 SV=2</t>
  </si>
  <si>
    <t>Guanine nucleotide-binding protein G(t) subunit alpha-1 OS=Bos taurus GN=GNAT1 PE=1 SV=3; Guanine nucleotide-binding protein G(t) subunit alpha-3 OS=Bos taurus GN=GNAT3 PE=1 SV=1; Guanine nucleotide-binding protein G(t) subunit alpha-2 OS=Bos taurus GN=GNAT2 PE=2 SV=3; Guanine nucleotide-binding protein G(o) subunit alpha OS=Bos taurus GN=GNAO1 PE=1 SV=4; Guanine nucleotide-binding protein G(s) subunit alpha isoforms short OS=Bos taurus GN=GNAS PE=1 SV=1; Guanine nucleotide-binding protein G(i) subunit alpha-1 OS=Bos taurus GN=GNAI1 PE=2 SV=2</t>
  </si>
  <si>
    <t>Ras-related protein Rab-7a OS=Bos taurus GN=RAB7A PE=2 SV=1</t>
  </si>
  <si>
    <t>Factor XIIa inhibitor OS=Bos taurus PE=1 SV=1</t>
  </si>
  <si>
    <t>Ras-related C3 botulinum toxin substrate 2 OS=Bos taurus GN=RAC2 PE=2 SV=1; Cell division control protein 42 homolog OS=Bos taurus GN=CDC42 PE=1 SV=1; Ras-related C3 botulinum toxin substrate 1 OS=Bos taurus GN=RAC1 PE=1 SV=1</t>
  </si>
  <si>
    <t>Complement C4 (Fragments) OS=Bos taurus GN=C4 PE=1 SV=2</t>
  </si>
  <si>
    <t>Keratin, type I cytoskeletal 17 OS=Bos taurus GN=KRT17 PE=2 SV=1; Keratin, type I cytoskeletal 10 OS=Bos taurus GN=KRT10 PE=3 SV=1</t>
  </si>
  <si>
    <t>Keratin, type II cytoskeletal 79 OS=Bos taurus GN=KRT79 PE=2 SV=1; Keratin, type II cytoskeletal 5 OS=Bos taurus GN=KRT5 PE=1 SV=1; Keratin, type II cytoskeletal 75 OS=Bos taurus GN=KRT75 PE=2 SV=1</t>
  </si>
  <si>
    <t>Pigment epithelium-derived factor OS=Bos taurus GN=SERPINF1 PE=1 SV=1</t>
  </si>
  <si>
    <t>Ras-related protein Rab-15 OS=Bos taurus GN=RAB15 PE=2 SV=1; Ras-related protein Rab-1B OS=Bos taurus GN=RAB1B PE=2 SV=1; Ras-related protein Rab-13 OS=Bos taurus GN=RAB13 PE=1 SV=1; Ras-related protein Rab-8A OS=Bos taurus GN=RAB8A PE=2 SV=1; Ras-related protein Rab-8B OS=Bos taurus GN=RAB8B PE=2 SV=1</t>
  </si>
  <si>
    <t>Keratin, type II cytoskeletal 5 OS=Bos taurus GN=KRT5 PE=1 SV=1</t>
  </si>
  <si>
    <t>Macrophage migration inhibitory factor OS=Bos taurus GN=MIF PE=1 SV=6</t>
  </si>
  <si>
    <t>Rho-related GTP-binding protein RhoC OS=Bos taurus GN=RHOC PE=2 SV=1; Rho-related GTP-binding protein RhoB OS=Bos taurus GN=RHOB PE=2 SV=1; Transforming protein RhoA OS=Bos taurus GN=RHOA PE=1 SV=1</t>
  </si>
  <si>
    <t>Heat shock cognate 71 kDa protein OS=Bos taurus GN=HSPA8 PE=1 SV=2; Heat shock-related 70 kDa protein 2 OS=Bos taurus GN=HSPA2 PE=2 SV=2</t>
  </si>
  <si>
    <t>Keratin, type II cytoskeletal 73 OS=Bos taurus GN=KRT73 PE=2 SV=1; Keratin, type II cytoskeletal 74 OS=Bos taurus GN=KRT74 PE=2 SV=1; Keratin, type II cytoskeletal 72 OS=Bos taurus GN=KRT72 PE=2 SV=1; Keratin, type II cytoskeletal 71 OS=Bos taurus GN=KRT71 PE=2 SV=1; Keratin, type II cytoskeletal 79 OS=Bos taurus GN=KRT79 PE=2 SV=1; Keratin, type II cytoskeletal 5 OS=Bos taurus GN=KRT5 PE=1 SV=1; Keratin, type II cytoskeletal 75 OS=Bos taurus GN=KRT75 PE=2 SV=1; Keratin, type II cytoskeletal 7 OS=Bos taurus GN=KRT7 PE=2 SV=1; Keratin, type II cytoskeletal 8 OS=Bos taurus GN=KRT8 PE=2 SV=3</t>
  </si>
  <si>
    <t>Lysosomal alpha-mannosidase OS=Bos taurus GN=MAN2B1 PE=1 SV=4</t>
  </si>
  <si>
    <t>Ras-related protein Rab-5C OS=Bos taurus GN=RAB5C PE=2 SV=1; Ras-related protein Rab-5A OS=Bos taurus GN=RAB5A PE=2 SV=1</t>
  </si>
  <si>
    <t>Rho-related GTP-binding protein RhoC OS=Bos taurus GN=RHOC PE=2 SV=1; Transforming protein RhoA OS=Bos taurus GN=RHOA PE=1 SV=1</t>
  </si>
  <si>
    <t>ADP-ribosylation factor 3 OS=Bos taurus GN=ARF3 PE=2 SV=3; ADP-ribosylation factor 1 OS=Bos taurus GN=ARF1 PE=1 SV=2</t>
  </si>
  <si>
    <t>Keratin, type I cytoskeletal 25 OS=Bos taurus GN=KRT25 PE=2 SV=1; Keratin, type I cytoskeletal 27 OS=Bos taurus GN=KRT27 PE=2 SV=1; Keratin, type I cytoskeletal 28 OS=Bos taurus GN=KRT28 PE=2 SV=1</t>
  </si>
  <si>
    <t>15 kDa selenoprotein OS=Bos taurus GN=SEP15 PE=2 SV=2</t>
  </si>
  <si>
    <t>Keratin, type II cytoskeletal 75 OS=Bos taurus GN=KRT75 PE=2 SV=1; Keratin, type II cytoskeletal 7 OS=Bos taurus GN=KRT7 PE=2 SV=1; Keratin, type II cytoskeletal 8 OS=Bos taurus GN=KRT8 PE=2 SV=3</t>
  </si>
  <si>
    <t>Aldose 1-epimerase OS=Bos taurus GN=GALM PE=2 SV=1</t>
  </si>
  <si>
    <t>Protein kinase C-binding protein NELL2 OS=Bos taurus GN=NELL2 PE=2 SV=1</t>
  </si>
  <si>
    <t>Elongation factor 2 OS=Bos taurus GN=EEF2 PE=2 SV=3</t>
  </si>
  <si>
    <t>Keratin, type I cytoskeletal 25 OS=Bos taurus GN=KRT25 PE=2 SV=1; Keratin, type I cytoskeletal 27 OS=Bos taurus GN=KRT27 PE=2 SV=1; Keratin, type I cytoskeletal 28 OS=Bos taurus GN=KRT28 PE=2 SV=1; Keratin, type I cytoskeletal 10 OS=Bos taurus GN=KRT10 PE=3 SV=1</t>
  </si>
  <si>
    <t>Annexin A7 OS=Bos taurus GN=ANXA7 PE=1 SV=2</t>
  </si>
  <si>
    <t>Actin, cytoplasmic 1 OS=Bos taurus GN=ACTB PE=1 SV=1; Actin, cytoplasmic 2 OS=Bos taurus GN=ACTG1 PE=1 SV=1</t>
  </si>
  <si>
    <t>Peptidyl-prolyl cis-trans isomerase E OS=Bos taurus GN=PPIE PE=2 SV=1; Peptidyl-prolyl cis-trans isomerase A OS=Bos taurus GN=PPIA PE=1 SV=2</t>
  </si>
  <si>
    <t>Cathepsin D OS=Bos taurus GN=CTSD PE=1 SV=2</t>
  </si>
  <si>
    <t>NADH-cytochrome b5 reductase 3 OS=Bos taurus GN=CYB5R3 PE=1 SV=3</t>
  </si>
  <si>
    <t>GTP-binding protein SAR1b OS=Bos taurus GN=SAR1B PE=2 SV=1; GTP-binding protein SAR1a OS=Bos taurus GN=SAR1A PE=2 SV=1</t>
  </si>
  <si>
    <t>Mucin-15 OS=Bos taurus GN=MUC15 PE=1 SV=1</t>
  </si>
  <si>
    <t>Heat shock cognate 71 kDa protein OS=Bos taurus GN=HSPA8 PE=1 SV=2</t>
  </si>
  <si>
    <t>Protein HP-20 homolog OS=Bos taurus PE=2 SV=1</t>
  </si>
  <si>
    <t>Profilin-1 OS=Bos taurus GN=PFN1 PE=1 SV=2</t>
  </si>
  <si>
    <t>Annexin A2 OS=Bos taurus GN=ANXA2 PE=1 SV=2</t>
  </si>
  <si>
    <t>Heat shock cognate 71 kDa protein OS=Bos taurus GN=HSPA8 PE=1 SV=2; Heat shock 70 kDa protein 1-like OS=Bos taurus GN=HSPA1L PE=3 SV=1; Heat shock 70 kDa protein 1A OS=Bos taurus GN=HSPA1A PE=1 SV=2; Heat shock 70 kDa protein 1B OS=Bos taurus GN=HSPA1B PE=2 SV=1; Heat shock-related 70 kDa protein 2 OS=Bos taurus GN=HSPA2 PE=2 SV=2; 78 kDa glucose-regulated protein OS=Bos taurus GN=HSPA5 PE=2 SV=1</t>
  </si>
  <si>
    <t>Ethylmalonyl-CoA decarboxylase OS=Bos taurus GN=ECHDC1 PE=2 SV=1</t>
  </si>
  <si>
    <t>Complement component C6 OS=Bos taurus GN=C6 PE=2 SV=1</t>
  </si>
  <si>
    <t>Keratin, type II cytoskeletal 60 kDa, component III (Fragment) OS=Bos taurus PE=2 SV=1; Keratin, type II cytoskeletal 79 OS=Bos taurus GN=KRT79 PE=2 SV=1; Keratin, type II cytoskeletal 5 OS=Bos taurus GN=KRT5 PE=1 SV=1; Keratin, type II cytoskeletal 75 OS=Bos taurus GN=KRT75 PE=2 SV=1; Keratin, type II cytoskeletal 59 kDa, component IV (Fragment) OS=Bos taurus PE=2 SV=1; Keratin, type II cytoskeletal 68 kDa, component IB (Fragment) OS=Bos taurus PE=2 SV=1; Keratin, type II cytoskeletal 8 OS=Bos taurus GN=KRT8 PE=2 SV=3</t>
  </si>
  <si>
    <t>Hemoglobin fetal subunit beta OS=Bos taurus PE=1 SV=1; Hemoglobin subunit beta OS=Bos taurus GN=HBB PE=1 SV=1</t>
  </si>
  <si>
    <t>Annexin A1 OS=Bos taurus GN=ANXA1 PE=2 SV=2</t>
  </si>
  <si>
    <t>Toll-like receptor 2 OS=Bos taurus GN=TLR2 PE=2 SV=1</t>
  </si>
  <si>
    <t>Keratin, type II cytoskeletal 73 OS=Bos taurus GN=KRT73 PE=2 SV=1; Keratin, type II cytoskeletal 80 OS=Bos taurus GN=KRT80 PE=2 SV=1; Keratin, type II cytoskeletal 68 kDa, component IA (Fragment) OS=Bos taurus PE=2 SV=1; Glial fibrillary acidic protein OS=Bos taurus GN=GFAP PE=1 SV=2; Keratin, type II cytoskeletal 7 OS=Bos taurus GN=KRT7 PE=2 SV=1</t>
  </si>
  <si>
    <t>Antithrombin-III OS=Bos taurus GN=SERPINC1 PE=1 SV=2</t>
  </si>
  <si>
    <t>Disintegrin and metalloproteinase domain-containing protein 10 OS=Bos taurus GN=ADAM10 PE=1 SV=1</t>
  </si>
  <si>
    <t>Na(+)/H(+) exchange regulatory cofactor NHE-RF1 OS=Bos taurus GN=SLC9A3R1 PE=2 SV=1</t>
  </si>
  <si>
    <t>Epididymal secretory protein E1 OS=Bos taurus GN=NPC2 PE=1 SV=1</t>
  </si>
  <si>
    <t>Carboxypeptidase B2 OS=Bos taurus GN=CPB2 PE=1 SV=1</t>
  </si>
  <si>
    <t>Alpha-2-macroglobulin OS=Bos taurus GN=A2M PE=1 SV=2</t>
  </si>
  <si>
    <t>Keratin, type II cytoskeletal 5 OS=Bos taurus GN=KRT5 PE=1 SV=1; Keratin, type II cytoskeletal 75 OS=Bos taurus GN=KRT75 PE=2 SV=1; Keratin, type II cytoskeletal 7 OS=Bos taurus GN=KRT7 PE=2 SV=1</t>
  </si>
  <si>
    <t>Peptidyl-prolyl cis-trans isomerase FKBP1A OS=Bos taurus GN=FKBP1A PE=1 SV=2</t>
  </si>
  <si>
    <t>Adipocyte plasma membrane-associated protein OS=Bos taurus GN=APMAP PE=2 SV=1</t>
  </si>
  <si>
    <t>78 kDa glucose-regulated protein OS=Bos taurus GN=HSPA5 PE=2 SV=1</t>
  </si>
  <si>
    <t>Ras-related protein Rab-15 OS=Bos taurus GN=RAB15 PE=2 SV=1</t>
  </si>
  <si>
    <t>Histone H4 OS=Bos taurus PE=1 SV=2</t>
  </si>
  <si>
    <t>Keratin, type II cytoskeletal 79 OS=Bos taurus GN=KRT79 PE=2 SV=1</t>
  </si>
  <si>
    <t>Protein HP-25 homolog 1 OS=Bos taurus PE=1 SV=1</t>
  </si>
  <si>
    <t>Keratin, type I cytoskeletal 17 OS=Bos taurus GN=KRT17 PE=2 SV=1</t>
  </si>
  <si>
    <t>Beta-2-microglobulin OS=Bos taurus GN=B2M PE=1 SV=2</t>
  </si>
  <si>
    <t>Glyceraldehyde-3-phosphate dehydrogenase OS=Bos taurus GN=GAPDH PE=1 SV=4</t>
  </si>
  <si>
    <t>Keratin, type I cytoskeletal 19 OS=Bos taurus GN=KRT19 PE=2 SV=1; Keratin, type I cytoskeletal 14 (Fragment) OS=Bos taurus GN=KRT14 PE=2 SV=1; Keratin, type I cytoskeletal 17 OS=Bos taurus GN=KRT17 PE=2 SV=1</t>
  </si>
  <si>
    <t>Ras-related protein Rab-5C OS=Bos taurus GN=RAB5C PE=2 SV=1</t>
  </si>
  <si>
    <t>Elongation factor 1-alpha 1 OS=Bos taurus GN=EEF1A1 PE=1 SV=1</t>
  </si>
  <si>
    <t>Fibronectin OS=Bos taurus GN=FN1 PE=1 SV=4</t>
  </si>
  <si>
    <t>Cystatin-B OS=Bos taurus GN=CSTB PE=1 SV=1; Stefin-C OS=Bos taurus PE=1 SV=1</t>
  </si>
  <si>
    <t>Toll-interacting protein OS=Bos taurus GN=TOLLIP PE=2 SV=1</t>
  </si>
  <si>
    <t>Heat shock cognate 71 kDa protein OS=Bos taurus GN=HSPA8 PE=1 SV=2; Heat shock 70 kDa protein 1-like OS=Bos taurus GN=HSPA1L PE=3 SV=1; Heat shock 70 kDa protein 1A OS=Bos taurus GN=HSPA1A PE=1 SV=2; Heat shock 70 kDa protein 1B OS=Bos taurus GN=HSPA1B PE=2 SV=1; Heat shock-related 70 kDa protein 2 OS=Bos taurus GN=HSPA2 PE=2 SV=2</t>
  </si>
  <si>
    <t>Membrane cofactor protein OS=Bos taurus GN=CD46 PE=1 SV=2</t>
  </si>
  <si>
    <t>Prostaglandin-H2 D-isomerase OS=Bos taurus GN=PTGDS PE=1 SV=1</t>
  </si>
  <si>
    <t>Ras-related protein Rap-1b OS=Bos taurus GN=RAP1B PE=2 SV=1</t>
  </si>
  <si>
    <t>Multivesicular body subunit 12A OS=Bos taurus GN=MVB12A PE=2 SV=1</t>
  </si>
  <si>
    <t>Phosphatidylethanolamine-binding protein 1 OS=Bos taurus GN=PEBP1 PE=1 SV=2</t>
  </si>
  <si>
    <t>ADP-ribosylation factor 3 OS=Bos taurus GN=ARF3 PE=2 SV=3; ADP-ribosylation factor 1 OS=Bos taurus GN=ARF1 PE=1 SV=2; ADP-ribosylation factor 2 OS=Bos taurus GN=ARF2 PE=2 SV=1</t>
  </si>
  <si>
    <t>Folate receptor alpha OS=Bos taurus GN=FOLR1 PE=1 SV=3</t>
  </si>
  <si>
    <t>Alpha/beta hydrolase domain-containing protein 14B OS=Bos taurus GN=ABHD14B PE=2 SV=1</t>
  </si>
  <si>
    <t>Ras-related protein Rab-8A OS=Bos taurus GN=RAB8A PE=2 SV=1</t>
  </si>
  <si>
    <t>Peptidyl-prolyl cis-trans isomerase C OS=Bos taurus GN=PPIC PE=2 SV=1; Peptidyl-prolyl cis-trans isomerase B OS=Bos taurus GN=PPIB PE=1 SV=4</t>
  </si>
  <si>
    <t>Vesicle-associated membrane protein 8 OS=Bos taurus GN=VAMP8 PE=3 SV=1</t>
  </si>
  <si>
    <t>Transmembrane 4 L6 family member 18 OS=Bos taurus GN=TM4SF18 PE=2 SV=1</t>
  </si>
  <si>
    <t>Protein S100-B OS=Bos taurus GN=S100B PE=1 SV=2</t>
  </si>
  <si>
    <t>Heat shock 70 kDa protein 1A OS=Bos taurus GN=HSPA1A PE=1 SV=2; Heat shock 70 kDa protein 1B OS=Bos taurus GN=HSPA1B PE=2 SV=1</t>
  </si>
  <si>
    <t>Inorganic pyrophosphatase OS=Bos taurus GN=PPA1 PE=1 SV=2</t>
  </si>
  <si>
    <t>Ras-related protein Rab-3C OS=Bos taurus GN=RAB3C PE=2 SV=3; Ras-related protein Rab-3B OS=Bos taurus GN=RAB3B PE=2 SV=1</t>
  </si>
  <si>
    <t>Spermadhesin-1 OS=Bos taurus GN=SPADH1 PE=1 SV=1</t>
  </si>
  <si>
    <t>G-protein coupled receptor family C group 5 member C OS=Bos taurus GN=GPRC5C PE=2 SV=2</t>
  </si>
  <si>
    <t>Protein AMBP OS=Bos taurus GN=AMBP PE=1 SV=2</t>
  </si>
  <si>
    <t>CD81 antigen OS=Bos taurus GN=CD81 PE=2 SV=1</t>
  </si>
  <si>
    <t>Glyceraldehyde-3-phosphate dehydrogenase, testis-specific OS=Bos taurus GN=GAPDHS PE=2 SV=1; Glyceraldehyde-3-phosphate dehydrogenase OS=Bos taurus GN=GAPDH PE=1 SV=4</t>
  </si>
  <si>
    <t>Primary amine oxidase, liver isozyme OS=Bos taurus PE=1 SV=1</t>
  </si>
  <si>
    <t>Rab GDP dissociation inhibitor alpha OS=Bos taurus GN=GDI1 PE=1 SV=1</t>
  </si>
  <si>
    <t>Tryptophan--tRNA ligase, cytoplasmic OS=Bos taurus GN=WARS PE=1 SV=3</t>
  </si>
  <si>
    <t>Pyridoxal kinase OS=Bos taurus GN=PDXK PE=2 SV=1</t>
  </si>
  <si>
    <t>Cystatin-C OS=Bos taurus GN=CST3 PE=1 SV=2</t>
  </si>
  <si>
    <t>Rho GDP-dissociation inhibitor 1 OS=Bos taurus GN=ARHGDIA PE=1 SV=3</t>
  </si>
  <si>
    <t>Transketolase OS=Bos taurus GN=TKT PE=2 SV=1</t>
  </si>
  <si>
    <t>Guanine nucleotide-binding protein G(I)/G(S)/G(T) subunit beta-2 OS=Bos taurus GN=GNB2 PE=2 SV=3</t>
  </si>
  <si>
    <t>Cell division control protein 42 homolog OS=Bos taurus GN=CDC42 PE=1 SV=1</t>
  </si>
  <si>
    <t>ADP-ribosylation factor 3 OS=Bos taurus GN=ARF3 PE=2 SV=3; ADP-ribosylation factor 1 OS=Bos taurus GN=ARF1 PE=1 SV=2; ADP-ribosylation factor 2 OS=Bos taurus GN=ARF2 PE=2 SV=1; ADP-ribosylation factor 4 OS=Bos taurus GN=ARF4 PE=2 SV=3</t>
  </si>
  <si>
    <t>Tripeptidyl-peptidase 1 OS=Bos taurus GN=TPP1 PE=2 SV=1</t>
  </si>
  <si>
    <t>Inter-alpha-trypsin inhibitor heavy chain H4 OS=Bos taurus GN=ITIH4 PE=1 SV=1</t>
  </si>
  <si>
    <t>Protein shisa-5 OS=Bos taurus GN=SHISA5 PE=2 SV=1</t>
  </si>
  <si>
    <t>TotPep</t>
  </si>
  <si>
    <t>UniPep</t>
  </si>
  <si>
    <t xml:space="preserve">P63103; Q0VC36; P68509; P68252; P68250; Q3SZI4; P62261 </t>
  </si>
  <si>
    <t xml:space="preserve">A8YXY3 </t>
  </si>
  <si>
    <t xml:space="preserve">Q05927 </t>
  </si>
  <si>
    <t xml:space="preserve">Q0VCX2 </t>
  </si>
  <si>
    <t xml:space="preserve">P60712; P63258 </t>
  </si>
  <si>
    <t xml:space="preserve">Q5E9B5; P60712; P62739; P68138; Q3ZC07; P63258 </t>
  </si>
  <si>
    <t xml:space="preserve">Q3T0E5 </t>
  </si>
  <si>
    <t xml:space="preserve">Q5E9I6; P84080 </t>
  </si>
  <si>
    <t xml:space="preserve">Q5E9I6; P84080; P84081 </t>
  </si>
  <si>
    <t xml:space="preserve">Q5E9I6; P84080; P84081; Q3SZF2 </t>
  </si>
  <si>
    <t xml:space="preserve">Q3SZF2 </t>
  </si>
  <si>
    <t xml:space="preserve">Q5EA79 </t>
  </si>
  <si>
    <t xml:space="preserve">A7YY28 </t>
  </si>
  <si>
    <t xml:space="preserve">Q7SIH1 </t>
  </si>
  <si>
    <t xml:space="preserve">Q9XSJ4 </t>
  </si>
  <si>
    <t xml:space="preserve">Q3SZ57 </t>
  </si>
  <si>
    <t xml:space="preserve">P00711 </t>
  </si>
  <si>
    <t xml:space="preserve">P02662 </t>
  </si>
  <si>
    <t xml:space="preserve">P02663 </t>
  </si>
  <si>
    <t xml:space="preserve">P46193 </t>
  </si>
  <si>
    <t xml:space="preserve">P04272 </t>
  </si>
  <si>
    <t xml:space="preserve">P81287 </t>
  </si>
  <si>
    <t xml:space="preserve">P20072 </t>
  </si>
  <si>
    <t xml:space="preserve">P41361 </t>
  </si>
  <si>
    <t xml:space="preserve">P15497 </t>
  </si>
  <si>
    <t xml:space="preserve">Q32PJ2 </t>
  </si>
  <si>
    <t xml:space="preserve">Q03247 </t>
  </si>
  <si>
    <t xml:space="preserve">Q4GZT4 </t>
  </si>
  <si>
    <t xml:space="preserve">P08037 </t>
  </si>
  <si>
    <t xml:space="preserve">P01888 </t>
  </si>
  <si>
    <t xml:space="preserve">P02666 </t>
  </si>
  <si>
    <t xml:space="preserve">P02754 </t>
  </si>
  <si>
    <t xml:space="preserve">P18892 </t>
  </si>
  <si>
    <t xml:space="preserve">Q17QE5 </t>
  </si>
  <si>
    <t xml:space="preserve">Q29RI6 </t>
  </si>
  <si>
    <t xml:space="preserve">Q2KIG3 </t>
  </si>
  <si>
    <t xml:space="preserve">P80209 </t>
  </si>
  <si>
    <t xml:space="preserve">Q9XSK2 </t>
  </si>
  <si>
    <t xml:space="preserve">Q3ZCD0 </t>
  </si>
  <si>
    <t xml:space="preserve">P30932 </t>
  </si>
  <si>
    <t xml:space="preserve">F1MN90 </t>
  </si>
  <si>
    <t xml:space="preserve">Q2KJ93 </t>
  </si>
  <si>
    <t xml:space="preserve">Q08DB0 </t>
  </si>
  <si>
    <t xml:space="preserve">Q5EAB4 </t>
  </si>
  <si>
    <t xml:space="preserve">P30922 </t>
  </si>
  <si>
    <t xml:space="preserve">P17697 </t>
  </si>
  <si>
    <t xml:space="preserve">Q2UVX4 </t>
  </si>
  <si>
    <t xml:space="preserve">P01030 </t>
  </si>
  <si>
    <t xml:space="preserve">Q29RU4 </t>
  </si>
  <si>
    <t xml:space="preserve">Q29RQ1 </t>
  </si>
  <si>
    <t xml:space="preserve">Q3MHN2 </t>
  </si>
  <si>
    <t xml:space="preserve">P81187 </t>
  </si>
  <si>
    <t xml:space="preserve">P25417; P35478 </t>
  </si>
  <si>
    <t xml:space="preserve">P01035 </t>
  </si>
  <si>
    <t xml:space="preserve">A6QLZ7 </t>
  </si>
  <si>
    <t xml:space="preserve">Q10741 </t>
  </si>
  <si>
    <t xml:space="preserve">Q27968 </t>
  </si>
  <si>
    <t xml:space="preserve">P15396 </t>
  </si>
  <si>
    <t xml:space="preserve">P68103 </t>
  </si>
  <si>
    <t xml:space="preserve">Q32PH8; P68103 </t>
  </si>
  <si>
    <t xml:space="preserve">Q3SYU2 </t>
  </si>
  <si>
    <t xml:space="preserve">P79345 </t>
  </si>
  <si>
    <t xml:space="preserve">Q2HJD5 </t>
  </si>
  <si>
    <t xml:space="preserve">P31976 </t>
  </si>
  <si>
    <t xml:space="preserve">P50448 </t>
  </si>
  <si>
    <t xml:space="preserve">Q71SP7 </t>
  </si>
  <si>
    <t xml:space="preserve">P10790 </t>
  </si>
  <si>
    <t xml:space="preserve">P10790; P48035; P02690 </t>
  </si>
  <si>
    <t xml:space="preserve">P10790; Q09139 </t>
  </si>
  <si>
    <t xml:space="preserve">P02672 </t>
  </si>
  <si>
    <t xml:space="preserve">P02676 </t>
  </si>
  <si>
    <t xml:space="preserve">P12799 </t>
  </si>
  <si>
    <t xml:space="preserve">Q9MZ06 </t>
  </si>
  <si>
    <t xml:space="preserve">P07589 </t>
  </si>
  <si>
    <t xml:space="preserve">P02702 </t>
  </si>
  <si>
    <t xml:space="preserve">Q2TBT7 </t>
  </si>
  <si>
    <t xml:space="preserve">Q3SX14 </t>
  </si>
  <si>
    <t xml:space="preserve">P10096 </t>
  </si>
  <si>
    <t xml:space="preserve">Q2KJE5; P10096 </t>
  </si>
  <si>
    <t xml:space="preserve">Q5EA88 </t>
  </si>
  <si>
    <t xml:space="preserve">P80195 </t>
  </si>
  <si>
    <t xml:space="preserve">Q2YDG0 </t>
  </si>
  <si>
    <t xml:space="preserve">Q3T0T7; Q3T0D7 </t>
  </si>
  <si>
    <t xml:space="preserve">P62871; P11017 </t>
  </si>
  <si>
    <t xml:space="preserve">P11017 </t>
  </si>
  <si>
    <t xml:space="preserve">P04695; P0C7Q4; P04696; P08239; P04896; P63097 </t>
  </si>
  <si>
    <t xml:space="preserve">Q2TBU0 </t>
  </si>
  <si>
    <t xml:space="preserve">Q27975; Q27965 </t>
  </si>
  <si>
    <t xml:space="preserve">P19120 </t>
  </si>
  <si>
    <t xml:space="preserve">P19120; P0CB32; Q27975; Q27965; P34933 </t>
  </si>
  <si>
    <t xml:space="preserve">P19120; P0CB32; Q27975; Q27965; P34933; Q0VCX2 </t>
  </si>
  <si>
    <t xml:space="preserve">P19120; P34933 </t>
  </si>
  <si>
    <t xml:space="preserve">P02081; P02070 </t>
  </si>
  <si>
    <t xml:space="preserve">Q3SZV7 </t>
  </si>
  <si>
    <t xml:space="preserve">Q9MYY0 </t>
  </si>
  <si>
    <t xml:space="preserve">A1A4R1; Q32LA7; P0C0S4; Q3ZBX9; P0C0S9 </t>
  </si>
  <si>
    <t xml:space="preserve">P62803 </t>
  </si>
  <si>
    <t xml:space="preserve">P37980 </t>
  </si>
  <si>
    <t xml:space="preserve">Q0VCM5 </t>
  </si>
  <si>
    <t xml:space="preserve">Q3T052 </t>
  </si>
  <si>
    <t xml:space="preserve">Q9XSG3 </t>
  </si>
  <si>
    <t xml:space="preserve">Q3ZBV1 </t>
  </si>
  <si>
    <t xml:space="preserve">Q8SPJ1 </t>
  </si>
  <si>
    <t xml:space="preserve">P02668 </t>
  </si>
  <si>
    <t xml:space="preserve">P06394 </t>
  </si>
  <si>
    <t xml:space="preserve">A1L595 </t>
  </si>
  <si>
    <t xml:space="preserve">A1L595; P06394 </t>
  </si>
  <si>
    <t xml:space="preserve">P08728; P05785; A1L595 </t>
  </si>
  <si>
    <t xml:space="preserve">P08728; A1L595 </t>
  </si>
  <si>
    <t xml:space="preserve">Q0P5J4; Q0P5J6; Q148H6 </t>
  </si>
  <si>
    <t xml:space="preserve">Q0P5J4; Q0P5J6; Q148H6; P06394 </t>
  </si>
  <si>
    <t xml:space="preserve">A7YWM2; Q0P5J7; P08728; Q148H6; A1L595; P06394 </t>
  </si>
  <si>
    <t xml:space="preserve">Q5XQN5 </t>
  </si>
  <si>
    <t xml:space="preserve">Q5XQN5; Q08D91; Q29S21 </t>
  </si>
  <si>
    <t xml:space="preserve">P04261; Q148H7; Q5XQN5; Q08D91; P04260; P04262; P05786 </t>
  </si>
  <si>
    <t xml:space="preserve">A7YWK3; A3KN27; Q148H8; Q148H5; Q148H7; Q5XQN5; Q08D91; Q29S21; P05786 </t>
  </si>
  <si>
    <t xml:space="preserve">A7YWK3; A0JND2; P04263; Q28115; Q29S21 </t>
  </si>
  <si>
    <t xml:space="preserve">Q08D91; Q29S21; P05786 </t>
  </si>
  <si>
    <t xml:space="preserve">Q148H7 </t>
  </si>
  <si>
    <t xml:space="preserve">Q148H7; Q5XQN5; Q08D91 </t>
  </si>
  <si>
    <t xml:space="preserve">Q95114 </t>
  </si>
  <si>
    <t xml:space="preserve">P80025 </t>
  </si>
  <si>
    <t xml:space="preserve">P24627 </t>
  </si>
  <si>
    <t xml:space="preserve">Q95M12 </t>
  </si>
  <si>
    <t xml:space="preserve">Q1JPB0 </t>
  </si>
  <si>
    <t xml:space="preserve">Q2TBI0 </t>
  </si>
  <si>
    <t xml:space="preserve">P11151 </t>
  </si>
  <si>
    <t xml:space="preserve">Q29451 </t>
  </si>
  <si>
    <t xml:space="preserve">P80177 </t>
  </si>
  <si>
    <t xml:space="preserve">Q3T145 </t>
  </si>
  <si>
    <t xml:space="preserve">Q6VE48 </t>
  </si>
  <si>
    <t xml:space="preserve">P79121 </t>
  </si>
  <si>
    <t xml:space="preserve">Q2HJ49; Q32LP2; P31976 </t>
  </si>
  <si>
    <t xml:space="preserve">Q95122 </t>
  </si>
  <si>
    <t xml:space="preserve">Q8WML4 </t>
  </si>
  <si>
    <t xml:space="preserve">Q8MI01 </t>
  </si>
  <si>
    <t xml:space="preserve">Q3T0N1 </t>
  </si>
  <si>
    <t xml:space="preserve">Q3SZK8 </t>
  </si>
  <si>
    <t xml:space="preserve">P07514 </t>
  </si>
  <si>
    <t xml:space="preserve">Q32KV6 </t>
  </si>
  <si>
    <t xml:space="preserve">P62935 </t>
  </si>
  <si>
    <t xml:space="preserve">P80311 </t>
  </si>
  <si>
    <t xml:space="preserve">Q08E11; P80311 </t>
  </si>
  <si>
    <t xml:space="preserve">A4FV72; P62935 </t>
  </si>
  <si>
    <t xml:space="preserve">P18203 </t>
  </si>
  <si>
    <t xml:space="preserve">Q9TUM6 </t>
  </si>
  <si>
    <t xml:space="preserve">Q5E947; Q9BGI2 </t>
  </si>
  <si>
    <t xml:space="preserve">P13696 </t>
  </si>
  <si>
    <t xml:space="preserve">Q95121 </t>
  </si>
  <si>
    <t xml:space="preserve">P26201 </t>
  </si>
  <si>
    <t xml:space="preserve">P81265 </t>
  </si>
  <si>
    <t xml:space="preserve">P0CH28; P63048; P62992; P0CG53 </t>
  </si>
  <si>
    <t xml:space="preserve">Q29437 </t>
  </si>
  <si>
    <t xml:space="preserve">A6QNM8 </t>
  </si>
  <si>
    <t xml:space="preserve">P02584 </t>
  </si>
  <si>
    <t xml:space="preserve">O02853 </t>
  </si>
  <si>
    <t xml:space="preserve">P00978 </t>
  </si>
  <si>
    <t xml:space="preserve">Q5E946 </t>
  </si>
  <si>
    <t xml:space="preserve">Q2KIT0 </t>
  </si>
  <si>
    <t xml:space="preserve">Q2KIX7 </t>
  </si>
  <si>
    <t xml:space="preserve">A6QR11 </t>
  </si>
  <si>
    <t xml:space="preserve">Q3MHX6 </t>
  </si>
  <si>
    <t xml:space="preserve">P02638 </t>
  </si>
  <si>
    <t xml:space="preserve">Q3T0A9 </t>
  </si>
  <si>
    <t xml:space="preserve">P55859 </t>
  </si>
  <si>
    <t xml:space="preserve">Q0II59 </t>
  </si>
  <si>
    <t xml:space="preserve">P21856 </t>
  </si>
  <si>
    <t xml:space="preserve">P50397 </t>
  </si>
  <si>
    <t xml:space="preserve">P62998 </t>
  </si>
  <si>
    <t xml:space="preserve">Q9TU25; Q2KJ93; P62998 </t>
  </si>
  <si>
    <t xml:space="preserve">Q9TU25; P62998 </t>
  </si>
  <si>
    <t xml:space="preserve">Q3MHP2; Q2TA29 </t>
  </si>
  <si>
    <t xml:space="preserve">Q1RMR4 </t>
  </si>
  <si>
    <t xml:space="preserve">Q1RMR4; Q2HJH2; Q58DS5; A4FV54; Q2HJI8 </t>
  </si>
  <si>
    <t xml:space="preserve">Q0IIG8 </t>
  </si>
  <si>
    <t xml:space="preserve">Q2HJH2 </t>
  </si>
  <si>
    <t xml:space="preserve">Q2HJH2; A4FV54; Q2HJI8 </t>
  </si>
  <si>
    <t xml:space="preserve">P10949; P10948 </t>
  </si>
  <si>
    <t xml:space="preserve">P10949; P10948; P11023 </t>
  </si>
  <si>
    <t xml:space="preserve">P10949; P10948; P11023; Q58DS5; A4FV54; Q2HJI8 </t>
  </si>
  <si>
    <t xml:space="preserve">Q58DS9 </t>
  </si>
  <si>
    <t xml:space="preserve">Q58DS9; Q0IIG7 </t>
  </si>
  <si>
    <t xml:space="preserve">Q3T0F5 </t>
  </si>
  <si>
    <t xml:space="preserve">A4FV54 </t>
  </si>
  <si>
    <t xml:space="preserve">P61223 </t>
  </si>
  <si>
    <t xml:space="preserve">P61223; P62833 </t>
  </si>
  <si>
    <t xml:space="preserve">P81134 </t>
  </si>
  <si>
    <t xml:space="preserve">P19803 </t>
  </si>
  <si>
    <t xml:space="preserve">Q1RMJ6; Q3ZBW5; P61585 </t>
  </si>
  <si>
    <t xml:space="preserve">Q1RMJ6; P61585 </t>
  </si>
  <si>
    <t xml:space="preserve">A0JNP2 </t>
  </si>
  <si>
    <t xml:space="preserve">F1N152 </t>
  </si>
  <si>
    <t xml:space="preserve">Q29443 </t>
  </si>
  <si>
    <t xml:space="preserve">Q29443; P24627 </t>
  </si>
  <si>
    <t xml:space="preserve">Q9TTE1; A2I7N2; A2I7N0; A2I7M9; A2I7N1; A6QPQ2; Q3ZEJ6 </t>
  </si>
  <si>
    <t xml:space="preserve">Q9TTE1; A2I7N3; A2I7M9; A2I7N1 </t>
  </si>
  <si>
    <t xml:space="preserve">A2I7N3 </t>
  </si>
  <si>
    <t xml:space="preserve">P02769 </t>
  </si>
  <si>
    <t xml:space="preserve">Q3SZU5 </t>
  </si>
  <si>
    <t xml:space="preserve">Q27960 </t>
  </si>
  <si>
    <t xml:space="preserve">P29392 </t>
  </si>
  <si>
    <t xml:space="preserve">P00442 </t>
  </si>
  <si>
    <t xml:space="preserve">Q3T000 </t>
  </si>
  <si>
    <t xml:space="preserve">Q28178 </t>
  </si>
  <si>
    <t xml:space="preserve">Q2LGB5 </t>
  </si>
  <si>
    <t xml:space="preserve">Q95LA9 </t>
  </si>
  <si>
    <t xml:space="preserve">P21214 </t>
  </si>
  <si>
    <t xml:space="preserve">Q6B855 </t>
  </si>
  <si>
    <t xml:space="preserve">Q3T110 </t>
  </si>
  <si>
    <t xml:space="preserve">Q0V8B6 </t>
  </si>
  <si>
    <t xml:space="preserve">P17248 </t>
  </si>
  <si>
    <t xml:space="preserve">Q3T0Y8 </t>
  </si>
  <si>
    <t xml:space="preserve">P80457 </t>
  </si>
  <si>
    <t>Milk and Whey</t>
  </si>
  <si>
    <t>At the protein level we like for there to be more than 2 total peptides and/or 2 unique peptides. </t>
  </si>
  <si>
    <t>Search engine rank: equal to 1</t>
  </si>
  <si>
    <t>Isolation interference: Less than or equal to 30</t>
  </si>
  <si>
    <t>Ion Score: greater than or equal to 25</t>
  </si>
  <si>
    <t>In order for a peptide to be considered a good match it must meet the following criteria:</t>
  </si>
  <si>
    <t>Rab proteins</t>
  </si>
  <si>
    <t xml:space="preserve">Cytoskeletal </t>
  </si>
  <si>
    <t>translation, ribosomes for protein biosynthesis</t>
  </si>
  <si>
    <t>RNA transport</t>
  </si>
  <si>
    <t xml:space="preserve">Involved in ESCRT-III machinery </t>
  </si>
  <si>
    <t>Exosome</t>
  </si>
  <si>
    <t>ECM protein, cell shape, indicates membrane binding</t>
  </si>
  <si>
    <t>Growth Factor</t>
  </si>
  <si>
    <t>Extracelluluar</t>
  </si>
  <si>
    <t>Transportation of urate from mito to cell membrane and out of cell</t>
  </si>
  <si>
    <t>Membrane protein, secretion of milk-fat droplets</t>
  </si>
  <si>
    <t>Cell memrbane receptor, immunoglobulin production</t>
  </si>
  <si>
    <t>Extracellular</t>
  </si>
  <si>
    <t>Membrane</t>
  </si>
  <si>
    <t>Golgi</t>
  </si>
  <si>
    <t>ER</t>
  </si>
  <si>
    <t>Milk/Whey</t>
  </si>
  <si>
    <t>Transmembrane protein</t>
  </si>
  <si>
    <t>Actin regulation - related plasma membrane receptor</t>
  </si>
  <si>
    <t>Transmembrane</t>
  </si>
  <si>
    <t>Golgi complex catalyzes lactose production in mammary gland</t>
  </si>
  <si>
    <t>Protein trafficking &amp; vesicle budding within Golgi</t>
  </si>
  <si>
    <t>ER to Golgi vesicle transport</t>
  </si>
  <si>
    <t>Golgi Proteins</t>
  </si>
  <si>
    <t>Protein translocation and folding in ER</t>
  </si>
  <si>
    <t>Lectin which functions in ER quality control and ER-associated degradation</t>
  </si>
  <si>
    <t>Protein tartgeting to ER</t>
  </si>
  <si>
    <t>Protein response during ER stress; co-chaperone to HSC70</t>
  </si>
  <si>
    <t>ER chaperone, protein folding quality control</t>
  </si>
  <si>
    <t>ER protein folding</t>
  </si>
  <si>
    <t>ER Proteins</t>
  </si>
  <si>
    <t>Count</t>
  </si>
  <si>
    <t>Total Protein Count</t>
  </si>
  <si>
    <t>Spectrum Intensity (out of 51)</t>
  </si>
  <si>
    <t>Spectrum Intensity (out of 132)</t>
  </si>
  <si>
    <t>intensity sum of all proteins</t>
  </si>
  <si>
    <t>intensity sum of 132 hi-confidence proteins</t>
  </si>
  <si>
    <t>G-proteins – presence of membranes</t>
  </si>
  <si>
    <t>Ubiquitin – involved in ESCRT</t>
  </si>
  <si>
    <t>Common markers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</si>
</sst>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2" fillId="0" borderId="0"/>
    <xf numFmtId="0" fontId="22" fillId="0" borderId="0"/>
  </cellStyleXfs>
  <cellXfs count="20">
    <xf numFmtId="0" fontId="0" fillId="0" borderId="0" xfId="0"/>
    <xf numFmtId="11" fontId="0" fillId="0" borderId="0" xfId="0" applyNumberFormat="1"/>
    <xf numFmtId="0" fontId="16" fillId="0" borderId="0" xfId="0" applyFont="1"/>
    <xf numFmtId="0" fontId="18" fillId="0" borderId="0" xfId="0" applyFont="1"/>
    <xf numFmtId="0" fontId="19" fillId="17" borderId="0" xfId="26" applyFont="1"/>
    <xf numFmtId="0" fontId="0" fillId="0" borderId="0" xfId="0" applyAlignment="1"/>
    <xf numFmtId="0" fontId="0" fillId="0" borderId="0" xfId="0" applyFill="1"/>
    <xf numFmtId="0" fontId="20" fillId="0" borderId="0" xfId="0" applyFont="1" applyFill="1"/>
    <xf numFmtId="0" fontId="21" fillId="0" borderId="0" xfId="0" applyFont="1" applyFill="1"/>
    <xf numFmtId="0" fontId="19" fillId="0" borderId="0" xfId="26" applyFont="1" applyFill="1"/>
    <xf numFmtId="0" fontId="19" fillId="0" borderId="0" xfId="26" applyFont="1" applyFill="1" applyBorder="1"/>
    <xf numFmtId="0" fontId="19" fillId="0" borderId="13" xfId="26" applyFont="1" applyFill="1" applyBorder="1"/>
    <xf numFmtId="0" fontId="16" fillId="33" borderId="15" xfId="0" applyFont="1" applyFill="1" applyBorder="1"/>
    <xf numFmtId="0" fontId="16" fillId="33" borderId="14" xfId="0" applyFont="1" applyFill="1" applyBorder="1"/>
    <xf numFmtId="0" fontId="16" fillId="33" borderId="14" xfId="0" applyFont="1" applyFill="1" applyBorder="1" applyAlignment="1">
      <alignment horizontal="center"/>
    </xf>
    <xf numFmtId="0" fontId="13" fillId="7" borderId="12" xfId="13" applyBorder="1" applyAlignment="1">
      <alignment horizontal="center"/>
    </xf>
    <xf numFmtId="0" fontId="13" fillId="7" borderId="11" xfId="13" applyBorder="1" applyAlignment="1">
      <alignment horizontal="center"/>
    </xf>
    <xf numFmtId="0" fontId="13" fillId="7" borderId="10" xfId="13" applyBorder="1" applyAlignment="1">
      <alignment horizontal="center"/>
    </xf>
    <xf numFmtId="0" fontId="21" fillId="0" borderId="0" xfId="0" applyFont="1" applyFill="1" applyAlignment="1">
      <alignment horizontal="center"/>
    </xf>
    <xf numFmtId="0" fontId="13" fillId="7" borderId="7" xfId="13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2 2" xfId="43" xr:uid="{00000000-0005-0000-0000-000026000000}"/>
    <cellStyle name="Normal 3" xfId="44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'Table S1 Protein quantification'!$H$20:$M$20</c:f>
              <c:strCache>
                <c:ptCount val="6"/>
                <c:pt idx="0">
                  <c:v>Exosome</c:v>
                </c:pt>
                <c:pt idx="1">
                  <c:v>Milk/Whey</c:v>
                </c:pt>
                <c:pt idx="2">
                  <c:v>ER</c:v>
                </c:pt>
                <c:pt idx="3">
                  <c:v>Golgi</c:v>
                </c:pt>
                <c:pt idx="4">
                  <c:v>Membrane</c:v>
                </c:pt>
                <c:pt idx="5">
                  <c:v>Extracellular</c:v>
                </c:pt>
              </c:strCache>
            </c:strRef>
          </c:cat>
          <c:val>
            <c:numRef>
              <c:f>'Table S1 Protein quantification'!$H$12:$M$12</c:f>
              <c:numCache>
                <c:formatCode>General</c:formatCode>
                <c:ptCount val="6"/>
                <c:pt idx="0">
                  <c:v>49.019607843137258</c:v>
                </c:pt>
                <c:pt idx="1">
                  <c:v>17.647058823529413</c:v>
                </c:pt>
                <c:pt idx="2">
                  <c:v>11.764705882352942</c:v>
                </c:pt>
                <c:pt idx="3">
                  <c:v>5.882352941176471</c:v>
                </c:pt>
                <c:pt idx="4">
                  <c:v>11.764705882352942</c:v>
                </c:pt>
                <c:pt idx="5">
                  <c:v>3.9215686274509802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C-4D51-AC49-AECC3C981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90357328"/>
        <c:axId val="1890359168"/>
      </c:barChart>
      <c:catAx>
        <c:axId val="189035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890359168"/>
        <c:crosses val="autoZero"/>
        <c:auto val="1"/>
        <c:lblAlgn val="ctr"/>
        <c:lblOffset val="100"/>
        <c:noMultiLvlLbl val="0"/>
      </c:catAx>
      <c:valAx>
        <c:axId val="189035916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/>
                  <a:t>% of Total Proteins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890357328"/>
        <c:crosses val="autoZero"/>
        <c:crossBetween val="between"/>
      </c:valAx>
      <c:spPr>
        <a:noFill/>
        <a:ln w="127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chemeClr val="tx1"/>
          </a:solidFill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131233</xdr:colOff>
      <xdr:row>23</xdr:row>
      <xdr:rowOff>135467</xdr:rowOff>
    </xdr:from>
    <xdr:to>
      <xdr:col>15</xdr:col>
      <xdr:colOff>33867</xdr:colOff>
      <xdr:row>39</xdr:row>
      <xdr:rowOff>84667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80"/>
  <sheetViews>
    <sheetView zoomScale="66" workbookViewId="0">
      <selection activeCell="G60" sqref="G60"/>
    </sheetView>
  </sheetViews>
  <sheetFormatPr defaultColWidth="10.90625" defaultRowHeight="14.5"/>
  <cols>
    <col min="1" max="1" width="15" customWidth="1"/>
    <col min="2" max="2" width="54.81640625" customWidth="1"/>
    <col min="3" max="3" width="58.6328125" customWidth="1"/>
    <col min="4" max="5" width="11" bestFit="1" customWidth="1"/>
    <col min="7" max="7" width="26" customWidth="1"/>
    <col min="8" max="9" width="12.26953125" bestFit="1" customWidth="1"/>
    <col min="10" max="10" width="11.81640625" bestFit="1" customWidth="1"/>
    <col min="11" max="11" width="11" bestFit="1" customWidth="1"/>
    <col min="12" max="12" width="11.26953125" bestFit="1" customWidth="1"/>
    <col min="13" max="13" width="11" bestFit="1" customWidth="1"/>
    <col min="14" max="14" width="12.26953125" bestFit="1" customWidth="1"/>
  </cols>
  <sheetData>
    <row r="1" spans="1:14" ht="23.5">
      <c r="A1" s="4" t="s">
        <v>438</v>
      </c>
      <c r="B1" s="4"/>
      <c r="C1" s="4"/>
      <c r="D1" s="4"/>
      <c r="E1" s="4"/>
    </row>
    <row r="2" spans="1:14" ht="23.5">
      <c r="A2" s="4"/>
      <c r="B2" s="4"/>
      <c r="C2" s="4"/>
      <c r="D2" s="4"/>
      <c r="E2" s="4"/>
    </row>
    <row r="3" spans="1:14" ht="23.5">
      <c r="A3" s="4" t="s">
        <v>437</v>
      </c>
      <c r="B3" s="4"/>
      <c r="C3" s="4"/>
      <c r="D3" s="4"/>
      <c r="E3" s="4"/>
    </row>
    <row r="4" spans="1:14" ht="23.5">
      <c r="A4" s="4" t="s">
        <v>436</v>
      </c>
      <c r="B4" s="4"/>
      <c r="C4" s="4"/>
      <c r="D4" s="4"/>
      <c r="E4" s="4"/>
    </row>
    <row r="5" spans="1:14" ht="23.5">
      <c r="A5" s="4" t="s">
        <v>435</v>
      </c>
      <c r="B5" s="4"/>
      <c r="C5" s="4"/>
      <c r="D5" s="4"/>
      <c r="E5" s="4"/>
    </row>
    <row r="6" spans="1:14" ht="23.5">
      <c r="A6" s="4"/>
      <c r="B6" s="4"/>
      <c r="C6" s="4"/>
      <c r="D6" s="4"/>
      <c r="E6" s="4"/>
    </row>
    <row r="7" spans="1:14" ht="23.5">
      <c r="A7" s="4" t="s">
        <v>434</v>
      </c>
      <c r="B7" s="4"/>
      <c r="C7" s="4"/>
      <c r="D7" s="4"/>
      <c r="E7" s="4"/>
    </row>
    <row r="9" spans="1:14" ht="15" thickBot="1"/>
    <row r="10" spans="1:14" ht="15.5" thickTop="1" thickBot="1">
      <c r="A10" s="19" t="s">
        <v>469</v>
      </c>
      <c r="B10" s="19"/>
      <c r="C10" s="19"/>
      <c r="D10" s="2" t="s">
        <v>470</v>
      </c>
      <c r="E10" s="2" t="s">
        <v>2</v>
      </c>
      <c r="G10" s="14" t="s">
        <v>471</v>
      </c>
      <c r="H10" s="12" t="s">
        <v>444</v>
      </c>
      <c r="I10" s="13" t="s">
        <v>455</v>
      </c>
      <c r="J10" s="13" t="s">
        <v>454</v>
      </c>
      <c r="K10" s="13" t="s">
        <v>453</v>
      </c>
      <c r="L10" s="13" t="s">
        <v>452</v>
      </c>
      <c r="M10" s="13" t="s">
        <v>451</v>
      </c>
    </row>
    <row r="11" spans="1:14" ht="15" thickTop="1">
      <c r="A11" t="s">
        <v>221</v>
      </c>
      <c r="B11" t="s">
        <v>135</v>
      </c>
      <c r="C11" t="s">
        <v>468</v>
      </c>
      <c r="D11">
        <v>1</v>
      </c>
      <c r="E11">
        <f>VLOOKUP(A11,'Summary All identified proteins'!$A$2:$C$214,3,TRUE)</f>
        <v>4343035.2395324744</v>
      </c>
      <c r="G11" s="14"/>
      <c r="H11">
        <f>D65</f>
        <v>25</v>
      </c>
      <c r="I11">
        <v>9</v>
      </c>
      <c r="J11">
        <v>6</v>
      </c>
      <c r="K11">
        <v>3</v>
      </c>
      <c r="L11">
        <v>6</v>
      </c>
      <c r="M11">
        <v>2</v>
      </c>
      <c r="N11">
        <f>SUM(H11:M11)</f>
        <v>51</v>
      </c>
    </row>
    <row r="12" spans="1:14">
      <c r="A12" t="s">
        <v>223</v>
      </c>
      <c r="B12" t="s">
        <v>169</v>
      </c>
      <c r="C12" t="s">
        <v>467</v>
      </c>
      <c r="D12">
        <v>1</v>
      </c>
      <c r="E12">
        <f>VLOOKUP(A12,'Summary All identified proteins'!$A$2:$C$214,3,FALSE)</f>
        <v>2660671.492034913</v>
      </c>
      <c r="G12" s="14"/>
      <c r="H12">
        <f t="shared" ref="H12:N12" si="0">H11*100/51</f>
        <v>49.019607843137258</v>
      </c>
      <c r="I12">
        <f t="shared" si="0"/>
        <v>17.647058823529413</v>
      </c>
      <c r="J12">
        <f t="shared" si="0"/>
        <v>11.764705882352942</v>
      </c>
      <c r="K12">
        <f t="shared" si="0"/>
        <v>5.882352941176471</v>
      </c>
      <c r="L12">
        <f t="shared" si="0"/>
        <v>11.764705882352942</v>
      </c>
      <c r="M12">
        <f t="shared" si="0"/>
        <v>3.9215686274509802</v>
      </c>
      <c r="N12">
        <f t="shared" si="0"/>
        <v>100</v>
      </c>
    </row>
    <row r="13" spans="1:14">
      <c r="A13" t="s">
        <v>276</v>
      </c>
      <c r="B13" t="s">
        <v>52</v>
      </c>
      <c r="C13" t="s">
        <v>466</v>
      </c>
      <c r="D13">
        <v>1</v>
      </c>
      <c r="E13">
        <f>VLOOKUP(A13,'Summary All identified proteins'!$A$2:$C$214,3,FALSE)</f>
        <v>14268891.404418945</v>
      </c>
    </row>
    <row r="14" spans="1:14">
      <c r="A14" t="s">
        <v>418</v>
      </c>
      <c r="B14" t="s">
        <v>110</v>
      </c>
      <c r="C14" t="s">
        <v>465</v>
      </c>
      <c r="D14">
        <v>1</v>
      </c>
      <c r="E14">
        <f>VLOOKUP(A14,'Summary All identified proteins'!$A$2:$C$214,3,FALSE)</f>
        <v>2635250.9408569401</v>
      </c>
    </row>
    <row r="15" spans="1:14">
      <c r="A15" s="6" t="s">
        <v>381</v>
      </c>
      <c r="B15" s="6" t="s">
        <v>17</v>
      </c>
      <c r="C15" s="7" t="s">
        <v>464</v>
      </c>
      <c r="D15">
        <v>1</v>
      </c>
      <c r="E15">
        <f>VLOOKUP(A15,'Summary All identified proteins'!$A$2:$C$214,3,FALSE)</f>
        <v>82552877.956054792</v>
      </c>
      <c r="G15" s="14" t="s">
        <v>472</v>
      </c>
      <c r="H15" s="12" t="s">
        <v>444</v>
      </c>
      <c r="I15" s="13" t="s">
        <v>455</v>
      </c>
      <c r="J15" s="13" t="s">
        <v>454</v>
      </c>
      <c r="K15" s="13" t="s">
        <v>453</v>
      </c>
      <c r="L15" s="13" t="s">
        <v>452</v>
      </c>
      <c r="M15" s="13" t="s">
        <v>451</v>
      </c>
    </row>
    <row r="16" spans="1:14">
      <c r="A16" t="s">
        <v>359</v>
      </c>
      <c r="B16" t="s">
        <v>55</v>
      </c>
      <c r="C16" t="s">
        <v>463</v>
      </c>
      <c r="D16">
        <v>1</v>
      </c>
      <c r="E16">
        <f>VLOOKUP(A16,'Summary All identified proteins'!$A$2:$C$214,3,FALSE)</f>
        <v>8269521.2080688439</v>
      </c>
      <c r="G16" s="14"/>
      <c r="H16">
        <f>$E$65</f>
        <v>4790300802.9789753</v>
      </c>
      <c r="I16">
        <f>$E$77</f>
        <v>67171729673.22049</v>
      </c>
      <c r="J16">
        <f>$E$17</f>
        <v>114730248.24096692</v>
      </c>
      <c r="K16">
        <f>$E$23</f>
        <v>112462550.81022653</v>
      </c>
      <c r="L16">
        <f>$E$32</f>
        <v>4102906359.9199681</v>
      </c>
      <c r="M16">
        <f>$E$37</f>
        <v>8406442.6690673828</v>
      </c>
      <c r="N16" s="1">
        <f>SUM(H16:M16)</f>
        <v>76300536077.839691</v>
      </c>
    </row>
    <row r="17" spans="1:14">
      <c r="D17">
        <f>SUM(D11:D16)</f>
        <v>6</v>
      </c>
      <c r="E17">
        <f>SUM(E11:E16)</f>
        <v>114730248.24096692</v>
      </c>
      <c r="G17" s="14"/>
      <c r="H17">
        <f>100 *H16/$N$16</f>
        <v>6.2782007168233305</v>
      </c>
      <c r="I17">
        <f>100 *I16/$N$16</f>
        <v>88.035724420984081</v>
      </c>
      <c r="J17">
        <f t="shared" ref="J17:M17" si="1">100 *J16/$N$16</f>
        <v>0.150366241364179</v>
      </c>
      <c r="K17">
        <f t="shared" si="1"/>
        <v>0.14739418173352722</v>
      </c>
      <c r="L17">
        <f t="shared" si="1"/>
        <v>5.3772968983262412</v>
      </c>
      <c r="M17">
        <f t="shared" si="1"/>
        <v>1.1017540768640685E-2</v>
      </c>
      <c r="N17">
        <f>SUM(H17:M17)</f>
        <v>100</v>
      </c>
    </row>
    <row r="18" spans="1:14" ht="15" thickBot="1"/>
    <row r="19" spans="1:14" ht="15.5" thickTop="1" thickBot="1">
      <c r="A19" s="19" t="s">
        <v>462</v>
      </c>
      <c r="B19" s="19"/>
      <c r="C19" s="19"/>
    </row>
    <row r="20" spans="1:14" ht="15" thickTop="1">
      <c r="A20" s="6" t="s">
        <v>422</v>
      </c>
      <c r="B20" s="6" t="s">
        <v>78</v>
      </c>
      <c r="C20" s="6" t="s">
        <v>461</v>
      </c>
      <c r="D20">
        <v>1</v>
      </c>
      <c r="E20">
        <f>VLOOKUP(A20,'Summary All identified proteins'!$A$2:$C$214,3,FALSE)</f>
        <v>4618389.3718566922</v>
      </c>
      <c r="G20" s="14" t="s">
        <v>473</v>
      </c>
      <c r="H20" s="12" t="s">
        <v>444</v>
      </c>
      <c r="I20" s="13" t="s">
        <v>455</v>
      </c>
      <c r="J20" s="13" t="s">
        <v>454</v>
      </c>
      <c r="K20" s="13" t="s">
        <v>453</v>
      </c>
      <c r="L20" s="13" t="s">
        <v>452</v>
      </c>
      <c r="M20" s="13" t="s">
        <v>451</v>
      </c>
    </row>
    <row r="21" spans="1:14">
      <c r="A21" t="s">
        <v>227</v>
      </c>
      <c r="B21" t="s">
        <v>133</v>
      </c>
      <c r="C21" t="s">
        <v>460</v>
      </c>
      <c r="D21">
        <v>1</v>
      </c>
      <c r="E21">
        <f>VLOOKUP(A21,'Summary All identified proteins'!$A$2:$C$214,3,FALSE)</f>
        <v>4063924.7869873103</v>
      </c>
      <c r="G21" s="14"/>
      <c r="H21">
        <f>$E$65</f>
        <v>4790300802.9789753</v>
      </c>
      <c r="I21">
        <f>$E$77</f>
        <v>67171729673.22049</v>
      </c>
      <c r="J21">
        <f>$E$17</f>
        <v>114730248.24096692</v>
      </c>
      <c r="K21">
        <f>$E$23</f>
        <v>112462550.81022653</v>
      </c>
      <c r="L21">
        <f>$E$32</f>
        <v>4102906359.9199681</v>
      </c>
      <c r="M21">
        <f>$E$37</f>
        <v>8406442.6690673828</v>
      </c>
      <c r="N21" s="1">
        <f>'Summary All identified proteins'!C217</f>
        <v>85462053512.776611</v>
      </c>
    </row>
    <row r="22" spans="1:14">
      <c r="A22" t="s">
        <v>248</v>
      </c>
      <c r="B22" t="s">
        <v>33</v>
      </c>
      <c r="C22" t="s">
        <v>459</v>
      </c>
      <c r="D22">
        <v>1</v>
      </c>
      <c r="E22">
        <f>VLOOKUP(A22,'Summary All identified proteins'!$A$2:$C$214,3,FALSE)</f>
        <v>103780236.65138254</v>
      </c>
      <c r="G22" s="14"/>
      <c r="H22">
        <f>100 *H21/$N$21</f>
        <v>5.6051786799890353</v>
      </c>
      <c r="I22">
        <f t="shared" ref="I22:M22" si="2">100 *I21/$N$21</f>
        <v>78.598309907423754</v>
      </c>
      <c r="J22">
        <f t="shared" si="2"/>
        <v>0.1342470061567321</v>
      </c>
      <c r="K22">
        <f t="shared" si="2"/>
        <v>0.13159355080721685</v>
      </c>
      <c r="L22">
        <f t="shared" si="2"/>
        <v>4.8008515958566127</v>
      </c>
      <c r="M22">
        <f t="shared" si="2"/>
        <v>9.8364622935378163E-3</v>
      </c>
      <c r="N22">
        <f>SUM(H22:M22)</f>
        <v>89.280017202526878</v>
      </c>
    </row>
    <row r="23" spans="1:14">
      <c r="D23">
        <f>SUM(D20:D22)</f>
        <v>3</v>
      </c>
      <c r="E23">
        <f>SUM(E20:E22)</f>
        <v>112462550.81022653</v>
      </c>
    </row>
    <row r="24" spans="1:14" ht="15" thickBot="1"/>
    <row r="25" spans="1:14" ht="15.5" thickTop="1" thickBot="1">
      <c r="A25" s="19" t="s">
        <v>458</v>
      </c>
      <c r="B25" s="19"/>
      <c r="C25" s="19"/>
    </row>
    <row r="26" spans="1:14" ht="15" thickTop="1">
      <c r="A26" t="s">
        <v>408</v>
      </c>
      <c r="B26" t="s">
        <v>127</v>
      </c>
      <c r="C26" t="s">
        <v>457</v>
      </c>
      <c r="D26">
        <v>1</v>
      </c>
      <c r="E26">
        <f>VLOOKUP(A26,'Summary All identified proteins'!$A$2:$C$214,3,FALSE)</f>
        <v>8485705.040435791</v>
      </c>
    </row>
    <row r="27" spans="1:14">
      <c r="A27" t="s">
        <v>370</v>
      </c>
      <c r="B27" t="s">
        <v>40</v>
      </c>
      <c r="C27" t="s">
        <v>456</v>
      </c>
      <c r="D27">
        <v>1</v>
      </c>
      <c r="E27">
        <f>VLOOKUP(A27,'Summary All identified proteins'!$A$2:$C$214,3,FALSE)</f>
        <v>2386206912.2409062</v>
      </c>
    </row>
    <row r="28" spans="1:14">
      <c r="A28" t="s">
        <v>303</v>
      </c>
      <c r="B28" t="s">
        <v>100</v>
      </c>
      <c r="C28" t="s">
        <v>476</v>
      </c>
      <c r="D28">
        <v>1</v>
      </c>
      <c r="E28">
        <f>VLOOKUP(A28,'Summary All identified proteins'!$A$2:$C$214,3,FALSE)</f>
        <v>13792450.487609856</v>
      </c>
    </row>
    <row r="29" spans="1:14">
      <c r="A29" t="s">
        <v>234</v>
      </c>
      <c r="B29" t="s">
        <v>39</v>
      </c>
      <c r="C29" t="s">
        <v>450</v>
      </c>
      <c r="D29">
        <v>1</v>
      </c>
      <c r="E29">
        <f>VLOOKUP(A29,'Summary All identified proteins'!$A$2:$C$214,3,FALSE)</f>
        <v>2757850.7423706059</v>
      </c>
    </row>
    <row r="30" spans="1:14">
      <c r="A30" t="s">
        <v>252</v>
      </c>
      <c r="B30" t="s">
        <v>28</v>
      </c>
      <c r="C30" t="s">
        <v>449</v>
      </c>
      <c r="D30">
        <v>1</v>
      </c>
      <c r="E30">
        <f>VLOOKUP(A30,'Summary All identified proteins'!$A$2:$C$214,3,FALSE)</f>
        <v>1521962424.8778534</v>
      </c>
    </row>
    <row r="31" spans="1:14">
      <c r="A31" t="s">
        <v>247</v>
      </c>
      <c r="B31" t="s">
        <v>41</v>
      </c>
      <c r="C31" t="s">
        <v>448</v>
      </c>
      <c r="D31">
        <v>1</v>
      </c>
      <c r="E31">
        <f>VLOOKUP(A31,'Summary All identified proteins'!$A$2:$C$214,3,FALSE)</f>
        <v>169701016.5307923</v>
      </c>
    </row>
    <row r="32" spans="1:14">
      <c r="D32">
        <f>SUM(D26:D31)</f>
        <v>6</v>
      </c>
      <c r="E32">
        <f>SUM(E26:E31)</f>
        <v>4102906359.9199681</v>
      </c>
    </row>
    <row r="33" spans="1:20" ht="15" thickBot="1"/>
    <row r="34" spans="1:20" ht="15.5" thickTop="1" thickBot="1">
      <c r="A34" s="19" t="s">
        <v>447</v>
      </c>
      <c r="B34" s="19"/>
      <c r="C34" s="19"/>
    </row>
    <row r="35" spans="1:20" ht="24" thickTop="1">
      <c r="A35" t="s">
        <v>420</v>
      </c>
      <c r="B35" t="s">
        <v>200</v>
      </c>
      <c r="C35" t="s">
        <v>446</v>
      </c>
      <c r="D35">
        <v>1</v>
      </c>
      <c r="E35">
        <f>VLOOKUP(A35,'Summary All identified proteins'!$A$2:$C$214,3,FALSE)</f>
        <v>3898052.7281189002</v>
      </c>
      <c r="J35" s="9"/>
      <c r="K35" s="9"/>
      <c r="L35" s="9"/>
      <c r="M35" s="9"/>
      <c r="N35" s="9"/>
    </row>
    <row r="36" spans="1:20" ht="23.5">
      <c r="A36" t="s">
        <v>293</v>
      </c>
      <c r="B36" t="s">
        <v>180</v>
      </c>
      <c r="C36" t="s">
        <v>445</v>
      </c>
      <c r="D36">
        <v>1</v>
      </c>
      <c r="E36">
        <f>VLOOKUP(A36,'Summary All identified proteins'!$A$2:$C$214,3,FALSE)</f>
        <v>4508389.9409484826</v>
      </c>
      <c r="J36" s="9"/>
      <c r="K36" s="9"/>
      <c r="L36" s="9"/>
      <c r="M36" s="9"/>
      <c r="N36" s="9"/>
    </row>
    <row r="37" spans="1:20" ht="23.5">
      <c r="D37">
        <f>SUM(D35:D36)</f>
        <v>2</v>
      </c>
      <c r="E37">
        <f>SUM(E35:E36)</f>
        <v>8406442.6690673828</v>
      </c>
      <c r="J37" s="9"/>
      <c r="K37" s="9"/>
      <c r="L37" s="9"/>
      <c r="M37" s="9"/>
      <c r="N37" s="9"/>
    </row>
    <row r="38" spans="1:20" ht="24" thickBot="1">
      <c r="J38" s="9"/>
      <c r="K38" s="9"/>
      <c r="L38" s="9"/>
      <c r="M38" s="9"/>
      <c r="N38" s="9"/>
    </row>
    <row r="39" spans="1:20" ht="24.5" thickTop="1" thickBot="1">
      <c r="A39" s="19" t="s">
        <v>444</v>
      </c>
      <c r="B39" s="19"/>
      <c r="C39" s="19"/>
      <c r="J39" s="9"/>
      <c r="K39" s="9"/>
      <c r="L39" s="9"/>
      <c r="M39" s="9"/>
      <c r="N39" s="9"/>
    </row>
    <row r="40" spans="1:20" ht="24" thickTop="1">
      <c r="A40" t="s">
        <v>371</v>
      </c>
      <c r="B40" t="s">
        <v>27</v>
      </c>
      <c r="C40" t="s">
        <v>477</v>
      </c>
      <c r="D40">
        <v>1</v>
      </c>
      <c r="E40">
        <f>VLOOKUP(A40,'Summary All identified proteins'!$A$2:$C$214,3,FALSE)</f>
        <v>15633819.902923593</v>
      </c>
      <c r="J40" s="9"/>
      <c r="K40" s="9"/>
      <c r="L40" s="9"/>
      <c r="M40" s="9"/>
      <c r="N40" s="9"/>
    </row>
    <row r="41" spans="1:20" ht="23.5">
      <c r="A41" t="s">
        <v>321</v>
      </c>
      <c r="B41" t="s">
        <v>54</v>
      </c>
      <c r="C41" t="s">
        <v>443</v>
      </c>
      <c r="D41">
        <v>1</v>
      </c>
      <c r="E41">
        <f>VLOOKUP(A41,'Summary All identified proteins'!$A$2:$C$214,3,FALSE)</f>
        <v>2755985.8743286142</v>
      </c>
      <c r="J41" s="9"/>
      <c r="K41" s="9"/>
      <c r="L41" s="9"/>
      <c r="M41" s="9"/>
      <c r="N41" s="9"/>
    </row>
    <row r="42" spans="1:20" ht="23.5">
      <c r="A42" t="s">
        <v>297</v>
      </c>
      <c r="B42" t="s">
        <v>176</v>
      </c>
      <c r="C42" t="s">
        <v>442</v>
      </c>
      <c r="D42">
        <v>1</v>
      </c>
      <c r="E42">
        <f>VLOOKUP(A42,'Summary All identified proteins'!$A$2:$C$214,3,FALSE)</f>
        <v>2221775.1290893601</v>
      </c>
      <c r="O42" s="10"/>
      <c r="P42" s="10"/>
      <c r="Q42" s="10"/>
      <c r="R42" s="10"/>
      <c r="S42" s="10"/>
      <c r="T42" s="10"/>
    </row>
    <row r="43" spans="1:20" ht="23.5">
      <c r="A43" t="s">
        <v>279</v>
      </c>
      <c r="B43" t="s">
        <v>74</v>
      </c>
      <c r="C43" t="s">
        <v>441</v>
      </c>
      <c r="D43">
        <v>1</v>
      </c>
      <c r="E43">
        <f>VLOOKUP(A43,'Summary All identified proteins'!$A$2:$C$214,3,FALSE)</f>
        <v>7179061.4711913997</v>
      </c>
      <c r="O43" s="10"/>
      <c r="P43" s="10"/>
      <c r="Q43" s="10"/>
      <c r="R43" s="10"/>
      <c r="S43" s="10"/>
      <c r="T43" s="10"/>
    </row>
    <row r="44" spans="1:20" ht="23.5">
      <c r="A44" s="8" t="s">
        <v>283</v>
      </c>
      <c r="B44" s="8" t="s">
        <v>79</v>
      </c>
      <c r="C44" s="18" t="s">
        <v>440</v>
      </c>
      <c r="D44">
        <v>1</v>
      </c>
      <c r="E44">
        <f>VLOOKUP(A44,'Summary All identified proteins'!$A$2:$C$214,3,FALSE)</f>
        <v>4205892.57458496</v>
      </c>
      <c r="O44" s="10"/>
      <c r="P44" s="10"/>
      <c r="Q44" s="10"/>
      <c r="R44" s="10"/>
      <c r="S44" s="10"/>
      <c r="T44" s="10"/>
    </row>
    <row r="45" spans="1:20" ht="23.5">
      <c r="A45" s="8" t="s">
        <v>352</v>
      </c>
      <c r="B45" s="8" t="s">
        <v>68</v>
      </c>
      <c r="C45" s="18"/>
      <c r="D45">
        <v>1</v>
      </c>
      <c r="E45">
        <f>VLOOKUP(A45,'Summary All identified proteins'!$A$2:$C$214,3,FALSE)</f>
        <v>19182824.348083485</v>
      </c>
      <c r="O45" s="10"/>
      <c r="P45" s="10"/>
      <c r="Q45" s="10"/>
      <c r="R45" s="10"/>
      <c r="S45" s="10"/>
      <c r="T45" s="10"/>
    </row>
    <row r="46" spans="1:20" ht="23.5">
      <c r="A46" s="8" t="s">
        <v>387</v>
      </c>
      <c r="B46" s="8" t="s">
        <v>25</v>
      </c>
      <c r="C46" s="18" t="s">
        <v>439</v>
      </c>
      <c r="D46">
        <v>1</v>
      </c>
      <c r="E46">
        <f>VLOOKUP(A46,'Summary All identified proteins'!$A$2:$C$214,3,FALSE)</f>
        <v>26678341.394348137</v>
      </c>
      <c r="O46" s="10"/>
      <c r="P46" s="10"/>
      <c r="Q46" s="10"/>
      <c r="R46" s="10"/>
      <c r="S46" s="10"/>
      <c r="T46" s="10"/>
    </row>
    <row r="47" spans="1:20" ht="23.5">
      <c r="A47" s="8" t="s">
        <v>388</v>
      </c>
      <c r="B47" s="8" t="s">
        <v>90</v>
      </c>
      <c r="C47" s="18"/>
      <c r="D47">
        <v>1</v>
      </c>
      <c r="E47">
        <f>VLOOKUP(A47,'Summary All identified proteins'!$A$2:$C$214,3,FALSE)</f>
        <v>6334676.5147399902</v>
      </c>
      <c r="O47" s="10"/>
      <c r="P47" s="10"/>
      <c r="Q47" s="10"/>
      <c r="R47" s="10"/>
      <c r="S47" s="10"/>
      <c r="T47" s="10"/>
    </row>
    <row r="48" spans="1:20" ht="23.5">
      <c r="A48" s="8" t="s">
        <v>390</v>
      </c>
      <c r="B48" s="8" t="s">
        <v>84</v>
      </c>
      <c r="C48" s="18"/>
      <c r="D48">
        <v>1</v>
      </c>
      <c r="E48">
        <f>VLOOKUP(A48,'Summary All identified proteins'!$A$2:$C$214,3,FALSE)</f>
        <v>8275388.7891845759</v>
      </c>
      <c r="O48" s="11"/>
      <c r="P48" s="11"/>
      <c r="Q48" s="11"/>
      <c r="R48" s="11"/>
      <c r="S48" s="11"/>
      <c r="T48" s="11"/>
    </row>
    <row r="49" spans="1:5">
      <c r="A49" s="8" t="s">
        <v>391</v>
      </c>
      <c r="B49" s="8" t="s">
        <v>113</v>
      </c>
      <c r="C49" s="18"/>
      <c r="D49">
        <v>1</v>
      </c>
      <c r="E49">
        <f>VLOOKUP(A49,'Summary All identified proteins'!$A$2:$C$214,3,FALSE)</f>
        <v>17094524.293640129</v>
      </c>
    </row>
    <row r="50" spans="1:5">
      <c r="A50" s="8" t="s">
        <v>392</v>
      </c>
      <c r="B50" s="8" t="s">
        <v>170</v>
      </c>
      <c r="C50" s="18"/>
      <c r="D50">
        <v>1</v>
      </c>
      <c r="E50">
        <f>VLOOKUP(A50,'Summary All identified proteins'!$A$2:$C$214,3,FALSE)</f>
        <v>9909007.6950988788</v>
      </c>
    </row>
    <row r="51" spans="1:5">
      <c r="A51" s="8" t="s">
        <v>394</v>
      </c>
      <c r="B51" s="8" t="s">
        <v>97</v>
      </c>
      <c r="C51" s="18"/>
      <c r="D51">
        <v>1</v>
      </c>
      <c r="E51">
        <f>VLOOKUP(A51,'Summary All identified proteins'!$A$2:$C$214,3,FALSE)</f>
        <v>39063239.397827193</v>
      </c>
    </row>
    <row r="52" spans="1:5">
      <c r="A52" s="8" t="s">
        <v>395</v>
      </c>
      <c r="B52" s="8" t="s">
        <v>26</v>
      </c>
      <c r="C52" s="18"/>
      <c r="D52">
        <v>1</v>
      </c>
      <c r="E52">
        <f>VLOOKUP(A52,'Summary All identified proteins'!$A$2:$C$214,3,FALSE)</f>
        <v>26270452.467376702</v>
      </c>
    </row>
    <row r="53" spans="1:5">
      <c r="A53" s="8" t="s">
        <v>402</v>
      </c>
      <c r="B53" s="8" t="s">
        <v>117</v>
      </c>
      <c r="C53" s="18"/>
      <c r="D53">
        <v>1</v>
      </c>
      <c r="E53">
        <f>VLOOKUP(A53,'Summary All identified proteins'!$A$2:$C$214,3,FALSE)</f>
        <v>4130675.5548706031</v>
      </c>
    </row>
    <row r="54" spans="1:5">
      <c r="A54" s="8" t="s">
        <v>340</v>
      </c>
      <c r="B54" s="8" t="s">
        <v>47</v>
      </c>
      <c r="C54" s="18" t="s">
        <v>478</v>
      </c>
      <c r="D54">
        <v>1</v>
      </c>
      <c r="E54">
        <f>VLOOKUP(A54,'Summary All identified proteins'!$A$2:$C$214,3,FALSE)</f>
        <v>2152392903.3689585</v>
      </c>
    </row>
    <row r="55" spans="1:5">
      <c r="A55" s="8" t="s">
        <v>341</v>
      </c>
      <c r="B55" s="8" t="s">
        <v>24</v>
      </c>
      <c r="C55" s="18"/>
      <c r="D55">
        <v>1</v>
      </c>
      <c r="E55">
        <f>VLOOKUP(A55,'Summary All identified proteins'!$A$2:$C$214,3,FALSE)</f>
        <v>542166679.82907104</v>
      </c>
    </row>
    <row r="56" spans="1:5">
      <c r="A56" s="8" t="s">
        <v>342</v>
      </c>
      <c r="B56" s="8" t="s">
        <v>15</v>
      </c>
      <c r="C56" s="18"/>
      <c r="D56">
        <v>1</v>
      </c>
      <c r="E56">
        <f>VLOOKUP(A56,'Summary All identified proteins'!$A$2:$C$214,3,FALSE)</f>
        <v>1527305468.894196</v>
      </c>
    </row>
    <row r="57" spans="1:5">
      <c r="A57" s="8" t="s">
        <v>285</v>
      </c>
      <c r="B57" s="8" t="s">
        <v>62</v>
      </c>
      <c r="C57" s="18"/>
      <c r="D57">
        <v>1</v>
      </c>
      <c r="E57">
        <f>VLOOKUP(A57,'Summary All identified proteins'!$A$2:$C$214,3,FALSE)</f>
        <v>44701226.670196548</v>
      </c>
    </row>
    <row r="58" spans="1:5">
      <c r="A58" s="8" t="s">
        <v>258</v>
      </c>
      <c r="B58" s="8" t="s">
        <v>203</v>
      </c>
      <c r="C58" s="18"/>
      <c r="D58">
        <v>1</v>
      </c>
      <c r="E58">
        <f>VLOOKUP(A58,'Summary All identified proteins'!$A$2:$C$214,3,FALSE)</f>
        <v>33574734.170166031</v>
      </c>
    </row>
    <row r="59" spans="1:5">
      <c r="A59" s="8" t="s">
        <v>259</v>
      </c>
      <c r="B59" s="8" t="s">
        <v>36</v>
      </c>
      <c r="C59" s="18"/>
      <c r="D59">
        <v>1</v>
      </c>
      <c r="E59">
        <f>VLOOKUP(A59,'Summary All identified proteins'!$A$2:$C$214,3,FALSE)</f>
        <v>254113676.29425094</v>
      </c>
    </row>
    <row r="60" spans="1:5">
      <c r="A60" s="8" t="s">
        <v>308</v>
      </c>
      <c r="B60" s="8" t="s">
        <v>148</v>
      </c>
      <c r="C60" s="18"/>
      <c r="D60">
        <v>1</v>
      </c>
      <c r="E60">
        <f>VLOOKUP(A60,'Summary All identified proteins'!$A$2:$C$214,3,FALSE)</f>
        <v>6769728.6424865713</v>
      </c>
    </row>
    <row r="61" spans="1:5">
      <c r="A61" s="8" t="s">
        <v>240</v>
      </c>
      <c r="B61" s="8" t="s">
        <v>151</v>
      </c>
      <c r="C61" s="18"/>
      <c r="D61">
        <v>1</v>
      </c>
      <c r="E61">
        <f>VLOOKUP(A61,'Summary All identified proteins'!$A$2:$C$214,3,FALSE)</f>
        <v>2040530.6283569301</v>
      </c>
    </row>
    <row r="62" spans="1:5">
      <c r="A62" t="s">
        <v>241</v>
      </c>
      <c r="B62" t="s">
        <v>70</v>
      </c>
      <c r="C62" s="18"/>
      <c r="D62">
        <v>1</v>
      </c>
      <c r="E62">
        <f>VLOOKUP(A62,'Summary All identified proteins'!$A$2:$C$214,3,FALSE)</f>
        <v>36774976.803924605</v>
      </c>
    </row>
    <row r="63" spans="1:5">
      <c r="A63" s="8" t="s">
        <v>307</v>
      </c>
      <c r="B63" s="8" t="s">
        <v>197</v>
      </c>
      <c r="C63" s="18"/>
      <c r="D63">
        <v>1</v>
      </c>
      <c r="E63">
        <f>VLOOKUP(A63,'Summary All identified proteins'!$A$2:$C$214,3,FALSE)</f>
        <v>658786.11480712902</v>
      </c>
    </row>
    <row r="64" spans="1:5">
      <c r="A64" s="8" t="s">
        <v>220</v>
      </c>
      <c r="B64" s="8" t="s">
        <v>71</v>
      </c>
      <c r="C64" s="18"/>
      <c r="D64">
        <v>1</v>
      </c>
      <c r="E64">
        <f>VLOOKUP(A64,'Summary All identified proteins'!$A$2:$C$214,3,FALSE)</f>
        <v>866426.15527343797</v>
      </c>
    </row>
    <row r="65" spans="1:5">
      <c r="D65">
        <f>SUM(D40:D64)</f>
        <v>25</v>
      </c>
      <c r="E65">
        <f>SUM(E40:E64)</f>
        <v>4790300802.9789753</v>
      </c>
    </row>
    <row r="66" spans="1:5" ht="15" thickBot="1"/>
    <row r="67" spans="1:5" ht="15.5" thickTop="1" thickBot="1">
      <c r="A67" s="15" t="s">
        <v>433</v>
      </c>
      <c r="B67" s="16"/>
      <c r="C67" s="17"/>
    </row>
    <row r="68" spans="1:5" ht="15" thickTop="1">
      <c r="A68" t="s">
        <v>244</v>
      </c>
      <c r="B68" t="s">
        <v>106</v>
      </c>
      <c r="D68">
        <v>1</v>
      </c>
      <c r="E68">
        <f>VLOOKUP(A68,'Summary All identified proteins'!$A$2:$C$214,3,FALSE)</f>
        <v>4495079.4248657264</v>
      </c>
    </row>
    <row r="69" spans="1:5">
      <c r="A69" t="s">
        <v>246</v>
      </c>
      <c r="B69" t="s">
        <v>69</v>
      </c>
      <c r="D69">
        <v>1</v>
      </c>
      <c r="E69">
        <f>VLOOKUP(A69,'Summary All identified proteins'!$A$2:$C$214,3,FALSE)</f>
        <v>5725376.4905090397</v>
      </c>
    </row>
    <row r="70" spans="1:5">
      <c r="A70" t="s">
        <v>251</v>
      </c>
      <c r="B70" t="s">
        <v>45</v>
      </c>
      <c r="D70">
        <v>1</v>
      </c>
      <c r="E70">
        <f>VLOOKUP(A70,'Summary All identified proteins'!$A$2:$C$214,3,FALSE)</f>
        <v>16317590892.985535</v>
      </c>
    </row>
    <row r="71" spans="1:5">
      <c r="A71" t="s">
        <v>417</v>
      </c>
      <c r="B71" t="s">
        <v>23</v>
      </c>
      <c r="D71">
        <v>1</v>
      </c>
      <c r="E71">
        <f>VLOOKUP(A71,'Summary All identified proteins'!$A$2:$C$214,3,FALSE)</f>
        <v>756080114.60821569</v>
      </c>
    </row>
    <row r="72" spans="1:5">
      <c r="A72" t="s">
        <v>236</v>
      </c>
      <c r="B72" t="s">
        <v>18</v>
      </c>
      <c r="D72">
        <v>1</v>
      </c>
      <c r="E72">
        <f>VLOOKUP(A72,'Summary All identified proteins'!$A$2:$C$214,3,FALSE)</f>
        <v>446421716.06408715</v>
      </c>
    </row>
    <row r="73" spans="1:5">
      <c r="A73" t="s">
        <v>237</v>
      </c>
      <c r="B73" t="s">
        <v>43</v>
      </c>
      <c r="D73">
        <v>1</v>
      </c>
      <c r="E73">
        <f>VLOOKUP(A73,'Summary All identified proteins'!$A$2:$C$214,3,FALSE)</f>
        <v>15364268899.538422</v>
      </c>
    </row>
    <row r="74" spans="1:5">
      <c r="A74" t="s">
        <v>238</v>
      </c>
      <c r="B74" t="s">
        <v>19</v>
      </c>
      <c r="D74">
        <v>1</v>
      </c>
      <c r="E74">
        <f>VLOOKUP(A74,'Summary All identified proteins'!$A$2:$C$214,3,FALSE)</f>
        <v>1714239117.971314</v>
      </c>
    </row>
    <row r="75" spans="1:5">
      <c r="A75" t="s">
        <v>250</v>
      </c>
      <c r="B75" t="s">
        <v>16</v>
      </c>
      <c r="D75">
        <v>1</v>
      </c>
      <c r="E75">
        <f>VLOOKUP(A75,'Summary All identified proteins'!$A$2:$C$214,3,FALSE)</f>
        <v>3674547045.0510864</v>
      </c>
    </row>
    <row r="76" spans="1:5">
      <c r="A76" t="s">
        <v>323</v>
      </c>
      <c r="B76" t="s">
        <v>86</v>
      </c>
      <c r="D76">
        <v>1</v>
      </c>
      <c r="E76">
        <f>VLOOKUP(A76,'Summary All identified proteins'!$A$2:$C$214,3,FALSE)</f>
        <v>28888361431.086456</v>
      </c>
    </row>
    <row r="77" spans="1:5">
      <c r="D77">
        <f>SUM(D68:D76)</f>
        <v>9</v>
      </c>
      <c r="E77">
        <f>SUM(E68:E76)</f>
        <v>67171729673.22049</v>
      </c>
    </row>
    <row r="80" spans="1:5">
      <c r="A80" s="5"/>
      <c r="B80" s="5"/>
    </row>
  </sheetData>
  <mergeCells count="12">
    <mergeCell ref="G10:G12"/>
    <mergeCell ref="G15:G17"/>
    <mergeCell ref="G20:G22"/>
    <mergeCell ref="A67:C67"/>
    <mergeCell ref="C44:C45"/>
    <mergeCell ref="A10:C10"/>
    <mergeCell ref="A19:C19"/>
    <mergeCell ref="A25:C25"/>
    <mergeCell ref="A34:C34"/>
    <mergeCell ref="A39:C39"/>
    <mergeCell ref="C46:C53"/>
    <mergeCell ref="C54:C6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7"/>
  <sheetViews>
    <sheetView tabSelected="1" topLeftCell="A5" zoomScale="75" workbookViewId="0">
      <selection activeCell="H46" sqref="H46"/>
    </sheetView>
  </sheetViews>
  <sheetFormatPr defaultColWidth="18" defaultRowHeight="14.5"/>
  <cols>
    <col min="2" max="2" width="72.453125" customWidth="1"/>
    <col min="3" max="3" width="13" customWidth="1"/>
    <col min="4" max="4" width="22.6328125" customWidth="1"/>
    <col min="5" max="5" width="8.36328125" customWidth="1"/>
    <col min="6" max="6" width="9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218</v>
      </c>
      <c r="F1" t="s">
        <v>219</v>
      </c>
    </row>
    <row r="2" spans="1:6">
      <c r="A2" t="s">
        <v>221</v>
      </c>
      <c r="B2" t="s">
        <v>135</v>
      </c>
      <c r="C2">
        <v>4343035.2395324744</v>
      </c>
      <c r="D2" t="s">
        <v>5</v>
      </c>
      <c r="E2">
        <v>4</v>
      </c>
      <c r="F2">
        <v>3</v>
      </c>
    </row>
    <row r="3" spans="1:6">
      <c r="A3" t="s">
        <v>222</v>
      </c>
      <c r="B3" t="s">
        <v>99</v>
      </c>
      <c r="C3">
        <v>30627765.894744884</v>
      </c>
      <c r="D3" t="s">
        <v>5</v>
      </c>
      <c r="E3">
        <v>26</v>
      </c>
      <c r="F3">
        <v>15</v>
      </c>
    </row>
    <row r="4" spans="1:6">
      <c r="A4" t="s">
        <v>223</v>
      </c>
      <c r="B4" t="s">
        <v>169</v>
      </c>
      <c r="C4">
        <v>2660671.492034913</v>
      </c>
      <c r="D4" t="s">
        <v>5</v>
      </c>
      <c r="E4">
        <v>4</v>
      </c>
      <c r="F4">
        <v>4</v>
      </c>
    </row>
    <row r="5" spans="1:6">
      <c r="A5" t="s">
        <v>224</v>
      </c>
      <c r="B5" t="s">
        <v>142</v>
      </c>
      <c r="C5">
        <v>21140392.710510261</v>
      </c>
      <c r="D5" t="s">
        <v>5</v>
      </c>
      <c r="E5">
        <v>7</v>
      </c>
      <c r="F5">
        <v>4</v>
      </c>
    </row>
    <row r="6" spans="1:6">
      <c r="A6" t="s">
        <v>225</v>
      </c>
      <c r="B6" t="s">
        <v>88</v>
      </c>
      <c r="C6">
        <v>14725085.399810795</v>
      </c>
      <c r="D6" t="s">
        <v>5</v>
      </c>
      <c r="E6">
        <v>6</v>
      </c>
      <c r="F6">
        <v>3</v>
      </c>
    </row>
    <row r="7" spans="1:6">
      <c r="A7" t="s">
        <v>227</v>
      </c>
      <c r="B7" t="s">
        <v>133</v>
      </c>
      <c r="C7">
        <v>4063924.7869873103</v>
      </c>
      <c r="D7" t="s">
        <v>5</v>
      </c>
      <c r="E7">
        <v>3</v>
      </c>
      <c r="F7">
        <v>1</v>
      </c>
    </row>
    <row r="8" spans="1:6">
      <c r="A8" t="s">
        <v>230</v>
      </c>
      <c r="B8" t="s">
        <v>34</v>
      </c>
      <c r="C8">
        <v>3460717.1375732422</v>
      </c>
      <c r="D8" t="s">
        <v>5</v>
      </c>
      <c r="E8">
        <v>5</v>
      </c>
      <c r="F8">
        <v>3</v>
      </c>
    </row>
    <row r="9" spans="1:6">
      <c r="A9" t="s">
        <v>231</v>
      </c>
      <c r="B9" t="s">
        <v>137</v>
      </c>
      <c r="C9">
        <v>1801794.2377624512</v>
      </c>
      <c r="D9" t="s">
        <v>5</v>
      </c>
      <c r="E9">
        <v>2</v>
      </c>
      <c r="F9">
        <v>2</v>
      </c>
    </row>
    <row r="10" spans="1:6">
      <c r="A10" t="s">
        <v>233</v>
      </c>
      <c r="B10" t="s">
        <v>165</v>
      </c>
      <c r="C10">
        <v>2634167.662902832</v>
      </c>
      <c r="D10" t="s">
        <v>5</v>
      </c>
      <c r="E10">
        <v>5</v>
      </c>
      <c r="F10">
        <v>4</v>
      </c>
    </row>
    <row r="11" spans="1:6">
      <c r="A11" t="s">
        <v>234</v>
      </c>
      <c r="B11" t="s">
        <v>39</v>
      </c>
      <c r="C11">
        <v>2757850.7423706059</v>
      </c>
      <c r="D11" t="s">
        <v>5</v>
      </c>
      <c r="E11">
        <v>4</v>
      </c>
      <c r="F11">
        <v>4</v>
      </c>
    </row>
    <row r="12" spans="1:6">
      <c r="A12" t="s">
        <v>235</v>
      </c>
      <c r="B12" t="s">
        <v>80</v>
      </c>
      <c r="C12">
        <v>26958617.980468802</v>
      </c>
      <c r="D12" t="s">
        <v>5</v>
      </c>
      <c r="E12">
        <v>3</v>
      </c>
      <c r="F12">
        <v>1</v>
      </c>
    </row>
    <row r="13" spans="1:6">
      <c r="A13" t="s">
        <v>236</v>
      </c>
      <c r="B13" t="s">
        <v>18</v>
      </c>
      <c r="C13">
        <v>446421716.06408715</v>
      </c>
      <c r="D13" t="s">
        <v>5</v>
      </c>
      <c r="E13">
        <v>54</v>
      </c>
      <c r="F13">
        <v>14</v>
      </c>
    </row>
    <row r="14" spans="1:6">
      <c r="A14" t="s">
        <v>237</v>
      </c>
      <c r="B14" t="s">
        <v>43</v>
      </c>
      <c r="C14">
        <v>15364268899.538422</v>
      </c>
      <c r="D14" t="s">
        <v>5</v>
      </c>
      <c r="E14">
        <v>124</v>
      </c>
      <c r="F14">
        <v>14</v>
      </c>
    </row>
    <row r="15" spans="1:6">
      <c r="A15" t="s">
        <v>238</v>
      </c>
      <c r="B15" t="s">
        <v>19</v>
      </c>
      <c r="C15">
        <v>1714239117.971314</v>
      </c>
      <c r="D15" t="s">
        <v>5</v>
      </c>
      <c r="E15">
        <v>64</v>
      </c>
      <c r="F15">
        <v>16</v>
      </c>
    </row>
    <row r="16" spans="1:6">
      <c r="A16" t="s">
        <v>240</v>
      </c>
      <c r="B16" t="s">
        <v>151</v>
      </c>
      <c r="C16">
        <v>2040530.6283569301</v>
      </c>
      <c r="D16" t="s">
        <v>5</v>
      </c>
      <c r="E16">
        <v>2</v>
      </c>
      <c r="F16">
        <v>2</v>
      </c>
    </row>
    <row r="17" spans="1:6">
      <c r="A17" t="s">
        <v>241</v>
      </c>
      <c r="B17" t="s">
        <v>70</v>
      </c>
      <c r="C17">
        <v>36774976.803924605</v>
      </c>
      <c r="D17" t="s">
        <v>5</v>
      </c>
      <c r="E17">
        <v>12</v>
      </c>
      <c r="F17">
        <v>7</v>
      </c>
    </row>
    <row r="18" spans="1:6">
      <c r="A18" t="s">
        <v>244</v>
      </c>
      <c r="B18" t="s">
        <v>106</v>
      </c>
      <c r="C18">
        <v>4495079.4248657264</v>
      </c>
      <c r="D18" t="s">
        <v>5</v>
      </c>
      <c r="E18">
        <v>6</v>
      </c>
      <c r="F18">
        <v>5</v>
      </c>
    </row>
    <row r="19" spans="1:6">
      <c r="A19" t="s">
        <v>246</v>
      </c>
      <c r="B19" t="s">
        <v>69</v>
      </c>
      <c r="C19">
        <v>5725376.4905090397</v>
      </c>
      <c r="D19" t="s">
        <v>5</v>
      </c>
      <c r="E19">
        <v>6</v>
      </c>
      <c r="F19">
        <v>3</v>
      </c>
    </row>
    <row r="20" spans="1:6">
      <c r="A20" t="s">
        <v>247</v>
      </c>
      <c r="B20" t="s">
        <v>41</v>
      </c>
      <c r="C20">
        <v>169701016.5307923</v>
      </c>
      <c r="D20" t="s">
        <v>5</v>
      </c>
      <c r="E20">
        <v>49</v>
      </c>
      <c r="F20">
        <v>20</v>
      </c>
    </row>
    <row r="21" spans="1:6">
      <c r="A21" t="s">
        <v>248</v>
      </c>
      <c r="B21" t="s">
        <v>33</v>
      </c>
      <c r="C21">
        <v>103780236.65138254</v>
      </c>
      <c r="D21" t="s">
        <v>5</v>
      </c>
      <c r="E21">
        <v>18</v>
      </c>
      <c r="F21">
        <v>8</v>
      </c>
    </row>
    <row r="22" spans="1:6">
      <c r="A22" t="s">
        <v>250</v>
      </c>
      <c r="B22" t="s">
        <v>16</v>
      </c>
      <c r="C22">
        <v>3674547045.0510864</v>
      </c>
      <c r="D22" t="s">
        <v>5</v>
      </c>
      <c r="E22">
        <v>30</v>
      </c>
      <c r="F22">
        <v>7</v>
      </c>
    </row>
    <row r="23" spans="1:6">
      <c r="A23" t="s">
        <v>251</v>
      </c>
      <c r="B23" t="s">
        <v>45</v>
      </c>
      <c r="C23">
        <v>16317590892.985535</v>
      </c>
      <c r="D23" t="s">
        <v>5</v>
      </c>
      <c r="E23">
        <v>151</v>
      </c>
      <c r="F23">
        <v>18</v>
      </c>
    </row>
    <row r="24" spans="1:6">
      <c r="A24" t="s">
        <v>252</v>
      </c>
      <c r="B24" t="s">
        <v>28</v>
      </c>
      <c r="C24">
        <v>1521962424.8778534</v>
      </c>
      <c r="D24" t="s">
        <v>5</v>
      </c>
      <c r="E24">
        <v>152</v>
      </c>
      <c r="F24">
        <v>32</v>
      </c>
    </row>
    <row r="25" spans="1:6">
      <c r="A25" t="s">
        <v>253</v>
      </c>
      <c r="B25" t="s">
        <v>89</v>
      </c>
      <c r="C25">
        <v>5266868.7186279362</v>
      </c>
      <c r="D25" t="s">
        <v>5</v>
      </c>
      <c r="E25">
        <v>3</v>
      </c>
      <c r="F25">
        <v>3</v>
      </c>
    </row>
    <row r="26" spans="1:6">
      <c r="A26" t="s">
        <v>256</v>
      </c>
      <c r="B26" t="s">
        <v>144</v>
      </c>
      <c r="C26">
        <v>2188961.9436645498</v>
      </c>
      <c r="D26" t="s">
        <v>5</v>
      </c>
      <c r="E26">
        <v>2</v>
      </c>
      <c r="F26">
        <v>2</v>
      </c>
    </row>
    <row r="27" spans="1:6">
      <c r="A27" t="s">
        <v>258</v>
      </c>
      <c r="B27" t="s">
        <v>203</v>
      </c>
      <c r="C27">
        <v>33574734.170166031</v>
      </c>
      <c r="D27" t="s">
        <v>5</v>
      </c>
      <c r="E27">
        <v>9</v>
      </c>
      <c r="F27">
        <v>3</v>
      </c>
    </row>
    <row r="28" spans="1:6">
      <c r="A28" t="s">
        <v>259</v>
      </c>
      <c r="B28" t="s">
        <v>36</v>
      </c>
      <c r="C28">
        <v>254113676.29425094</v>
      </c>
      <c r="D28" t="s">
        <v>5</v>
      </c>
      <c r="E28">
        <v>15</v>
      </c>
      <c r="F28">
        <v>6</v>
      </c>
    </row>
    <row r="29" spans="1:6">
      <c r="A29" t="s">
        <v>263</v>
      </c>
      <c r="B29" t="s">
        <v>60</v>
      </c>
      <c r="C29">
        <v>5997358.2178344745</v>
      </c>
      <c r="D29" t="s">
        <v>5</v>
      </c>
      <c r="E29">
        <v>6</v>
      </c>
      <c r="F29">
        <v>5</v>
      </c>
    </row>
    <row r="30" spans="1:6">
      <c r="A30" t="s">
        <v>264</v>
      </c>
      <c r="B30" t="s">
        <v>56</v>
      </c>
      <c r="C30">
        <v>4767375.8994140606</v>
      </c>
      <c r="D30" t="s">
        <v>5</v>
      </c>
      <c r="E30">
        <v>5</v>
      </c>
      <c r="F30">
        <v>4</v>
      </c>
    </row>
    <row r="31" spans="1:6">
      <c r="A31" t="s">
        <v>265</v>
      </c>
      <c r="B31" t="s">
        <v>72</v>
      </c>
      <c r="C31">
        <v>14899028.919830311</v>
      </c>
      <c r="D31" t="s">
        <v>5</v>
      </c>
      <c r="E31">
        <v>13</v>
      </c>
      <c r="F31">
        <v>7</v>
      </c>
    </row>
    <row r="32" spans="1:6">
      <c r="A32" t="s">
        <v>266</v>
      </c>
      <c r="B32" t="s">
        <v>20</v>
      </c>
      <c r="C32">
        <v>2128550226.5224605</v>
      </c>
      <c r="D32" t="s">
        <v>5</v>
      </c>
      <c r="E32">
        <v>323</v>
      </c>
      <c r="F32">
        <v>94</v>
      </c>
    </row>
    <row r="33" spans="1:6">
      <c r="A33" t="s">
        <v>267</v>
      </c>
      <c r="B33" t="s">
        <v>120</v>
      </c>
      <c r="C33">
        <v>6559386.6724853441</v>
      </c>
      <c r="D33" t="s">
        <v>5</v>
      </c>
      <c r="E33">
        <v>7</v>
      </c>
      <c r="F33">
        <v>5</v>
      </c>
    </row>
    <row r="34" spans="1:6">
      <c r="A34" t="s">
        <v>269</v>
      </c>
      <c r="B34" t="s">
        <v>82</v>
      </c>
      <c r="C34">
        <v>11047950.982421881</v>
      </c>
      <c r="D34" t="s">
        <v>5</v>
      </c>
      <c r="E34">
        <v>12</v>
      </c>
      <c r="F34">
        <v>10</v>
      </c>
    </row>
    <row r="35" spans="1:6">
      <c r="A35" t="s">
        <v>270</v>
      </c>
      <c r="B35" t="s">
        <v>108</v>
      </c>
      <c r="C35">
        <v>5245243.1068420475</v>
      </c>
      <c r="D35" t="s">
        <v>5</v>
      </c>
      <c r="E35">
        <v>6</v>
      </c>
      <c r="F35">
        <v>5</v>
      </c>
    </row>
    <row r="36" spans="1:6">
      <c r="A36" t="s">
        <v>271</v>
      </c>
      <c r="B36" t="s">
        <v>53</v>
      </c>
      <c r="C36">
        <v>19192273.531372074</v>
      </c>
      <c r="D36" t="s">
        <v>5</v>
      </c>
      <c r="E36">
        <v>13</v>
      </c>
      <c r="F36">
        <v>9</v>
      </c>
    </row>
    <row r="37" spans="1:6">
      <c r="A37" t="s">
        <v>274</v>
      </c>
      <c r="B37" t="s">
        <v>14</v>
      </c>
      <c r="C37">
        <v>4828650.6149291899</v>
      </c>
      <c r="D37" t="s">
        <v>5</v>
      </c>
      <c r="E37">
        <v>6</v>
      </c>
      <c r="F37">
        <v>5</v>
      </c>
    </row>
    <row r="38" spans="1:6">
      <c r="A38" t="s">
        <v>276</v>
      </c>
      <c r="B38" t="s">
        <v>52</v>
      </c>
      <c r="C38">
        <v>14268891.404418945</v>
      </c>
      <c r="D38" t="s">
        <v>5</v>
      </c>
      <c r="E38">
        <v>11</v>
      </c>
      <c r="F38">
        <v>8</v>
      </c>
    </row>
    <row r="39" spans="1:6">
      <c r="A39" t="s">
        <v>277</v>
      </c>
      <c r="B39" t="s">
        <v>12</v>
      </c>
      <c r="C39">
        <v>29619744.830657948</v>
      </c>
      <c r="D39" t="s">
        <v>5</v>
      </c>
      <c r="E39">
        <v>19</v>
      </c>
      <c r="F39">
        <v>13</v>
      </c>
    </row>
    <row r="40" spans="1:6">
      <c r="A40" t="s">
        <v>279</v>
      </c>
      <c r="B40" t="s">
        <v>74</v>
      </c>
      <c r="C40">
        <v>7179061.4711913997</v>
      </c>
      <c r="D40" t="s">
        <v>5</v>
      </c>
      <c r="E40">
        <v>4</v>
      </c>
      <c r="F40">
        <v>2</v>
      </c>
    </row>
    <row r="41" spans="1:6">
      <c r="A41" t="s">
        <v>281</v>
      </c>
      <c r="B41" t="s">
        <v>163</v>
      </c>
      <c r="C41">
        <v>8870543.8522949237</v>
      </c>
      <c r="D41" t="s">
        <v>5</v>
      </c>
      <c r="E41">
        <v>6</v>
      </c>
      <c r="F41">
        <v>3</v>
      </c>
    </row>
    <row r="42" spans="1:6">
      <c r="A42" t="s">
        <v>283</v>
      </c>
      <c r="B42" t="s">
        <v>79</v>
      </c>
      <c r="C42">
        <v>4205892.57458496</v>
      </c>
      <c r="D42" t="s">
        <v>5</v>
      </c>
      <c r="E42">
        <v>2</v>
      </c>
      <c r="F42">
        <v>2</v>
      </c>
    </row>
    <row r="43" spans="1:6">
      <c r="A43" t="s">
        <v>284</v>
      </c>
      <c r="B43" t="s">
        <v>118</v>
      </c>
      <c r="C43">
        <v>10398647.481414802</v>
      </c>
      <c r="D43" t="s">
        <v>5</v>
      </c>
      <c r="E43">
        <v>9</v>
      </c>
      <c r="F43">
        <v>3</v>
      </c>
    </row>
    <row r="44" spans="1:6">
      <c r="A44" t="s">
        <v>285</v>
      </c>
      <c r="B44" t="s">
        <v>62</v>
      </c>
      <c r="C44">
        <v>44701226.670196548</v>
      </c>
      <c r="D44" t="s">
        <v>5</v>
      </c>
      <c r="E44">
        <v>31</v>
      </c>
      <c r="F44">
        <v>20</v>
      </c>
    </row>
    <row r="45" spans="1:6">
      <c r="A45" t="s">
        <v>286</v>
      </c>
      <c r="B45" t="s">
        <v>67</v>
      </c>
      <c r="C45">
        <v>539097589.09030163</v>
      </c>
      <c r="D45" t="s">
        <v>5</v>
      </c>
      <c r="E45">
        <v>84</v>
      </c>
      <c r="F45">
        <v>9</v>
      </c>
    </row>
    <row r="46" spans="1:6">
      <c r="A46" t="s">
        <v>289</v>
      </c>
      <c r="B46" t="s">
        <v>61</v>
      </c>
      <c r="C46">
        <v>33818806.616928071</v>
      </c>
      <c r="D46" t="s">
        <v>5</v>
      </c>
      <c r="E46">
        <v>17</v>
      </c>
      <c r="F46">
        <v>10</v>
      </c>
    </row>
    <row r="47" spans="1:6">
      <c r="A47" t="s">
        <v>290</v>
      </c>
      <c r="B47" t="s">
        <v>11</v>
      </c>
      <c r="C47">
        <v>52971844.138824515</v>
      </c>
      <c r="D47" t="s">
        <v>5</v>
      </c>
      <c r="E47">
        <v>22</v>
      </c>
      <c r="F47">
        <v>14</v>
      </c>
    </row>
    <row r="48" spans="1:6">
      <c r="A48" t="s">
        <v>291</v>
      </c>
      <c r="B48" t="s">
        <v>7</v>
      </c>
      <c r="C48">
        <v>73702207.857269332</v>
      </c>
      <c r="D48" t="s">
        <v>5</v>
      </c>
      <c r="E48">
        <v>25</v>
      </c>
      <c r="F48">
        <v>12</v>
      </c>
    </row>
    <row r="49" spans="1:6">
      <c r="A49" t="s">
        <v>292</v>
      </c>
      <c r="B49" t="s">
        <v>76</v>
      </c>
      <c r="C49">
        <v>9853397.7572937012</v>
      </c>
      <c r="D49" t="s">
        <v>5</v>
      </c>
      <c r="E49">
        <v>4</v>
      </c>
      <c r="F49">
        <v>3</v>
      </c>
    </row>
    <row r="50" spans="1:6">
      <c r="A50" t="s">
        <v>293</v>
      </c>
      <c r="B50" t="s">
        <v>180</v>
      </c>
      <c r="C50">
        <v>4508389.9409484826</v>
      </c>
      <c r="D50" t="s">
        <v>5</v>
      </c>
      <c r="E50">
        <v>6</v>
      </c>
      <c r="F50">
        <v>5</v>
      </c>
    </row>
    <row r="51" spans="1:6">
      <c r="A51" t="s">
        <v>294</v>
      </c>
      <c r="B51" t="s">
        <v>190</v>
      </c>
      <c r="C51">
        <v>15003024.664123539</v>
      </c>
      <c r="D51" t="s">
        <v>5</v>
      </c>
      <c r="E51">
        <v>6</v>
      </c>
      <c r="F51">
        <v>2</v>
      </c>
    </row>
    <row r="52" spans="1:6">
      <c r="A52" t="s">
        <v>296</v>
      </c>
      <c r="B52" t="s">
        <v>58</v>
      </c>
      <c r="C52">
        <v>14618974.693908703</v>
      </c>
      <c r="D52" t="s">
        <v>5</v>
      </c>
      <c r="E52">
        <v>13</v>
      </c>
      <c r="F52">
        <v>7</v>
      </c>
    </row>
    <row r="53" spans="1:6">
      <c r="A53" t="s">
        <v>297</v>
      </c>
      <c r="B53" t="s">
        <v>176</v>
      </c>
      <c r="C53">
        <v>2221775.1290893601</v>
      </c>
      <c r="D53" t="s">
        <v>5</v>
      </c>
      <c r="E53">
        <v>3</v>
      </c>
      <c r="F53">
        <v>3</v>
      </c>
    </row>
    <row r="54" spans="1:6">
      <c r="A54" t="s">
        <v>300</v>
      </c>
      <c r="B54" t="s">
        <v>21</v>
      </c>
      <c r="C54">
        <v>792926888.82501245</v>
      </c>
      <c r="D54" t="s">
        <v>5</v>
      </c>
      <c r="E54">
        <v>44</v>
      </c>
      <c r="F54">
        <v>9</v>
      </c>
    </row>
    <row r="55" spans="1:6">
      <c r="A55" t="s">
        <v>303</v>
      </c>
      <c r="B55" t="s">
        <v>100</v>
      </c>
      <c r="C55">
        <v>13792450.487609856</v>
      </c>
      <c r="D55" t="s">
        <v>5</v>
      </c>
      <c r="E55">
        <v>6</v>
      </c>
      <c r="F55">
        <v>3</v>
      </c>
    </row>
    <row r="56" spans="1:6">
      <c r="A56" t="s">
        <v>305</v>
      </c>
      <c r="B56" t="s">
        <v>116</v>
      </c>
      <c r="C56">
        <v>3705859.2700805729</v>
      </c>
      <c r="D56" t="s">
        <v>5</v>
      </c>
      <c r="E56">
        <v>3</v>
      </c>
      <c r="F56">
        <v>1</v>
      </c>
    </row>
    <row r="57" spans="1:6">
      <c r="A57" t="s">
        <v>306</v>
      </c>
      <c r="B57" t="s">
        <v>22</v>
      </c>
      <c r="C57">
        <v>7599175.2190551758</v>
      </c>
      <c r="D57" t="s">
        <v>5</v>
      </c>
      <c r="E57">
        <v>8</v>
      </c>
      <c r="F57">
        <v>5</v>
      </c>
    </row>
    <row r="58" spans="1:6">
      <c r="A58" t="s">
        <v>308</v>
      </c>
      <c r="B58" t="s">
        <v>148</v>
      </c>
      <c r="C58">
        <v>6769728.6424865713</v>
      </c>
      <c r="D58" t="s">
        <v>5</v>
      </c>
      <c r="E58">
        <v>5</v>
      </c>
      <c r="F58">
        <v>3</v>
      </c>
    </row>
    <row r="59" spans="1:6">
      <c r="A59" t="s">
        <v>313</v>
      </c>
      <c r="B59" t="s">
        <v>35</v>
      </c>
      <c r="C59">
        <v>4752569.5789794903</v>
      </c>
      <c r="D59" t="s">
        <v>5</v>
      </c>
      <c r="E59">
        <v>4</v>
      </c>
      <c r="F59">
        <v>2</v>
      </c>
    </row>
    <row r="60" spans="1:6">
      <c r="A60" t="s">
        <v>317</v>
      </c>
      <c r="B60" t="s">
        <v>198</v>
      </c>
      <c r="C60">
        <v>1395332.9303894041</v>
      </c>
      <c r="D60" t="s">
        <v>5</v>
      </c>
      <c r="E60">
        <v>2</v>
      </c>
      <c r="F60">
        <v>2</v>
      </c>
    </row>
    <row r="61" spans="1:6">
      <c r="A61" t="s">
        <v>318</v>
      </c>
      <c r="B61" t="s">
        <v>65</v>
      </c>
      <c r="C61">
        <v>3377021.3143920912</v>
      </c>
      <c r="D61" t="s">
        <v>5</v>
      </c>
      <c r="E61">
        <v>6</v>
      </c>
      <c r="F61">
        <v>5</v>
      </c>
    </row>
    <row r="62" spans="1:6">
      <c r="A62" t="s">
        <v>320</v>
      </c>
      <c r="B62" t="s">
        <v>32</v>
      </c>
      <c r="C62">
        <v>47209375.517578118</v>
      </c>
      <c r="D62" t="s">
        <v>5</v>
      </c>
      <c r="E62">
        <v>30</v>
      </c>
      <c r="F62">
        <v>15</v>
      </c>
    </row>
    <row r="63" spans="1:6">
      <c r="A63" t="s">
        <v>321</v>
      </c>
      <c r="B63" t="s">
        <v>54</v>
      </c>
      <c r="C63">
        <v>2755985.8743286142</v>
      </c>
      <c r="D63" t="s">
        <v>5</v>
      </c>
      <c r="E63">
        <v>3</v>
      </c>
      <c r="F63">
        <v>2</v>
      </c>
    </row>
    <row r="64" spans="1:6">
      <c r="A64" t="s">
        <v>322</v>
      </c>
      <c r="B64" t="s">
        <v>96</v>
      </c>
      <c r="C64">
        <v>1028771.376373291</v>
      </c>
      <c r="D64" t="s">
        <v>5</v>
      </c>
      <c r="E64">
        <v>2</v>
      </c>
      <c r="F64">
        <v>2</v>
      </c>
    </row>
    <row r="65" spans="1:6">
      <c r="A65" t="s">
        <v>323</v>
      </c>
      <c r="B65" t="s">
        <v>86</v>
      </c>
      <c r="C65">
        <v>28888361431.086456</v>
      </c>
      <c r="D65" t="s">
        <v>5</v>
      </c>
      <c r="E65">
        <v>158</v>
      </c>
      <c r="F65">
        <v>8</v>
      </c>
    </row>
    <row r="66" spans="1:6">
      <c r="A66" t="s">
        <v>324</v>
      </c>
      <c r="B66" t="s">
        <v>49</v>
      </c>
      <c r="C66">
        <v>288184809.04321307</v>
      </c>
      <c r="D66" t="s">
        <v>5</v>
      </c>
      <c r="E66">
        <v>40</v>
      </c>
      <c r="F66">
        <v>10</v>
      </c>
    </row>
    <row r="67" spans="1:6">
      <c r="A67" t="s">
        <v>326</v>
      </c>
      <c r="B67" t="s">
        <v>121</v>
      </c>
      <c r="C67">
        <v>21174776.319580078</v>
      </c>
      <c r="D67" t="s">
        <v>5</v>
      </c>
      <c r="E67">
        <v>5</v>
      </c>
      <c r="F67">
        <v>1</v>
      </c>
    </row>
    <row r="68" spans="1:6">
      <c r="A68" t="s">
        <v>327</v>
      </c>
      <c r="B68" t="s">
        <v>177</v>
      </c>
      <c r="C68">
        <v>2976473.3656311082</v>
      </c>
      <c r="D68" t="s">
        <v>5</v>
      </c>
      <c r="E68">
        <v>3</v>
      </c>
      <c r="F68">
        <v>1</v>
      </c>
    </row>
    <row r="69" spans="1:6">
      <c r="A69" t="s">
        <v>329</v>
      </c>
      <c r="B69" t="s">
        <v>134</v>
      </c>
      <c r="C69">
        <v>9281499.8720092792</v>
      </c>
      <c r="D69" t="s">
        <v>5</v>
      </c>
      <c r="E69">
        <v>3</v>
      </c>
      <c r="F69">
        <v>1</v>
      </c>
    </row>
    <row r="70" spans="1:6">
      <c r="A70" t="s">
        <v>330</v>
      </c>
      <c r="B70" t="s">
        <v>140</v>
      </c>
      <c r="C70">
        <v>42838911.71478267</v>
      </c>
      <c r="D70" t="s">
        <v>5</v>
      </c>
      <c r="E70">
        <v>6</v>
      </c>
      <c r="F70">
        <v>1</v>
      </c>
    </row>
    <row r="71" spans="1:6">
      <c r="A71" t="s">
        <v>331</v>
      </c>
      <c r="B71" t="s">
        <v>37</v>
      </c>
      <c r="C71">
        <v>57167576.394531332</v>
      </c>
      <c r="D71" t="s">
        <v>5</v>
      </c>
      <c r="E71">
        <v>4</v>
      </c>
      <c r="F71">
        <v>1</v>
      </c>
    </row>
    <row r="72" spans="1:6">
      <c r="A72" t="s">
        <v>332</v>
      </c>
      <c r="B72" t="s">
        <v>125</v>
      </c>
      <c r="C72">
        <v>9317842.1477356013</v>
      </c>
      <c r="D72" t="s">
        <v>5</v>
      </c>
      <c r="E72">
        <v>8</v>
      </c>
      <c r="F72">
        <v>6</v>
      </c>
    </row>
    <row r="73" spans="1:6">
      <c r="A73" t="s">
        <v>333</v>
      </c>
      <c r="B73" t="s">
        <v>166</v>
      </c>
      <c r="C73">
        <v>60498336.994384803</v>
      </c>
      <c r="D73" t="s">
        <v>5</v>
      </c>
      <c r="E73">
        <v>3</v>
      </c>
      <c r="F73">
        <v>1</v>
      </c>
    </row>
    <row r="74" spans="1:6">
      <c r="A74" t="s">
        <v>334</v>
      </c>
      <c r="B74" t="s">
        <v>155</v>
      </c>
      <c r="C74">
        <v>12478852.039611829</v>
      </c>
      <c r="D74" t="s">
        <v>5</v>
      </c>
      <c r="E74">
        <v>7</v>
      </c>
      <c r="F74">
        <v>2</v>
      </c>
    </row>
    <row r="75" spans="1:6">
      <c r="A75" t="s">
        <v>335</v>
      </c>
      <c r="B75" t="s">
        <v>129</v>
      </c>
      <c r="C75">
        <v>10001805.421844488</v>
      </c>
      <c r="D75" t="s">
        <v>5</v>
      </c>
      <c r="E75">
        <v>5</v>
      </c>
      <c r="F75">
        <v>1</v>
      </c>
    </row>
    <row r="76" spans="1:6">
      <c r="A76" t="s">
        <v>336</v>
      </c>
      <c r="B76" t="s">
        <v>159</v>
      </c>
      <c r="C76">
        <v>20517721.508483883</v>
      </c>
      <c r="D76" t="s">
        <v>5</v>
      </c>
      <c r="E76">
        <v>6</v>
      </c>
      <c r="F76">
        <v>1</v>
      </c>
    </row>
    <row r="77" spans="1:6">
      <c r="A77" t="s">
        <v>340</v>
      </c>
      <c r="B77" t="s">
        <v>47</v>
      </c>
      <c r="C77">
        <v>2152392903.3689585</v>
      </c>
      <c r="D77" t="s">
        <v>5</v>
      </c>
      <c r="E77">
        <v>149</v>
      </c>
      <c r="F77">
        <v>26</v>
      </c>
    </row>
    <row r="78" spans="1:6">
      <c r="A78" t="s">
        <v>341</v>
      </c>
      <c r="B78" t="s">
        <v>24</v>
      </c>
      <c r="C78">
        <v>542166679.82907104</v>
      </c>
      <c r="D78" t="s">
        <v>5</v>
      </c>
      <c r="E78">
        <v>87</v>
      </c>
      <c r="F78">
        <v>29</v>
      </c>
    </row>
    <row r="79" spans="1:6">
      <c r="A79" t="s">
        <v>342</v>
      </c>
      <c r="B79" t="s">
        <v>15</v>
      </c>
      <c r="C79">
        <v>1527305468.894196</v>
      </c>
      <c r="D79" t="s">
        <v>5</v>
      </c>
      <c r="E79">
        <v>198</v>
      </c>
      <c r="F79">
        <v>50</v>
      </c>
    </row>
    <row r="80" spans="1:6">
      <c r="A80" t="s">
        <v>345</v>
      </c>
      <c r="B80" t="s">
        <v>9</v>
      </c>
      <c r="C80">
        <v>23089238.883331291</v>
      </c>
      <c r="D80" t="s">
        <v>5</v>
      </c>
      <c r="E80">
        <v>15</v>
      </c>
      <c r="F80">
        <v>10</v>
      </c>
    </row>
    <row r="81" spans="1:6">
      <c r="A81" t="s">
        <v>346</v>
      </c>
      <c r="B81" t="s">
        <v>31</v>
      </c>
      <c r="C81">
        <v>834741727.53045678</v>
      </c>
      <c r="D81" t="s">
        <v>5</v>
      </c>
      <c r="E81">
        <v>58</v>
      </c>
      <c r="F81">
        <v>16</v>
      </c>
    </row>
    <row r="82" spans="1:6">
      <c r="A82" t="s">
        <v>347</v>
      </c>
      <c r="B82" t="s">
        <v>130</v>
      </c>
      <c r="C82">
        <v>1811656.975006103</v>
      </c>
      <c r="D82" t="s">
        <v>5</v>
      </c>
      <c r="E82">
        <v>3</v>
      </c>
      <c r="F82">
        <v>3</v>
      </c>
    </row>
    <row r="83" spans="1:6">
      <c r="A83" t="s">
        <v>349</v>
      </c>
      <c r="B83" t="s">
        <v>105</v>
      </c>
      <c r="C83">
        <v>1123055.5183105469</v>
      </c>
      <c r="D83" t="s">
        <v>5</v>
      </c>
      <c r="E83">
        <v>2</v>
      </c>
      <c r="F83">
        <v>2</v>
      </c>
    </row>
    <row r="84" spans="1:6">
      <c r="A84" t="s">
        <v>350</v>
      </c>
      <c r="B84" t="s">
        <v>184</v>
      </c>
      <c r="C84">
        <v>19141622.947418224</v>
      </c>
      <c r="D84" t="s">
        <v>5</v>
      </c>
      <c r="E84">
        <v>8</v>
      </c>
      <c r="F84">
        <v>3</v>
      </c>
    </row>
    <row r="85" spans="1:6">
      <c r="A85" t="s">
        <v>351</v>
      </c>
      <c r="B85" t="s">
        <v>101</v>
      </c>
      <c r="C85">
        <v>10259857.057037348</v>
      </c>
      <c r="D85" t="s">
        <v>5</v>
      </c>
      <c r="E85">
        <v>9</v>
      </c>
      <c r="F85">
        <v>4</v>
      </c>
    </row>
    <row r="86" spans="1:6">
      <c r="A86" t="s">
        <v>352</v>
      </c>
      <c r="B86" t="s">
        <v>68</v>
      </c>
      <c r="C86">
        <v>19182824.348083485</v>
      </c>
      <c r="D86" t="s">
        <v>5</v>
      </c>
      <c r="E86">
        <v>11</v>
      </c>
      <c r="F86">
        <v>4</v>
      </c>
    </row>
    <row r="87" spans="1:6">
      <c r="A87" t="s">
        <v>353</v>
      </c>
      <c r="B87" t="s">
        <v>57</v>
      </c>
      <c r="C87">
        <v>15337002.01818848</v>
      </c>
      <c r="D87" t="s">
        <v>5</v>
      </c>
      <c r="E87">
        <v>10</v>
      </c>
      <c r="F87">
        <v>4</v>
      </c>
    </row>
    <row r="88" spans="1:6">
      <c r="A88" t="s">
        <v>354</v>
      </c>
      <c r="B88" t="s">
        <v>104</v>
      </c>
      <c r="C88">
        <v>34348682.410217293</v>
      </c>
      <c r="D88" t="s">
        <v>5</v>
      </c>
      <c r="E88">
        <v>8</v>
      </c>
      <c r="F88">
        <v>5</v>
      </c>
    </row>
    <row r="89" spans="1:6">
      <c r="A89" t="s">
        <v>355</v>
      </c>
      <c r="B89" t="s">
        <v>147</v>
      </c>
      <c r="C89">
        <v>104618474.38714603</v>
      </c>
      <c r="D89" t="s">
        <v>5</v>
      </c>
      <c r="E89">
        <v>13</v>
      </c>
      <c r="F89">
        <v>4</v>
      </c>
    </row>
    <row r="90" spans="1:6">
      <c r="A90" t="s">
        <v>357</v>
      </c>
      <c r="B90" t="s">
        <v>162</v>
      </c>
      <c r="C90">
        <v>1557031.9551391602</v>
      </c>
      <c r="D90" t="s">
        <v>5</v>
      </c>
      <c r="E90">
        <v>2</v>
      </c>
      <c r="F90">
        <v>2</v>
      </c>
    </row>
    <row r="91" spans="1:6">
      <c r="A91" t="s">
        <v>359</v>
      </c>
      <c r="B91" t="s">
        <v>55</v>
      </c>
      <c r="C91">
        <v>8269521.2080688439</v>
      </c>
      <c r="D91" t="s">
        <v>5</v>
      </c>
      <c r="E91">
        <v>6</v>
      </c>
      <c r="F91">
        <v>6</v>
      </c>
    </row>
    <row r="92" spans="1:6">
      <c r="A92" t="s">
        <v>360</v>
      </c>
      <c r="B92" t="s">
        <v>51</v>
      </c>
      <c r="C92">
        <v>13166405.345611572</v>
      </c>
      <c r="D92" t="s">
        <v>5</v>
      </c>
      <c r="E92">
        <v>7</v>
      </c>
      <c r="F92">
        <v>4</v>
      </c>
    </row>
    <row r="93" spans="1:6">
      <c r="A93" t="s">
        <v>361</v>
      </c>
      <c r="B93" t="s">
        <v>38</v>
      </c>
      <c r="C93">
        <v>7925145.7061767541</v>
      </c>
      <c r="D93" t="s">
        <v>5</v>
      </c>
      <c r="E93">
        <v>9</v>
      </c>
      <c r="F93">
        <v>4</v>
      </c>
    </row>
    <row r="94" spans="1:6">
      <c r="A94" t="s">
        <v>363</v>
      </c>
      <c r="B94" t="s">
        <v>143</v>
      </c>
      <c r="C94">
        <v>5969620.9190673893</v>
      </c>
      <c r="D94" t="s">
        <v>5</v>
      </c>
      <c r="E94">
        <v>3</v>
      </c>
      <c r="F94">
        <v>1</v>
      </c>
    </row>
    <row r="95" spans="1:6">
      <c r="A95" t="s">
        <v>365</v>
      </c>
      <c r="B95" t="s">
        <v>87</v>
      </c>
      <c r="C95">
        <v>215046064.97949222</v>
      </c>
      <c r="D95" t="s">
        <v>5</v>
      </c>
      <c r="E95">
        <v>54</v>
      </c>
      <c r="F95">
        <v>23</v>
      </c>
    </row>
    <row r="96" spans="1:6">
      <c r="A96" t="s">
        <v>367</v>
      </c>
      <c r="B96" t="s">
        <v>188</v>
      </c>
      <c r="C96">
        <v>2272245.9431152348</v>
      </c>
      <c r="D96" t="s">
        <v>5</v>
      </c>
      <c r="E96">
        <v>3</v>
      </c>
      <c r="F96">
        <v>3</v>
      </c>
    </row>
    <row r="97" spans="1:6">
      <c r="A97" t="s">
        <v>368</v>
      </c>
      <c r="B97" t="s">
        <v>123</v>
      </c>
      <c r="C97">
        <v>3069752.285034176</v>
      </c>
      <c r="D97" t="s">
        <v>5</v>
      </c>
      <c r="E97">
        <v>3</v>
      </c>
      <c r="F97">
        <v>3</v>
      </c>
    </row>
    <row r="98" spans="1:6">
      <c r="A98" t="s">
        <v>369</v>
      </c>
      <c r="B98" t="s">
        <v>4</v>
      </c>
      <c r="C98">
        <v>1129253721.8088994</v>
      </c>
      <c r="D98" t="s">
        <v>5</v>
      </c>
      <c r="E98">
        <v>63</v>
      </c>
      <c r="F98">
        <v>14</v>
      </c>
    </row>
    <row r="99" spans="1:6">
      <c r="A99" t="s">
        <v>370</v>
      </c>
      <c r="B99" t="s">
        <v>40</v>
      </c>
      <c r="C99">
        <v>2386206912.2409062</v>
      </c>
      <c r="D99" t="s">
        <v>5</v>
      </c>
      <c r="E99">
        <v>227</v>
      </c>
      <c r="F99">
        <v>35</v>
      </c>
    </row>
    <row r="100" spans="1:6">
      <c r="A100" t="s">
        <v>371</v>
      </c>
      <c r="B100" t="s">
        <v>27</v>
      </c>
      <c r="C100">
        <v>15633819.902923593</v>
      </c>
      <c r="D100" t="s">
        <v>5</v>
      </c>
      <c r="E100">
        <v>7</v>
      </c>
      <c r="F100">
        <v>3</v>
      </c>
    </row>
    <row r="101" spans="1:6">
      <c r="A101" t="s">
        <v>374</v>
      </c>
      <c r="B101" t="s">
        <v>150</v>
      </c>
      <c r="C101">
        <v>2175522.884765625</v>
      </c>
      <c r="D101" t="s">
        <v>5</v>
      </c>
      <c r="E101">
        <v>3</v>
      </c>
      <c r="F101">
        <v>2</v>
      </c>
    </row>
    <row r="102" spans="1:6">
      <c r="A102" t="s">
        <v>376</v>
      </c>
      <c r="B102" t="s">
        <v>202</v>
      </c>
      <c r="C102">
        <v>1276721.121765137</v>
      </c>
      <c r="D102" t="s">
        <v>5</v>
      </c>
      <c r="E102">
        <v>2</v>
      </c>
      <c r="F102">
        <v>2</v>
      </c>
    </row>
    <row r="103" spans="1:6">
      <c r="A103" t="s">
        <v>377</v>
      </c>
      <c r="B103" t="s">
        <v>8</v>
      </c>
      <c r="C103">
        <v>4699391.5518951435</v>
      </c>
      <c r="D103" t="s">
        <v>5</v>
      </c>
      <c r="E103">
        <v>4</v>
      </c>
      <c r="F103">
        <v>3</v>
      </c>
    </row>
    <row r="104" spans="1:6">
      <c r="A104" t="s">
        <v>378</v>
      </c>
      <c r="B104" t="s">
        <v>149</v>
      </c>
      <c r="C104">
        <v>5431244.0582275381</v>
      </c>
      <c r="D104" t="s">
        <v>5</v>
      </c>
      <c r="E104">
        <v>5</v>
      </c>
      <c r="F104">
        <v>4</v>
      </c>
    </row>
    <row r="105" spans="1:6">
      <c r="A105" t="s">
        <v>380</v>
      </c>
      <c r="B105" t="s">
        <v>138</v>
      </c>
      <c r="C105">
        <v>4755399.1012267992</v>
      </c>
      <c r="D105" t="s">
        <v>5</v>
      </c>
      <c r="E105">
        <v>6</v>
      </c>
      <c r="F105">
        <v>3</v>
      </c>
    </row>
    <row r="106" spans="1:6">
      <c r="A106" t="s">
        <v>381</v>
      </c>
      <c r="B106" t="s">
        <v>17</v>
      </c>
      <c r="C106">
        <v>82552877.956054792</v>
      </c>
      <c r="D106" t="s">
        <v>5</v>
      </c>
      <c r="E106">
        <v>3</v>
      </c>
      <c r="F106">
        <v>1</v>
      </c>
    </row>
    <row r="107" spans="1:6">
      <c r="A107" t="s">
        <v>384</v>
      </c>
      <c r="B107" t="s">
        <v>94</v>
      </c>
      <c r="C107">
        <v>2704226.7600402832</v>
      </c>
      <c r="D107" t="s">
        <v>5</v>
      </c>
      <c r="E107">
        <v>4</v>
      </c>
      <c r="F107">
        <v>2</v>
      </c>
    </row>
    <row r="108" spans="1:6">
      <c r="A108" t="s">
        <v>387</v>
      </c>
      <c r="B108" t="s">
        <v>25</v>
      </c>
      <c r="C108">
        <v>26678341.394348137</v>
      </c>
      <c r="D108" t="s">
        <v>5</v>
      </c>
      <c r="E108">
        <v>16</v>
      </c>
      <c r="F108">
        <v>9</v>
      </c>
    </row>
    <row r="109" spans="1:6">
      <c r="A109" t="s">
        <v>388</v>
      </c>
      <c r="B109" t="s">
        <v>90</v>
      </c>
      <c r="C109">
        <v>6334676.5147399902</v>
      </c>
      <c r="D109" t="s">
        <v>5</v>
      </c>
      <c r="E109">
        <v>4</v>
      </c>
      <c r="F109">
        <v>3</v>
      </c>
    </row>
    <row r="110" spans="1:6">
      <c r="A110" t="s">
        <v>390</v>
      </c>
      <c r="B110" t="s">
        <v>84</v>
      </c>
      <c r="C110">
        <v>8275388.7891845759</v>
      </c>
      <c r="D110" t="s">
        <v>5</v>
      </c>
      <c r="E110">
        <v>5</v>
      </c>
      <c r="F110">
        <v>2</v>
      </c>
    </row>
    <row r="111" spans="1:6">
      <c r="A111" t="s">
        <v>391</v>
      </c>
      <c r="B111" t="s">
        <v>113</v>
      </c>
      <c r="C111">
        <v>17094524.293640129</v>
      </c>
      <c r="D111" t="s">
        <v>5</v>
      </c>
      <c r="E111">
        <v>9</v>
      </c>
      <c r="F111">
        <v>5</v>
      </c>
    </row>
    <row r="112" spans="1:6">
      <c r="A112" t="s">
        <v>392</v>
      </c>
      <c r="B112" t="s">
        <v>170</v>
      </c>
      <c r="C112">
        <v>9909007.6950988788</v>
      </c>
      <c r="D112" t="s">
        <v>5</v>
      </c>
      <c r="E112">
        <v>5</v>
      </c>
      <c r="F112">
        <v>1</v>
      </c>
    </row>
    <row r="113" spans="1:6">
      <c r="A113" t="s">
        <v>393</v>
      </c>
      <c r="B113" t="s">
        <v>124</v>
      </c>
      <c r="C113">
        <v>12786132.36645508</v>
      </c>
      <c r="D113" t="s">
        <v>5</v>
      </c>
      <c r="E113">
        <v>3</v>
      </c>
      <c r="F113">
        <v>1</v>
      </c>
    </row>
    <row r="114" spans="1:6">
      <c r="A114" t="s">
        <v>394</v>
      </c>
      <c r="B114" t="s">
        <v>97</v>
      </c>
      <c r="C114">
        <v>39063239.397827193</v>
      </c>
      <c r="D114" t="s">
        <v>5</v>
      </c>
      <c r="E114">
        <v>14</v>
      </c>
      <c r="F114">
        <v>7</v>
      </c>
    </row>
    <row r="115" spans="1:6">
      <c r="A115" t="s">
        <v>395</v>
      </c>
      <c r="B115" t="s">
        <v>26</v>
      </c>
      <c r="C115">
        <v>26270452.467376702</v>
      </c>
      <c r="D115" t="s">
        <v>5</v>
      </c>
      <c r="E115">
        <v>7</v>
      </c>
      <c r="F115">
        <v>4</v>
      </c>
    </row>
    <row r="116" spans="1:6">
      <c r="A116" t="s">
        <v>396</v>
      </c>
      <c r="B116" t="s">
        <v>30</v>
      </c>
      <c r="C116">
        <v>9169941.658325199</v>
      </c>
      <c r="D116" t="s">
        <v>5</v>
      </c>
      <c r="E116">
        <v>3</v>
      </c>
      <c r="F116">
        <v>1</v>
      </c>
    </row>
    <row r="117" spans="1:6">
      <c r="A117" t="s">
        <v>402</v>
      </c>
      <c r="B117" t="s">
        <v>117</v>
      </c>
      <c r="C117">
        <v>4130675.5548706031</v>
      </c>
      <c r="D117" t="s">
        <v>5</v>
      </c>
      <c r="E117">
        <v>4</v>
      </c>
      <c r="F117">
        <v>2</v>
      </c>
    </row>
    <row r="118" spans="1:6">
      <c r="A118" t="s">
        <v>405</v>
      </c>
      <c r="B118" t="s">
        <v>75</v>
      </c>
      <c r="C118">
        <v>22913233.971160877</v>
      </c>
      <c r="D118" t="s">
        <v>5</v>
      </c>
      <c r="E118">
        <v>7</v>
      </c>
      <c r="F118">
        <v>4</v>
      </c>
    </row>
    <row r="119" spans="1:6">
      <c r="A119" t="s">
        <v>408</v>
      </c>
      <c r="B119" t="s">
        <v>127</v>
      </c>
      <c r="C119">
        <v>8485705.040435791</v>
      </c>
      <c r="D119" t="s">
        <v>5</v>
      </c>
      <c r="E119">
        <v>3</v>
      </c>
      <c r="F119">
        <v>2</v>
      </c>
    </row>
    <row r="120" spans="1:6">
      <c r="A120" t="s">
        <v>409</v>
      </c>
      <c r="B120" t="s">
        <v>132</v>
      </c>
      <c r="C120">
        <v>15049486.673217781</v>
      </c>
      <c r="D120" t="s">
        <v>5</v>
      </c>
      <c r="E120">
        <v>4</v>
      </c>
      <c r="F120">
        <v>3</v>
      </c>
    </row>
    <row r="121" spans="1:6">
      <c r="A121" t="s">
        <v>410</v>
      </c>
      <c r="B121" t="s">
        <v>91</v>
      </c>
      <c r="C121">
        <v>69218580.46270752</v>
      </c>
      <c r="D121" t="s">
        <v>5</v>
      </c>
      <c r="E121">
        <v>11</v>
      </c>
      <c r="F121">
        <v>2</v>
      </c>
    </row>
    <row r="122" spans="1:6">
      <c r="A122" t="s">
        <v>411</v>
      </c>
      <c r="B122" t="s">
        <v>63</v>
      </c>
      <c r="C122">
        <v>3919824.0529480032</v>
      </c>
      <c r="D122" t="s">
        <v>5</v>
      </c>
      <c r="E122">
        <v>6</v>
      </c>
      <c r="F122">
        <v>3</v>
      </c>
    </row>
    <row r="123" spans="1:6">
      <c r="A123" t="s">
        <v>412</v>
      </c>
      <c r="B123" t="s">
        <v>13</v>
      </c>
      <c r="C123">
        <v>101256972.19119272</v>
      </c>
      <c r="D123" t="s">
        <v>5</v>
      </c>
      <c r="E123">
        <v>46</v>
      </c>
      <c r="F123">
        <v>24</v>
      </c>
    </row>
    <row r="124" spans="1:6">
      <c r="A124" t="s">
        <v>413</v>
      </c>
      <c r="B124" t="s">
        <v>66</v>
      </c>
      <c r="C124">
        <v>37579066.188781708</v>
      </c>
      <c r="D124" t="s">
        <v>5</v>
      </c>
      <c r="E124">
        <v>5</v>
      </c>
      <c r="F124">
        <v>2</v>
      </c>
    </row>
    <row r="125" spans="1:6">
      <c r="A125" t="s">
        <v>417</v>
      </c>
      <c r="B125" t="s">
        <v>23</v>
      </c>
      <c r="C125">
        <v>756080114.60821569</v>
      </c>
      <c r="D125" t="s">
        <v>5</v>
      </c>
      <c r="E125">
        <v>133</v>
      </c>
      <c r="F125">
        <v>42</v>
      </c>
    </row>
    <row r="126" spans="1:6">
      <c r="A126" t="s">
        <v>418</v>
      </c>
      <c r="B126" t="s">
        <v>110</v>
      </c>
      <c r="C126">
        <v>2635250.9408569401</v>
      </c>
      <c r="D126" t="s">
        <v>5</v>
      </c>
      <c r="E126">
        <v>2</v>
      </c>
      <c r="F126">
        <v>2</v>
      </c>
    </row>
    <row r="127" spans="1:6">
      <c r="A127" t="s">
        <v>419</v>
      </c>
      <c r="B127" t="s">
        <v>48</v>
      </c>
      <c r="C127">
        <v>226044279.22756961</v>
      </c>
      <c r="D127" t="s">
        <v>5</v>
      </c>
      <c r="E127">
        <v>30</v>
      </c>
      <c r="F127">
        <v>11</v>
      </c>
    </row>
    <row r="128" spans="1:6">
      <c r="A128" t="s">
        <v>420</v>
      </c>
      <c r="B128" t="s">
        <v>200</v>
      </c>
      <c r="C128">
        <v>3898052.7281189002</v>
      </c>
      <c r="D128" t="s">
        <v>5</v>
      </c>
      <c r="E128">
        <v>2</v>
      </c>
      <c r="F128">
        <v>2</v>
      </c>
    </row>
    <row r="129" spans="1:6">
      <c r="A129" t="s">
        <v>422</v>
      </c>
      <c r="B129" t="s">
        <v>78</v>
      </c>
      <c r="C129">
        <v>4618389.3718566922</v>
      </c>
      <c r="D129" t="s">
        <v>5</v>
      </c>
      <c r="E129">
        <v>6</v>
      </c>
      <c r="F129">
        <v>4</v>
      </c>
    </row>
    <row r="130" spans="1:6">
      <c r="A130" t="s">
        <v>423</v>
      </c>
      <c r="B130" t="s">
        <v>95</v>
      </c>
      <c r="C130">
        <v>3569109.9876403781</v>
      </c>
      <c r="D130" t="s">
        <v>5</v>
      </c>
      <c r="E130">
        <v>5</v>
      </c>
      <c r="F130">
        <v>4</v>
      </c>
    </row>
    <row r="131" spans="1:6">
      <c r="A131" t="s">
        <v>425</v>
      </c>
      <c r="B131" t="s">
        <v>158</v>
      </c>
      <c r="C131">
        <v>3765830.8776550284</v>
      </c>
      <c r="D131" t="s">
        <v>5</v>
      </c>
      <c r="E131">
        <v>6</v>
      </c>
      <c r="F131">
        <v>3</v>
      </c>
    </row>
    <row r="132" spans="1:6">
      <c r="A132" t="s">
        <v>432</v>
      </c>
      <c r="B132" t="s">
        <v>10</v>
      </c>
      <c r="C132">
        <v>1719716131.4114382</v>
      </c>
      <c r="D132" t="s">
        <v>5</v>
      </c>
      <c r="E132">
        <v>164</v>
      </c>
      <c r="F132">
        <v>54</v>
      </c>
    </row>
    <row r="133" spans="1:6" s="3" customFormat="1">
      <c r="A133" s="3" t="s">
        <v>220</v>
      </c>
      <c r="B133" s="3" t="s">
        <v>71</v>
      </c>
      <c r="C133" s="3">
        <v>866426.15527343797</v>
      </c>
      <c r="D133" s="3" t="s">
        <v>5</v>
      </c>
      <c r="E133" s="3">
        <v>1</v>
      </c>
      <c r="F133" s="3">
        <v>1</v>
      </c>
    </row>
    <row r="134" spans="1:6" s="3" customFormat="1">
      <c r="A134" s="3" t="s">
        <v>226</v>
      </c>
      <c r="B134" s="3" t="s">
        <v>168</v>
      </c>
      <c r="C134" s="3">
        <v>553139.12579345703</v>
      </c>
      <c r="D134" s="3" t="s">
        <v>5</v>
      </c>
      <c r="E134" s="3">
        <v>1</v>
      </c>
      <c r="F134" s="3">
        <v>1</v>
      </c>
    </row>
    <row r="135" spans="1:6" s="3" customFormat="1">
      <c r="A135" s="3" t="s">
        <v>228</v>
      </c>
      <c r="B135" s="3" t="s">
        <v>189</v>
      </c>
      <c r="C135" s="3">
        <v>1988128.9917602511</v>
      </c>
      <c r="D135" s="3" t="s">
        <v>5</v>
      </c>
      <c r="E135" s="3">
        <v>2</v>
      </c>
      <c r="F135" s="3">
        <v>1</v>
      </c>
    </row>
    <row r="136" spans="1:6" s="3" customFormat="1">
      <c r="A136" s="3" t="s">
        <v>229</v>
      </c>
      <c r="B136" s="3" t="s">
        <v>214</v>
      </c>
      <c r="C136" s="3">
        <v>5555522.2108764695</v>
      </c>
      <c r="D136" s="3" t="s">
        <v>5</v>
      </c>
      <c r="E136" s="3">
        <v>2</v>
      </c>
      <c r="F136" s="3">
        <v>1</v>
      </c>
    </row>
    <row r="137" spans="1:6" s="3" customFormat="1">
      <c r="A137" s="3" t="s">
        <v>232</v>
      </c>
      <c r="B137" s="3" t="s">
        <v>191</v>
      </c>
      <c r="C137" s="3">
        <v>562007.34072876</v>
      </c>
      <c r="D137" s="3" t="s">
        <v>5</v>
      </c>
      <c r="E137" s="3">
        <v>1</v>
      </c>
      <c r="F137" s="3">
        <v>1</v>
      </c>
    </row>
    <row r="138" spans="1:6" s="3" customFormat="1">
      <c r="A138" s="3" t="s">
        <v>239</v>
      </c>
      <c r="B138" s="3" t="s">
        <v>157</v>
      </c>
      <c r="C138" s="3">
        <v>487323.30276489299</v>
      </c>
      <c r="D138" s="3" t="s">
        <v>5</v>
      </c>
      <c r="E138" s="3">
        <v>1</v>
      </c>
      <c r="F138" s="3">
        <v>1</v>
      </c>
    </row>
    <row r="139" spans="1:6" s="3" customFormat="1">
      <c r="A139" s="3" t="s">
        <v>242</v>
      </c>
      <c r="B139" s="3" t="s">
        <v>141</v>
      </c>
      <c r="C139" s="3">
        <v>409486.83914184599</v>
      </c>
      <c r="D139" s="3" t="s">
        <v>5</v>
      </c>
      <c r="E139" s="3">
        <v>1</v>
      </c>
      <c r="F139" s="3">
        <v>1</v>
      </c>
    </row>
    <row r="140" spans="1:6" s="3" customFormat="1">
      <c r="A140" s="3" t="s">
        <v>243</v>
      </c>
      <c r="B140" s="3" t="s">
        <v>160</v>
      </c>
      <c r="C140" s="3">
        <v>587863.02355956996</v>
      </c>
      <c r="D140" s="3" t="s">
        <v>5</v>
      </c>
      <c r="E140" s="3">
        <v>1</v>
      </c>
      <c r="F140" s="3">
        <v>1</v>
      </c>
    </row>
    <row r="141" spans="1:6" s="3" customFormat="1">
      <c r="A141" s="3" t="s">
        <v>245</v>
      </c>
      <c r="B141" s="3" t="s">
        <v>114</v>
      </c>
      <c r="C141" s="3">
        <v>373706.13928222703</v>
      </c>
      <c r="D141" s="3" t="s">
        <v>5</v>
      </c>
      <c r="E141" s="3">
        <v>1</v>
      </c>
      <c r="F141" s="3">
        <v>1</v>
      </c>
    </row>
    <row r="142" spans="1:6" s="3" customFormat="1">
      <c r="A142" s="3" t="s">
        <v>249</v>
      </c>
      <c r="B142" s="3" t="s">
        <v>175</v>
      </c>
      <c r="C142" s="3">
        <v>876477.58233642601</v>
      </c>
      <c r="D142" s="3" t="s">
        <v>5</v>
      </c>
      <c r="E142" s="3">
        <v>1</v>
      </c>
      <c r="F142" s="3">
        <v>1</v>
      </c>
    </row>
    <row r="143" spans="1:6" s="3" customFormat="1">
      <c r="A143" s="3" t="s">
        <v>254</v>
      </c>
      <c r="B143" s="3" t="s">
        <v>111</v>
      </c>
      <c r="C143" s="3">
        <v>356236.03726196301</v>
      </c>
      <c r="D143" s="3" t="s">
        <v>5</v>
      </c>
      <c r="E143" s="3">
        <v>1</v>
      </c>
      <c r="F143" s="3">
        <v>1</v>
      </c>
    </row>
    <row r="144" spans="1:6" s="3" customFormat="1">
      <c r="A144" s="3" t="s">
        <v>255</v>
      </c>
      <c r="B144" s="3" t="s">
        <v>164</v>
      </c>
      <c r="C144" s="3">
        <v>840618.78277587902</v>
      </c>
      <c r="D144" s="3" t="s">
        <v>5</v>
      </c>
      <c r="E144" s="3">
        <v>1</v>
      </c>
      <c r="F144" s="3">
        <v>1</v>
      </c>
    </row>
    <row r="145" spans="1:6" s="3" customFormat="1">
      <c r="A145" s="3" t="s">
        <v>257</v>
      </c>
      <c r="B145" s="3" t="s">
        <v>112</v>
      </c>
      <c r="C145" s="3">
        <v>2707074.80786133</v>
      </c>
      <c r="D145" s="3" t="s">
        <v>5</v>
      </c>
      <c r="E145" s="3">
        <v>1</v>
      </c>
      <c r="F145" s="3">
        <v>1</v>
      </c>
    </row>
    <row r="146" spans="1:6" s="3" customFormat="1">
      <c r="A146" s="3" t="s">
        <v>260</v>
      </c>
      <c r="B146" s="3" t="s">
        <v>64</v>
      </c>
      <c r="C146" s="3">
        <v>1558104.209533694</v>
      </c>
      <c r="D146" s="3" t="s">
        <v>5</v>
      </c>
      <c r="E146" s="3">
        <v>2</v>
      </c>
      <c r="F146" s="3">
        <v>1</v>
      </c>
    </row>
    <row r="147" spans="1:6" s="3" customFormat="1">
      <c r="A147" s="3" t="s">
        <v>261</v>
      </c>
      <c r="B147" s="3" t="s">
        <v>213</v>
      </c>
      <c r="C147" s="3">
        <v>951183.52111816395</v>
      </c>
      <c r="D147" s="3" t="s">
        <v>5</v>
      </c>
      <c r="E147" s="3">
        <v>1</v>
      </c>
      <c r="F147" s="3">
        <v>1</v>
      </c>
    </row>
    <row r="148" spans="1:6" s="3" customFormat="1">
      <c r="A148" s="3" t="s">
        <v>262</v>
      </c>
      <c r="B148" s="3" t="s">
        <v>59</v>
      </c>
      <c r="C148" s="3">
        <v>1901009.1727905299</v>
      </c>
      <c r="D148" s="3" t="s">
        <v>5</v>
      </c>
      <c r="E148" s="3">
        <v>1</v>
      </c>
      <c r="F148" s="3">
        <v>1</v>
      </c>
    </row>
    <row r="149" spans="1:6" s="3" customFormat="1">
      <c r="A149" s="3" t="s">
        <v>268</v>
      </c>
      <c r="B149" s="3" t="s">
        <v>154</v>
      </c>
      <c r="C149" s="3">
        <v>370533.29373168899</v>
      </c>
      <c r="D149" s="3" t="s">
        <v>5</v>
      </c>
      <c r="E149" s="3">
        <v>1</v>
      </c>
      <c r="F149" s="3">
        <v>1</v>
      </c>
    </row>
    <row r="150" spans="1:6" s="3" customFormat="1">
      <c r="A150" s="3" t="s">
        <v>272</v>
      </c>
      <c r="B150" s="3" t="s">
        <v>181</v>
      </c>
      <c r="C150" s="3">
        <v>875908.26763916004</v>
      </c>
      <c r="D150" s="3" t="s">
        <v>5</v>
      </c>
      <c r="E150" s="3">
        <v>1</v>
      </c>
      <c r="F150" s="3">
        <v>1</v>
      </c>
    </row>
    <row r="151" spans="1:6" s="3" customFormat="1">
      <c r="A151" s="3" t="s">
        <v>273</v>
      </c>
      <c r="B151" s="3" t="s">
        <v>209</v>
      </c>
      <c r="C151" s="3">
        <v>1830271.4008789081</v>
      </c>
      <c r="D151" s="3" t="s">
        <v>5</v>
      </c>
      <c r="E151" s="3">
        <v>2</v>
      </c>
      <c r="F151" s="3">
        <v>1</v>
      </c>
    </row>
    <row r="152" spans="1:6" s="3" customFormat="1">
      <c r="A152" s="3" t="s">
        <v>275</v>
      </c>
      <c r="B152" s="3" t="s">
        <v>161</v>
      </c>
      <c r="C152" s="3">
        <v>406091.48181152297</v>
      </c>
      <c r="D152" s="3" t="s">
        <v>5</v>
      </c>
      <c r="E152" s="3">
        <v>1</v>
      </c>
      <c r="F152" s="3">
        <v>1</v>
      </c>
    </row>
    <row r="153" spans="1:6" s="3" customFormat="1">
      <c r="A153" s="3" t="s">
        <v>278</v>
      </c>
      <c r="B153" s="3" t="s">
        <v>179</v>
      </c>
      <c r="C153" s="3">
        <v>1544246.407623291</v>
      </c>
      <c r="D153" s="3" t="s">
        <v>5</v>
      </c>
      <c r="E153" s="3">
        <v>2</v>
      </c>
      <c r="F153" s="3">
        <v>1</v>
      </c>
    </row>
    <row r="154" spans="1:6" s="3" customFormat="1">
      <c r="A154" s="3" t="s">
        <v>280</v>
      </c>
      <c r="B154" s="3" t="s">
        <v>139</v>
      </c>
      <c r="C154" s="3">
        <v>1305056.5836181641</v>
      </c>
      <c r="D154" s="3" t="s">
        <v>5</v>
      </c>
      <c r="E154" s="3">
        <v>2</v>
      </c>
      <c r="F154" s="3">
        <v>1</v>
      </c>
    </row>
    <row r="155" spans="1:6" s="3" customFormat="1">
      <c r="A155" s="3" t="s">
        <v>282</v>
      </c>
      <c r="B155" s="3" t="s">
        <v>153</v>
      </c>
      <c r="C155" s="3">
        <v>537061.99557495106</v>
      </c>
      <c r="D155" s="3" t="s">
        <v>5</v>
      </c>
      <c r="E155" s="3">
        <v>1</v>
      </c>
      <c r="F155" s="3">
        <v>1</v>
      </c>
    </row>
    <row r="156" spans="1:6" s="3" customFormat="1">
      <c r="A156" s="3" t="s">
        <v>287</v>
      </c>
      <c r="B156" s="3" t="s">
        <v>46</v>
      </c>
      <c r="C156" s="3">
        <v>77347612.015625</v>
      </c>
      <c r="D156" s="3" t="s">
        <v>5</v>
      </c>
      <c r="E156" s="3">
        <v>2</v>
      </c>
      <c r="F156" s="3">
        <v>1</v>
      </c>
    </row>
    <row r="157" spans="1:6" s="3" customFormat="1">
      <c r="A157" s="3" t="s">
        <v>288</v>
      </c>
      <c r="B157" s="3" t="s">
        <v>6</v>
      </c>
      <c r="C157" s="3">
        <v>21381150.0458984</v>
      </c>
      <c r="D157" s="3" t="s">
        <v>5</v>
      </c>
      <c r="E157" s="3">
        <v>1</v>
      </c>
      <c r="F157" s="3">
        <v>1</v>
      </c>
    </row>
    <row r="158" spans="1:6" s="3" customFormat="1">
      <c r="A158" s="3" t="s">
        <v>295</v>
      </c>
      <c r="B158" s="3" t="s">
        <v>42</v>
      </c>
      <c r="C158" s="3">
        <v>4503360.9067382803</v>
      </c>
      <c r="D158" s="3" t="s">
        <v>5</v>
      </c>
      <c r="E158" s="3">
        <v>1</v>
      </c>
      <c r="F158" s="3">
        <v>1</v>
      </c>
    </row>
    <row r="159" spans="1:6" s="3" customFormat="1">
      <c r="A159" s="3" t="s">
        <v>298</v>
      </c>
      <c r="B159" s="3" t="s">
        <v>204</v>
      </c>
      <c r="C159" s="3">
        <v>217811.875640869</v>
      </c>
      <c r="D159" s="3" t="s">
        <v>5</v>
      </c>
      <c r="E159" s="3">
        <v>1</v>
      </c>
      <c r="F159" s="3">
        <v>1</v>
      </c>
    </row>
    <row r="160" spans="1:6" s="3" customFormat="1">
      <c r="A160" s="3" t="s">
        <v>299</v>
      </c>
      <c r="B160" s="3" t="s">
        <v>102</v>
      </c>
      <c r="C160" s="3">
        <v>822424.27124023403</v>
      </c>
      <c r="D160" s="3" t="s">
        <v>5</v>
      </c>
      <c r="E160" s="3">
        <v>1</v>
      </c>
      <c r="F160" s="3">
        <v>1</v>
      </c>
    </row>
    <row r="161" spans="1:6" s="3" customFormat="1">
      <c r="A161" s="3" t="s">
        <v>301</v>
      </c>
      <c r="B161" s="3" t="s">
        <v>201</v>
      </c>
      <c r="C161" s="3">
        <v>606753.41137695301</v>
      </c>
      <c r="D161" s="3" t="s">
        <v>5</v>
      </c>
      <c r="E161" s="3">
        <v>1</v>
      </c>
      <c r="F161" s="3">
        <v>1</v>
      </c>
    </row>
    <row r="162" spans="1:6" s="3" customFormat="1">
      <c r="A162" s="3" t="s">
        <v>302</v>
      </c>
      <c r="B162" s="3" t="s">
        <v>146</v>
      </c>
      <c r="C162" s="3">
        <v>1168500.32141113</v>
      </c>
      <c r="D162" s="3" t="s">
        <v>5</v>
      </c>
      <c r="E162" s="3">
        <v>1</v>
      </c>
      <c r="F162" s="3">
        <v>1</v>
      </c>
    </row>
    <row r="163" spans="1:6" s="3" customFormat="1">
      <c r="A163" s="3" t="s">
        <v>304</v>
      </c>
      <c r="B163" s="3" t="s">
        <v>212</v>
      </c>
      <c r="C163" s="3">
        <v>845449.76293945301</v>
      </c>
      <c r="D163" s="3" t="s">
        <v>5</v>
      </c>
      <c r="E163" s="3">
        <v>1</v>
      </c>
      <c r="F163" s="3">
        <v>1</v>
      </c>
    </row>
    <row r="164" spans="1:6" s="3" customFormat="1">
      <c r="A164" s="3" t="s">
        <v>307</v>
      </c>
      <c r="B164" s="3" t="s">
        <v>197</v>
      </c>
      <c r="C164" s="3">
        <v>658786.11480712902</v>
      </c>
      <c r="D164" s="3" t="s">
        <v>5</v>
      </c>
      <c r="E164" s="3">
        <v>1</v>
      </c>
      <c r="F164" s="3">
        <v>1</v>
      </c>
    </row>
    <row r="165" spans="1:6" s="3" customFormat="1">
      <c r="A165" s="3" t="s">
        <v>309</v>
      </c>
      <c r="B165" s="3" t="s">
        <v>183</v>
      </c>
      <c r="C165" s="3">
        <v>2154577.5543823252</v>
      </c>
      <c r="D165" s="3" t="s">
        <v>5</v>
      </c>
      <c r="E165" s="3">
        <v>2</v>
      </c>
      <c r="F165" s="3">
        <v>1</v>
      </c>
    </row>
    <row r="166" spans="1:6" s="3" customFormat="1">
      <c r="A166" s="3" t="s">
        <v>310</v>
      </c>
      <c r="B166" s="3" t="s">
        <v>152</v>
      </c>
      <c r="C166" s="3">
        <v>2619812.01776123</v>
      </c>
      <c r="D166" s="3" t="s">
        <v>5</v>
      </c>
      <c r="E166" s="3">
        <v>1</v>
      </c>
      <c r="F166" s="3">
        <v>1</v>
      </c>
    </row>
    <row r="167" spans="1:6" s="3" customFormat="1">
      <c r="A167" s="3" t="s">
        <v>311</v>
      </c>
      <c r="B167" s="3" t="s">
        <v>128</v>
      </c>
      <c r="C167" s="3">
        <v>1668460.8598632801</v>
      </c>
      <c r="D167" s="3" t="s">
        <v>5</v>
      </c>
      <c r="E167" s="3">
        <v>1</v>
      </c>
      <c r="F167" s="3">
        <v>1</v>
      </c>
    </row>
    <row r="168" spans="1:6" s="3" customFormat="1">
      <c r="A168" s="3" t="s">
        <v>312</v>
      </c>
      <c r="B168" s="3" t="s">
        <v>156</v>
      </c>
      <c r="C168" s="3">
        <v>1632753.29724121</v>
      </c>
      <c r="D168" s="3" t="s">
        <v>5</v>
      </c>
      <c r="E168" s="3">
        <v>1</v>
      </c>
      <c r="F168" s="3">
        <v>1</v>
      </c>
    </row>
    <row r="169" spans="1:6" s="3" customFormat="1">
      <c r="A169" s="3" t="s">
        <v>314</v>
      </c>
      <c r="B169" s="3" t="s">
        <v>109</v>
      </c>
      <c r="C169" s="3">
        <v>574860.56729126</v>
      </c>
      <c r="D169" s="3" t="s">
        <v>5</v>
      </c>
      <c r="E169" s="3">
        <v>1</v>
      </c>
      <c r="F169" s="3">
        <v>1</v>
      </c>
    </row>
    <row r="170" spans="1:6" s="3" customFormat="1">
      <c r="A170" s="3" t="s">
        <v>315</v>
      </c>
      <c r="B170" s="3" t="s">
        <v>83</v>
      </c>
      <c r="C170" s="3">
        <v>501580.26263427699</v>
      </c>
      <c r="D170" s="3" t="s">
        <v>5</v>
      </c>
      <c r="E170" s="3">
        <v>1</v>
      </c>
      <c r="F170" s="3">
        <v>1</v>
      </c>
    </row>
    <row r="171" spans="1:6" s="3" customFormat="1">
      <c r="A171" s="3" t="s">
        <v>316</v>
      </c>
      <c r="B171" s="3" t="s">
        <v>171</v>
      </c>
      <c r="C171" s="3">
        <v>651445.70935058605</v>
      </c>
      <c r="D171" s="3" t="s">
        <v>5</v>
      </c>
      <c r="E171" s="3">
        <v>1</v>
      </c>
      <c r="F171" s="3">
        <v>1</v>
      </c>
    </row>
    <row r="172" spans="1:6" s="3" customFormat="1">
      <c r="A172" s="3" t="s">
        <v>319</v>
      </c>
      <c r="B172" s="3" t="s">
        <v>216</v>
      </c>
      <c r="C172" s="3">
        <v>889599.30255127</v>
      </c>
      <c r="D172" s="3" t="s">
        <v>5</v>
      </c>
      <c r="E172" s="3">
        <v>1</v>
      </c>
      <c r="F172" s="3">
        <v>1</v>
      </c>
    </row>
    <row r="173" spans="1:6" s="3" customFormat="1">
      <c r="A173" s="3" t="s">
        <v>325</v>
      </c>
      <c r="B173" s="3" t="s">
        <v>174</v>
      </c>
      <c r="C173" s="3">
        <v>476227.13055419899</v>
      </c>
      <c r="D173" s="3" t="s">
        <v>5</v>
      </c>
      <c r="E173" s="3">
        <v>1</v>
      </c>
      <c r="F173" s="3">
        <v>1</v>
      </c>
    </row>
    <row r="174" spans="1:6" s="3" customFormat="1">
      <c r="A174" s="3" t="s">
        <v>328</v>
      </c>
      <c r="B174" s="3" t="s">
        <v>107</v>
      </c>
      <c r="C174" s="3">
        <v>2337118.7900390602</v>
      </c>
      <c r="D174" s="3" t="s">
        <v>5</v>
      </c>
      <c r="E174" s="3">
        <v>1</v>
      </c>
      <c r="F174" s="3">
        <v>1</v>
      </c>
    </row>
    <row r="175" spans="1:6" s="3" customFormat="1">
      <c r="A175" s="3" t="s">
        <v>337</v>
      </c>
      <c r="B175" s="3" t="s">
        <v>136</v>
      </c>
      <c r="C175" s="3">
        <v>3144630.38458252</v>
      </c>
      <c r="D175" s="3" t="s">
        <v>5</v>
      </c>
      <c r="E175" s="3">
        <v>2</v>
      </c>
      <c r="F175" s="3">
        <v>1</v>
      </c>
    </row>
    <row r="176" spans="1:6" s="3" customFormat="1">
      <c r="A176" s="3" t="s">
        <v>338</v>
      </c>
      <c r="B176" s="3" t="s">
        <v>172</v>
      </c>
      <c r="C176" s="3">
        <v>37521130.894897401</v>
      </c>
      <c r="D176" s="3" t="s">
        <v>5</v>
      </c>
      <c r="E176" s="3">
        <v>2</v>
      </c>
      <c r="F176" s="3">
        <v>1</v>
      </c>
    </row>
    <row r="177" spans="1:6" s="3" customFormat="1">
      <c r="A177" s="3" t="s">
        <v>339</v>
      </c>
      <c r="B177" s="3" t="s">
        <v>122</v>
      </c>
      <c r="C177" s="3">
        <v>3387531.6016845698</v>
      </c>
      <c r="D177" s="3" t="s">
        <v>5</v>
      </c>
      <c r="E177" s="3">
        <v>1</v>
      </c>
      <c r="F177" s="3">
        <v>1</v>
      </c>
    </row>
    <row r="178" spans="1:6" s="3" customFormat="1">
      <c r="A178" s="3" t="s">
        <v>343</v>
      </c>
      <c r="B178" s="3" t="s">
        <v>44</v>
      </c>
      <c r="C178" s="3">
        <v>392021.90655517601</v>
      </c>
      <c r="D178" s="3" t="s">
        <v>5</v>
      </c>
      <c r="E178" s="3">
        <v>1</v>
      </c>
      <c r="F178" s="3">
        <v>1</v>
      </c>
    </row>
    <row r="179" spans="1:6" s="3" customFormat="1">
      <c r="A179" s="3" t="s">
        <v>344</v>
      </c>
      <c r="B179" s="3" t="s">
        <v>115</v>
      </c>
      <c r="C179" s="3">
        <v>599628.09164428699</v>
      </c>
      <c r="D179" s="3" t="s">
        <v>5</v>
      </c>
      <c r="E179" s="3">
        <v>1</v>
      </c>
      <c r="F179" s="3">
        <v>1</v>
      </c>
    </row>
    <row r="180" spans="1:6" s="3" customFormat="1">
      <c r="A180" s="3" t="s">
        <v>348</v>
      </c>
      <c r="B180" s="3" t="s">
        <v>126</v>
      </c>
      <c r="C180" s="3">
        <v>2470923.25964355</v>
      </c>
      <c r="D180" s="3" t="s">
        <v>5</v>
      </c>
      <c r="E180" s="3">
        <v>1</v>
      </c>
      <c r="F180" s="3">
        <v>1</v>
      </c>
    </row>
    <row r="181" spans="1:6" s="3" customFormat="1">
      <c r="A181" s="3" t="s">
        <v>356</v>
      </c>
      <c r="B181" s="3" t="s">
        <v>187</v>
      </c>
      <c r="C181" s="3">
        <v>3229764.8867797898</v>
      </c>
      <c r="D181" s="3" t="s">
        <v>5</v>
      </c>
      <c r="E181" s="3">
        <v>1</v>
      </c>
      <c r="F181" s="3">
        <v>1</v>
      </c>
    </row>
    <row r="182" spans="1:6" s="3" customFormat="1">
      <c r="A182" s="3" t="s">
        <v>358</v>
      </c>
      <c r="B182" s="3" t="s">
        <v>145</v>
      </c>
      <c r="C182" s="3">
        <v>1411895.2760314951</v>
      </c>
      <c r="D182" s="3" t="s">
        <v>5</v>
      </c>
      <c r="E182" s="3">
        <v>2</v>
      </c>
      <c r="F182" s="3">
        <v>1</v>
      </c>
    </row>
    <row r="183" spans="1:6" s="3" customFormat="1">
      <c r="A183" s="3" t="s">
        <v>362</v>
      </c>
      <c r="B183" s="3" t="s">
        <v>193</v>
      </c>
      <c r="C183" s="3">
        <v>531517.29431152297</v>
      </c>
      <c r="D183" s="3" t="s">
        <v>5</v>
      </c>
      <c r="E183" s="3">
        <v>1</v>
      </c>
      <c r="F183" s="3">
        <v>1</v>
      </c>
    </row>
    <row r="184" spans="1:6" s="3" customFormat="1">
      <c r="A184" s="3" t="s">
        <v>364</v>
      </c>
      <c r="B184" s="3" t="s">
        <v>167</v>
      </c>
      <c r="C184" s="3">
        <v>2394196.47817994</v>
      </c>
      <c r="D184" s="3" t="s">
        <v>5</v>
      </c>
      <c r="E184" s="3">
        <v>2</v>
      </c>
      <c r="F184" s="3">
        <v>1</v>
      </c>
    </row>
    <row r="185" spans="1:6" s="3" customFormat="1">
      <c r="A185" s="3" t="s">
        <v>366</v>
      </c>
      <c r="B185" s="3" t="s">
        <v>77</v>
      </c>
      <c r="C185" s="3">
        <v>586567.11141967797</v>
      </c>
      <c r="D185" s="3" t="s">
        <v>5</v>
      </c>
      <c r="E185" s="3">
        <v>1</v>
      </c>
      <c r="F185" s="3">
        <v>1</v>
      </c>
    </row>
    <row r="186" spans="1:6" s="3" customFormat="1">
      <c r="A186" s="3" t="s">
        <v>372</v>
      </c>
      <c r="B186" s="3" t="s">
        <v>205</v>
      </c>
      <c r="C186" s="3">
        <v>790957.96948242199</v>
      </c>
      <c r="D186" s="3" t="s">
        <v>5</v>
      </c>
      <c r="E186" s="3">
        <v>1</v>
      </c>
      <c r="F186" s="3">
        <v>1</v>
      </c>
    </row>
    <row r="187" spans="1:6" s="3" customFormat="1">
      <c r="A187" s="3" t="s">
        <v>373</v>
      </c>
      <c r="B187" s="3" t="s">
        <v>50</v>
      </c>
      <c r="C187" s="3">
        <v>404506.95083618199</v>
      </c>
      <c r="D187" s="3" t="s">
        <v>5</v>
      </c>
      <c r="E187" s="3">
        <v>1</v>
      </c>
      <c r="F187" s="3">
        <v>1</v>
      </c>
    </row>
    <row r="188" spans="1:6" s="3" customFormat="1">
      <c r="A188" s="3" t="s">
        <v>375</v>
      </c>
      <c r="B188" s="3" t="s">
        <v>185</v>
      </c>
      <c r="C188" s="3">
        <v>2151415.0439758301</v>
      </c>
      <c r="D188" s="3" t="s">
        <v>5</v>
      </c>
      <c r="E188" s="3">
        <v>1</v>
      </c>
      <c r="F188" s="3">
        <v>1</v>
      </c>
    </row>
    <row r="189" spans="1:6" s="3" customFormat="1">
      <c r="A189" s="3" t="s">
        <v>379</v>
      </c>
      <c r="B189" s="3" t="s">
        <v>173</v>
      </c>
      <c r="C189" s="3">
        <v>966043.07052612305</v>
      </c>
      <c r="D189" s="3" t="s">
        <v>5</v>
      </c>
      <c r="E189" s="3">
        <v>1</v>
      </c>
      <c r="F189" s="3">
        <v>1</v>
      </c>
    </row>
    <row r="190" spans="1:6" s="3" customFormat="1">
      <c r="A190" s="3" t="s">
        <v>382</v>
      </c>
      <c r="B190" s="3" t="s">
        <v>196</v>
      </c>
      <c r="C190" s="3">
        <v>1700848.5643920901</v>
      </c>
      <c r="D190" s="3" t="s">
        <v>5</v>
      </c>
      <c r="E190" s="3">
        <v>1</v>
      </c>
      <c r="F190" s="3">
        <v>1</v>
      </c>
    </row>
    <row r="191" spans="1:6" s="3" customFormat="1">
      <c r="A191" s="3" t="s">
        <v>383</v>
      </c>
      <c r="B191" s="3" t="s">
        <v>217</v>
      </c>
      <c r="C191" s="3">
        <v>1705070.3235778799</v>
      </c>
      <c r="D191" s="3" t="s">
        <v>5</v>
      </c>
      <c r="E191" s="3">
        <v>1</v>
      </c>
      <c r="F191" s="3">
        <v>1</v>
      </c>
    </row>
    <row r="192" spans="1:6" s="3" customFormat="1">
      <c r="A192" s="3" t="s">
        <v>385</v>
      </c>
      <c r="B192" s="3" t="s">
        <v>208</v>
      </c>
      <c r="C192" s="3">
        <v>452346.12478637701</v>
      </c>
      <c r="D192" s="3" t="s">
        <v>5</v>
      </c>
      <c r="E192" s="3">
        <v>1</v>
      </c>
      <c r="F192" s="3">
        <v>1</v>
      </c>
    </row>
    <row r="193" spans="1:6" s="3" customFormat="1">
      <c r="A193" s="3" t="s">
        <v>386</v>
      </c>
      <c r="B193" s="3" t="s">
        <v>206</v>
      </c>
      <c r="C193" s="3">
        <v>370045.447265625</v>
      </c>
      <c r="D193" s="3" t="s">
        <v>5</v>
      </c>
      <c r="E193" s="3">
        <v>1</v>
      </c>
      <c r="F193" s="3">
        <v>1</v>
      </c>
    </row>
    <row r="194" spans="1:6" s="3" customFormat="1">
      <c r="A194" s="3" t="s">
        <v>389</v>
      </c>
      <c r="B194" s="3" t="s">
        <v>119</v>
      </c>
      <c r="C194" s="3">
        <v>2312553.25244141</v>
      </c>
      <c r="D194" s="3" t="s">
        <v>5</v>
      </c>
      <c r="E194" s="3">
        <v>1</v>
      </c>
      <c r="F194" s="3">
        <v>1</v>
      </c>
    </row>
    <row r="195" spans="1:6" s="3" customFormat="1">
      <c r="A195" s="3" t="s">
        <v>397</v>
      </c>
      <c r="B195" s="3" t="s">
        <v>199</v>
      </c>
      <c r="C195" s="3">
        <v>595323.23034668004</v>
      </c>
      <c r="D195" s="3" t="s">
        <v>5</v>
      </c>
      <c r="E195" s="3">
        <v>1</v>
      </c>
      <c r="F195" s="3">
        <v>1</v>
      </c>
    </row>
    <row r="196" spans="1:6" s="3" customFormat="1">
      <c r="A196" s="3" t="s">
        <v>398</v>
      </c>
      <c r="B196" s="3" t="s">
        <v>29</v>
      </c>
      <c r="C196" s="3">
        <v>709890.15643310605</v>
      </c>
      <c r="D196" s="3" t="s">
        <v>5</v>
      </c>
      <c r="E196" s="3">
        <v>2</v>
      </c>
      <c r="F196" s="3">
        <v>1</v>
      </c>
    </row>
    <row r="197" spans="1:6" s="3" customFormat="1">
      <c r="A197" s="3" t="s">
        <v>399</v>
      </c>
      <c r="B197" s="3" t="s">
        <v>93</v>
      </c>
      <c r="C197" s="3">
        <v>1475623.6822509801</v>
      </c>
      <c r="D197" s="3" t="s">
        <v>5</v>
      </c>
      <c r="E197" s="3">
        <v>1</v>
      </c>
      <c r="F197" s="3">
        <v>1</v>
      </c>
    </row>
    <row r="198" spans="1:6" s="3" customFormat="1">
      <c r="A198" s="3" t="s">
        <v>400</v>
      </c>
      <c r="B198" s="3" t="s">
        <v>178</v>
      </c>
      <c r="C198" s="3">
        <v>670387.04016113305</v>
      </c>
      <c r="D198" s="3" t="s">
        <v>5</v>
      </c>
      <c r="E198" s="3">
        <v>1</v>
      </c>
      <c r="F198" s="3">
        <v>1</v>
      </c>
    </row>
    <row r="199" spans="1:6" s="3" customFormat="1">
      <c r="A199" s="3" t="s">
        <v>401</v>
      </c>
      <c r="B199" s="3" t="s">
        <v>131</v>
      </c>
      <c r="C199" s="3">
        <v>1355655.2257080099</v>
      </c>
      <c r="D199" s="3" t="s">
        <v>5</v>
      </c>
      <c r="E199" s="3">
        <v>1</v>
      </c>
      <c r="F199" s="3">
        <v>1</v>
      </c>
    </row>
    <row r="200" spans="1:6" s="3" customFormat="1">
      <c r="A200" s="3" t="s">
        <v>403</v>
      </c>
      <c r="B200" s="3" t="s">
        <v>192</v>
      </c>
      <c r="C200" s="3">
        <v>1126296.9973754899</v>
      </c>
      <c r="D200" s="3" t="s">
        <v>5</v>
      </c>
      <c r="E200" s="3">
        <v>1</v>
      </c>
      <c r="F200" s="3">
        <v>1</v>
      </c>
    </row>
    <row r="201" spans="1:6" s="3" customFormat="1">
      <c r="A201" s="3" t="s">
        <v>404</v>
      </c>
      <c r="B201" s="3" t="s">
        <v>186</v>
      </c>
      <c r="C201" s="3">
        <v>1524773.0309143118</v>
      </c>
      <c r="D201" s="3" t="s">
        <v>5</v>
      </c>
      <c r="E201" s="3">
        <v>2</v>
      </c>
      <c r="F201" s="3">
        <v>1</v>
      </c>
    </row>
    <row r="202" spans="1:6" s="3" customFormat="1">
      <c r="A202" s="3" t="s">
        <v>406</v>
      </c>
      <c r="B202" s="3" t="s">
        <v>73</v>
      </c>
      <c r="C202" s="3">
        <v>994869.40603637707</v>
      </c>
      <c r="D202" s="3" t="s">
        <v>5</v>
      </c>
      <c r="E202" s="3">
        <v>2</v>
      </c>
      <c r="F202" s="3">
        <v>1</v>
      </c>
    </row>
    <row r="203" spans="1:6" s="3" customFormat="1">
      <c r="A203" s="3" t="s">
        <v>407</v>
      </c>
      <c r="B203" s="3" t="s">
        <v>210</v>
      </c>
      <c r="C203" s="3">
        <v>1647096.7720947301</v>
      </c>
      <c r="D203" s="3" t="s">
        <v>5</v>
      </c>
      <c r="E203" s="3">
        <v>1</v>
      </c>
      <c r="F203" s="3">
        <v>1</v>
      </c>
    </row>
    <row r="204" spans="1:6" s="3" customFormat="1">
      <c r="A204" s="3" t="s">
        <v>414</v>
      </c>
      <c r="B204" s="3" t="s">
        <v>85</v>
      </c>
      <c r="C204" s="3">
        <v>657809.74124145496</v>
      </c>
      <c r="D204" s="3" t="s">
        <v>5</v>
      </c>
      <c r="E204" s="3">
        <v>1</v>
      </c>
      <c r="F204" s="3">
        <v>1</v>
      </c>
    </row>
    <row r="205" spans="1:6" s="3" customFormat="1">
      <c r="A205" s="3" t="s">
        <v>415</v>
      </c>
      <c r="B205" s="3" t="s">
        <v>81</v>
      </c>
      <c r="C205" s="3">
        <v>2047541.9024658201</v>
      </c>
      <c r="D205" s="3" t="s">
        <v>5</v>
      </c>
      <c r="E205" s="3">
        <v>1</v>
      </c>
      <c r="F205" s="3">
        <v>1</v>
      </c>
    </row>
    <row r="206" spans="1:6" s="3" customFormat="1">
      <c r="A206" s="3" t="s">
        <v>416</v>
      </c>
      <c r="B206" s="3" t="s">
        <v>92</v>
      </c>
      <c r="C206" s="3">
        <v>1620794.81646729</v>
      </c>
      <c r="D206" s="3" t="s">
        <v>5</v>
      </c>
      <c r="E206" s="3">
        <v>1</v>
      </c>
      <c r="F206" s="3">
        <v>1</v>
      </c>
    </row>
    <row r="207" spans="1:6" s="3" customFormat="1">
      <c r="A207" s="3" t="s">
        <v>421</v>
      </c>
      <c r="B207" s="3" t="s">
        <v>98</v>
      </c>
      <c r="C207" s="3">
        <v>868224.87359619106</v>
      </c>
      <c r="D207" s="3" t="s">
        <v>5</v>
      </c>
      <c r="E207" s="3">
        <v>1</v>
      </c>
      <c r="F207" s="3">
        <v>1</v>
      </c>
    </row>
    <row r="208" spans="1:6" s="3" customFormat="1">
      <c r="A208" s="3" t="s">
        <v>424</v>
      </c>
      <c r="B208" s="3" t="s">
        <v>182</v>
      </c>
      <c r="C208" s="3">
        <v>355316.55392456101</v>
      </c>
      <c r="D208" s="3" t="s">
        <v>5</v>
      </c>
      <c r="E208" s="3">
        <v>1</v>
      </c>
      <c r="F208" s="3">
        <v>1</v>
      </c>
    </row>
    <row r="209" spans="1:6" s="3" customFormat="1">
      <c r="A209" s="3" t="s">
        <v>426</v>
      </c>
      <c r="B209" s="3" t="s">
        <v>103</v>
      </c>
      <c r="C209" s="3">
        <v>668272.46463012695</v>
      </c>
      <c r="D209" s="3" t="s">
        <v>5</v>
      </c>
      <c r="E209" s="3">
        <v>2</v>
      </c>
      <c r="F209" s="3">
        <v>1</v>
      </c>
    </row>
    <row r="210" spans="1:6" s="3" customFormat="1">
      <c r="A210" s="3" t="s">
        <v>427</v>
      </c>
      <c r="B210" s="3" t="s">
        <v>211</v>
      </c>
      <c r="C210" s="3">
        <v>584238.80758667004</v>
      </c>
      <c r="D210" s="3" t="s">
        <v>5</v>
      </c>
      <c r="E210" s="3">
        <v>1</v>
      </c>
      <c r="F210" s="3">
        <v>1</v>
      </c>
    </row>
    <row r="211" spans="1:6" s="3" customFormat="1">
      <c r="A211" s="3" t="s">
        <v>428</v>
      </c>
      <c r="B211" s="3" t="s">
        <v>195</v>
      </c>
      <c r="C211" s="3">
        <v>1522166.048248291</v>
      </c>
      <c r="D211" s="3" t="s">
        <v>5</v>
      </c>
      <c r="E211" s="3">
        <v>2</v>
      </c>
      <c r="F211" s="3">
        <v>1</v>
      </c>
    </row>
    <row r="212" spans="1:6" s="3" customFormat="1">
      <c r="A212" s="3" t="s">
        <v>429</v>
      </c>
      <c r="B212" s="3" t="s">
        <v>215</v>
      </c>
      <c r="C212" s="3">
        <v>710656.58999633801</v>
      </c>
      <c r="D212" s="3" t="s">
        <v>5</v>
      </c>
      <c r="E212" s="3">
        <v>1</v>
      </c>
      <c r="F212" s="3">
        <v>1</v>
      </c>
    </row>
    <row r="213" spans="1:6" s="3" customFormat="1">
      <c r="A213" s="3" t="s">
        <v>430</v>
      </c>
      <c r="B213" s="3" t="s">
        <v>207</v>
      </c>
      <c r="C213" s="3">
        <v>1276880.5004882801</v>
      </c>
      <c r="D213" s="3" t="s">
        <v>5</v>
      </c>
      <c r="E213" s="3">
        <v>1</v>
      </c>
      <c r="F213" s="3">
        <v>1</v>
      </c>
    </row>
    <row r="214" spans="1:6" s="3" customFormat="1">
      <c r="A214" s="3" t="s">
        <v>431</v>
      </c>
      <c r="B214" s="3" t="s">
        <v>194</v>
      </c>
      <c r="C214" s="3">
        <v>1529968.594543457</v>
      </c>
      <c r="D214" s="3" t="s">
        <v>5</v>
      </c>
      <c r="E214" s="3">
        <v>2</v>
      </c>
      <c r="F214" s="3">
        <v>1</v>
      </c>
    </row>
    <row r="216" spans="1:6">
      <c r="C216">
        <f>SUM(C2:C214)</f>
        <v>85699020654.035217</v>
      </c>
      <c r="D216" s="3" t="s">
        <v>474</v>
      </c>
    </row>
    <row r="217" spans="1:6">
      <c r="C217">
        <f>SUM(C2:C132)</f>
        <v>85462053512.776611</v>
      </c>
      <c r="D217" s="3" t="s">
        <v>475</v>
      </c>
    </row>
  </sheetData>
  <sortState xmlns:xlrd2="http://schemas.microsoft.com/office/spreadsheetml/2017/richdata2" ref="A2:F214">
    <sortCondition sortBy="fontColor" ref="B2:B214" dxfId="0"/>
    <sortCondition ref="B2:B21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S1 Protein quantification</vt:lpstr>
      <vt:lpstr>Summary All identified proteins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ProteomicsCore</dc:creator>
  <cp:lastModifiedBy>Matthew Warren</cp:lastModifiedBy>
  <dcterms:created xsi:type="dcterms:W3CDTF">2019-04-04T19:30:36Z</dcterms:created>
  <dcterms:modified xsi:type="dcterms:W3CDTF">2020-09-04T15:47:54Z</dcterms:modified>
</cp:coreProperties>
</file>