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mpanhac\Documents\Carole - Research\Papers\To write\Heparin - communication\"/>
    </mc:Choice>
  </mc:AlternateContent>
  <bookViews>
    <workbookView xWindow="0" yWindow="0" windowWidth="28800" windowHeight="14100" activeTab="1"/>
  </bookViews>
  <sheets>
    <sheet name="20201127_primary_data_CC260" sheetId="1" r:id="rId1"/>
    <sheet name="convert to %" sheetId="2" r:id="rId2"/>
    <sheet name="Ranked+enrichment" sheetId="3" r:id="rId3"/>
    <sheet name="Figure S9" sheetId="6" r:id="rId4"/>
  </sheets>
  <calcPr calcId="162913"/>
</workbook>
</file>

<file path=xl/calcChain.xml><?xml version="1.0" encoding="utf-8"?>
<calcChain xmlns="http://schemas.openxmlformats.org/spreadsheetml/2006/main">
  <c r="AG8" i="2" l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F96" i="1"/>
  <c r="G96" i="1"/>
  <c r="H96" i="1"/>
  <c r="I96" i="1"/>
  <c r="J96" i="1"/>
  <c r="L96" i="1"/>
  <c r="M96" i="1"/>
  <c r="N96" i="1"/>
  <c r="O96" i="1"/>
  <c r="P96" i="1"/>
  <c r="Q96" i="1"/>
  <c r="S96" i="1"/>
  <c r="T96" i="1"/>
  <c r="U96" i="1"/>
  <c r="V96" i="1"/>
  <c r="W96" i="1"/>
  <c r="X96" i="1"/>
  <c r="E96" i="1"/>
  <c r="BE9" i="2" l="1"/>
  <c r="BF9" i="2"/>
  <c r="BG9" i="2"/>
  <c r="BH9" i="2"/>
  <c r="BI9" i="2"/>
  <c r="BJ9" i="2"/>
  <c r="BE10" i="2"/>
  <c r="BF10" i="2"/>
  <c r="BG10" i="2"/>
  <c r="BH10" i="2"/>
  <c r="BI10" i="2"/>
  <c r="BJ10" i="2"/>
  <c r="BE11" i="2"/>
  <c r="BF11" i="2"/>
  <c r="BG11" i="2"/>
  <c r="BH11" i="2"/>
  <c r="BI11" i="2"/>
  <c r="BJ11" i="2"/>
  <c r="BE12" i="2"/>
  <c r="BF12" i="2"/>
  <c r="BG12" i="2"/>
  <c r="BH12" i="2"/>
  <c r="BI12" i="2"/>
  <c r="BJ12" i="2"/>
  <c r="BE13" i="2"/>
  <c r="BF13" i="2"/>
  <c r="BG13" i="2"/>
  <c r="BH13" i="2"/>
  <c r="BI13" i="2"/>
  <c r="BJ13" i="2"/>
  <c r="BE14" i="2"/>
  <c r="BF14" i="2"/>
  <c r="BG14" i="2"/>
  <c r="BH14" i="2"/>
  <c r="BI14" i="2"/>
  <c r="BJ14" i="2"/>
  <c r="BE15" i="2"/>
  <c r="BF15" i="2"/>
  <c r="BG15" i="2"/>
  <c r="BH15" i="2"/>
  <c r="BI15" i="2"/>
  <c r="BJ15" i="2"/>
  <c r="BE16" i="2"/>
  <c r="BF16" i="2"/>
  <c r="BG16" i="2"/>
  <c r="BH16" i="2"/>
  <c r="BI16" i="2"/>
  <c r="BJ16" i="2"/>
  <c r="BE17" i="2"/>
  <c r="BF17" i="2"/>
  <c r="BG17" i="2"/>
  <c r="BH17" i="2"/>
  <c r="BI17" i="2"/>
  <c r="BJ17" i="2"/>
  <c r="BE18" i="2"/>
  <c r="BF18" i="2"/>
  <c r="BG18" i="2"/>
  <c r="BH18" i="2"/>
  <c r="BI18" i="2"/>
  <c r="BJ18" i="2"/>
  <c r="BE19" i="2"/>
  <c r="BF19" i="2"/>
  <c r="BG19" i="2"/>
  <c r="BH19" i="2"/>
  <c r="BI19" i="2"/>
  <c r="BJ19" i="2"/>
  <c r="BE20" i="2"/>
  <c r="BF20" i="2"/>
  <c r="BG20" i="2"/>
  <c r="BH20" i="2"/>
  <c r="BI20" i="2"/>
  <c r="BJ20" i="2"/>
  <c r="BE21" i="2"/>
  <c r="BF21" i="2"/>
  <c r="BG21" i="2"/>
  <c r="BH21" i="2"/>
  <c r="BI21" i="2"/>
  <c r="BJ21" i="2"/>
  <c r="BE22" i="2"/>
  <c r="BF22" i="2"/>
  <c r="BG22" i="2"/>
  <c r="BH22" i="2"/>
  <c r="BI22" i="2"/>
  <c r="BJ22" i="2"/>
  <c r="BE23" i="2"/>
  <c r="BF23" i="2"/>
  <c r="BG23" i="2"/>
  <c r="BH23" i="2"/>
  <c r="BI23" i="2"/>
  <c r="BJ23" i="2"/>
  <c r="BE24" i="2"/>
  <c r="BF24" i="2"/>
  <c r="BG24" i="2"/>
  <c r="BH24" i="2"/>
  <c r="BI24" i="2"/>
  <c r="BJ24" i="2"/>
  <c r="BE25" i="2"/>
  <c r="BF25" i="2"/>
  <c r="BG25" i="2"/>
  <c r="BH25" i="2"/>
  <c r="BI25" i="2"/>
  <c r="BJ25" i="2"/>
  <c r="BE26" i="2"/>
  <c r="BF26" i="2"/>
  <c r="BG26" i="2"/>
  <c r="BH26" i="2"/>
  <c r="BI26" i="2"/>
  <c r="BJ26" i="2"/>
  <c r="BE27" i="2"/>
  <c r="BF27" i="2"/>
  <c r="BG27" i="2"/>
  <c r="BH27" i="2"/>
  <c r="BI27" i="2"/>
  <c r="BJ27" i="2"/>
  <c r="BE28" i="2"/>
  <c r="BF28" i="2"/>
  <c r="BG28" i="2"/>
  <c r="BH28" i="2"/>
  <c r="BI28" i="2"/>
  <c r="BJ28" i="2"/>
  <c r="BE29" i="2"/>
  <c r="BF29" i="2"/>
  <c r="BG29" i="2"/>
  <c r="BH29" i="2"/>
  <c r="BI29" i="2"/>
  <c r="BJ29" i="2"/>
  <c r="BE30" i="2"/>
  <c r="BF30" i="2"/>
  <c r="BG30" i="2"/>
  <c r="BH30" i="2"/>
  <c r="BI30" i="2"/>
  <c r="BJ30" i="2"/>
  <c r="BE31" i="2"/>
  <c r="BF31" i="2"/>
  <c r="BG31" i="2"/>
  <c r="BH31" i="2"/>
  <c r="BI31" i="2"/>
  <c r="BJ31" i="2"/>
  <c r="BE32" i="2"/>
  <c r="BF32" i="2"/>
  <c r="BG32" i="2"/>
  <c r="BH32" i="2"/>
  <c r="BI32" i="2"/>
  <c r="BJ32" i="2"/>
  <c r="BE33" i="2"/>
  <c r="BF33" i="2"/>
  <c r="BG33" i="2"/>
  <c r="BH33" i="2"/>
  <c r="BI33" i="2"/>
  <c r="BJ33" i="2"/>
  <c r="BE34" i="2"/>
  <c r="BF34" i="2"/>
  <c r="BG34" i="2"/>
  <c r="BH34" i="2"/>
  <c r="BI34" i="2"/>
  <c r="BJ34" i="2"/>
  <c r="BE35" i="2"/>
  <c r="BF35" i="2"/>
  <c r="BG35" i="2"/>
  <c r="BH35" i="2"/>
  <c r="BI35" i="2"/>
  <c r="BJ35" i="2"/>
  <c r="BE36" i="2"/>
  <c r="BF36" i="2"/>
  <c r="BG36" i="2"/>
  <c r="BH36" i="2"/>
  <c r="BI36" i="2"/>
  <c r="BJ36" i="2"/>
  <c r="BE37" i="2"/>
  <c r="BF37" i="2"/>
  <c r="BG37" i="2"/>
  <c r="BH37" i="2"/>
  <c r="BI37" i="2"/>
  <c r="BJ37" i="2"/>
  <c r="BE38" i="2"/>
  <c r="BF38" i="2"/>
  <c r="BG38" i="2"/>
  <c r="BH38" i="2"/>
  <c r="BI38" i="2"/>
  <c r="BJ38" i="2"/>
  <c r="BE39" i="2"/>
  <c r="BF39" i="2"/>
  <c r="BG39" i="2"/>
  <c r="BH39" i="2"/>
  <c r="BI39" i="2"/>
  <c r="BJ39" i="2"/>
  <c r="BE40" i="2"/>
  <c r="BF40" i="2"/>
  <c r="BG40" i="2"/>
  <c r="BH40" i="2"/>
  <c r="BI40" i="2"/>
  <c r="BJ40" i="2"/>
  <c r="BE41" i="2"/>
  <c r="BF41" i="2"/>
  <c r="BG41" i="2"/>
  <c r="BH41" i="2"/>
  <c r="BI41" i="2"/>
  <c r="BJ41" i="2"/>
  <c r="BE42" i="2"/>
  <c r="BF42" i="2"/>
  <c r="BG42" i="2"/>
  <c r="BH42" i="2"/>
  <c r="BI42" i="2"/>
  <c r="BJ42" i="2"/>
  <c r="BE43" i="2"/>
  <c r="BF43" i="2"/>
  <c r="BG43" i="2"/>
  <c r="BH43" i="2"/>
  <c r="BI43" i="2"/>
  <c r="BJ43" i="2"/>
  <c r="BE44" i="2"/>
  <c r="BF44" i="2"/>
  <c r="BG44" i="2"/>
  <c r="BH44" i="2"/>
  <c r="BI44" i="2"/>
  <c r="BJ44" i="2"/>
  <c r="BE45" i="2"/>
  <c r="BF45" i="2"/>
  <c r="BG45" i="2"/>
  <c r="BH45" i="2"/>
  <c r="BI45" i="2"/>
  <c r="BJ45" i="2"/>
  <c r="BE46" i="2"/>
  <c r="BF46" i="2"/>
  <c r="BG46" i="2"/>
  <c r="BH46" i="2"/>
  <c r="BI46" i="2"/>
  <c r="BJ46" i="2"/>
  <c r="BE47" i="2"/>
  <c r="BF47" i="2"/>
  <c r="BG47" i="2"/>
  <c r="BH47" i="2"/>
  <c r="BI47" i="2"/>
  <c r="BJ47" i="2"/>
  <c r="BE48" i="2"/>
  <c r="BF48" i="2"/>
  <c r="BG48" i="2"/>
  <c r="BH48" i="2"/>
  <c r="BI48" i="2"/>
  <c r="BJ48" i="2"/>
  <c r="BE49" i="2"/>
  <c r="BF49" i="2"/>
  <c r="BG49" i="2"/>
  <c r="BH49" i="2"/>
  <c r="BI49" i="2"/>
  <c r="BJ49" i="2"/>
  <c r="BE50" i="2"/>
  <c r="BF50" i="2"/>
  <c r="BG50" i="2"/>
  <c r="BH50" i="2"/>
  <c r="BI50" i="2"/>
  <c r="BJ50" i="2"/>
  <c r="BE51" i="2"/>
  <c r="BF51" i="2"/>
  <c r="BG51" i="2"/>
  <c r="BH51" i="2"/>
  <c r="BI51" i="2"/>
  <c r="BJ51" i="2"/>
  <c r="BE52" i="2"/>
  <c r="BF52" i="2"/>
  <c r="BG52" i="2"/>
  <c r="BH52" i="2"/>
  <c r="BI52" i="2"/>
  <c r="BJ52" i="2"/>
  <c r="BE53" i="2"/>
  <c r="BF53" i="2"/>
  <c r="BG53" i="2"/>
  <c r="BH53" i="2"/>
  <c r="BI53" i="2"/>
  <c r="BJ53" i="2"/>
  <c r="BE54" i="2"/>
  <c r="BF54" i="2"/>
  <c r="BG54" i="2"/>
  <c r="BH54" i="2"/>
  <c r="BI54" i="2"/>
  <c r="BJ54" i="2"/>
  <c r="BE55" i="2"/>
  <c r="BF55" i="2"/>
  <c r="BG55" i="2"/>
  <c r="BH55" i="2"/>
  <c r="BI55" i="2"/>
  <c r="BJ55" i="2"/>
  <c r="BE56" i="2"/>
  <c r="BF56" i="2"/>
  <c r="BG56" i="2"/>
  <c r="BH56" i="2"/>
  <c r="BI56" i="2"/>
  <c r="BJ56" i="2"/>
  <c r="BE57" i="2"/>
  <c r="BF57" i="2"/>
  <c r="BG57" i="2"/>
  <c r="BH57" i="2"/>
  <c r="BI57" i="2"/>
  <c r="BJ57" i="2"/>
  <c r="BE58" i="2"/>
  <c r="BF58" i="2"/>
  <c r="BG58" i="2"/>
  <c r="BH58" i="2"/>
  <c r="BI58" i="2"/>
  <c r="BJ58" i="2"/>
  <c r="BE59" i="2"/>
  <c r="BF59" i="2"/>
  <c r="BG59" i="2"/>
  <c r="BH59" i="2"/>
  <c r="BI59" i="2"/>
  <c r="BJ59" i="2"/>
  <c r="BE60" i="2"/>
  <c r="BF60" i="2"/>
  <c r="BG60" i="2"/>
  <c r="BH60" i="2"/>
  <c r="BI60" i="2"/>
  <c r="BJ60" i="2"/>
  <c r="BE61" i="2"/>
  <c r="BF61" i="2"/>
  <c r="BG61" i="2"/>
  <c r="BH61" i="2"/>
  <c r="BI61" i="2"/>
  <c r="BJ61" i="2"/>
  <c r="BE62" i="2"/>
  <c r="BF62" i="2"/>
  <c r="BG62" i="2"/>
  <c r="BH62" i="2"/>
  <c r="BI62" i="2"/>
  <c r="BJ62" i="2"/>
  <c r="BE63" i="2"/>
  <c r="BF63" i="2"/>
  <c r="BG63" i="2"/>
  <c r="BH63" i="2"/>
  <c r="BI63" i="2"/>
  <c r="BJ63" i="2"/>
  <c r="BE64" i="2"/>
  <c r="BF64" i="2"/>
  <c r="BG64" i="2"/>
  <c r="BH64" i="2"/>
  <c r="BI64" i="2"/>
  <c r="BJ64" i="2"/>
  <c r="BE65" i="2"/>
  <c r="BF65" i="2"/>
  <c r="BG65" i="2"/>
  <c r="BH65" i="2"/>
  <c r="BI65" i="2"/>
  <c r="BJ65" i="2"/>
  <c r="BE66" i="2"/>
  <c r="BF66" i="2"/>
  <c r="BG66" i="2"/>
  <c r="BH66" i="2"/>
  <c r="BI66" i="2"/>
  <c r="BJ66" i="2"/>
  <c r="BE67" i="2"/>
  <c r="BF67" i="2"/>
  <c r="BG67" i="2"/>
  <c r="BH67" i="2"/>
  <c r="BI67" i="2"/>
  <c r="BJ67" i="2"/>
  <c r="BE68" i="2"/>
  <c r="BF68" i="2"/>
  <c r="BG68" i="2"/>
  <c r="BH68" i="2"/>
  <c r="BI68" i="2"/>
  <c r="BJ68" i="2"/>
  <c r="BE69" i="2"/>
  <c r="BF69" i="2"/>
  <c r="BG69" i="2"/>
  <c r="BH69" i="2"/>
  <c r="BI69" i="2"/>
  <c r="BJ69" i="2"/>
  <c r="BE70" i="2"/>
  <c r="BF70" i="2"/>
  <c r="BG70" i="2"/>
  <c r="BH70" i="2"/>
  <c r="BI70" i="2"/>
  <c r="BJ70" i="2"/>
  <c r="BE71" i="2"/>
  <c r="BF71" i="2"/>
  <c r="BG71" i="2"/>
  <c r="BH71" i="2"/>
  <c r="BI71" i="2"/>
  <c r="BJ71" i="2"/>
  <c r="BE72" i="2"/>
  <c r="BF72" i="2"/>
  <c r="BG72" i="2"/>
  <c r="BH72" i="2"/>
  <c r="BI72" i="2"/>
  <c r="BJ72" i="2"/>
  <c r="BE73" i="2"/>
  <c r="BF73" i="2"/>
  <c r="BG73" i="2"/>
  <c r="BH73" i="2"/>
  <c r="BI73" i="2"/>
  <c r="BJ73" i="2"/>
  <c r="BE74" i="2"/>
  <c r="BF74" i="2"/>
  <c r="BG74" i="2"/>
  <c r="BH74" i="2"/>
  <c r="BI74" i="2"/>
  <c r="BJ74" i="2"/>
  <c r="BE75" i="2"/>
  <c r="BF75" i="2"/>
  <c r="BG75" i="2"/>
  <c r="BH75" i="2"/>
  <c r="BI75" i="2"/>
  <c r="BJ75" i="2"/>
  <c r="BE76" i="2"/>
  <c r="BF76" i="2"/>
  <c r="BG76" i="2"/>
  <c r="BH76" i="2"/>
  <c r="BI76" i="2"/>
  <c r="BJ76" i="2"/>
  <c r="BE77" i="2"/>
  <c r="BF77" i="2"/>
  <c r="BG77" i="2"/>
  <c r="BH77" i="2"/>
  <c r="BI77" i="2"/>
  <c r="BJ77" i="2"/>
  <c r="BE78" i="2"/>
  <c r="BF78" i="2"/>
  <c r="BG78" i="2"/>
  <c r="BH78" i="2"/>
  <c r="BI78" i="2"/>
  <c r="BJ78" i="2"/>
  <c r="BE79" i="2"/>
  <c r="BF79" i="2"/>
  <c r="BG79" i="2"/>
  <c r="BH79" i="2"/>
  <c r="BI79" i="2"/>
  <c r="BJ79" i="2"/>
  <c r="BE80" i="2"/>
  <c r="BF80" i="2"/>
  <c r="BG80" i="2"/>
  <c r="BH80" i="2"/>
  <c r="BI80" i="2"/>
  <c r="BJ80" i="2"/>
  <c r="BE81" i="2"/>
  <c r="BF81" i="2"/>
  <c r="BG81" i="2"/>
  <c r="BH81" i="2"/>
  <c r="BI81" i="2"/>
  <c r="BJ81" i="2"/>
  <c r="BE82" i="2"/>
  <c r="BF82" i="2"/>
  <c r="BG82" i="2"/>
  <c r="BH82" i="2"/>
  <c r="BI82" i="2"/>
  <c r="BJ82" i="2"/>
  <c r="BE83" i="2"/>
  <c r="BF83" i="2"/>
  <c r="BG83" i="2"/>
  <c r="BH83" i="2"/>
  <c r="BI83" i="2"/>
  <c r="BJ83" i="2"/>
  <c r="BE84" i="2"/>
  <c r="BF84" i="2"/>
  <c r="BG84" i="2"/>
  <c r="BH84" i="2"/>
  <c r="BI84" i="2"/>
  <c r="BJ84" i="2"/>
  <c r="BE85" i="2"/>
  <c r="BF85" i="2"/>
  <c r="BG85" i="2"/>
  <c r="BH85" i="2"/>
  <c r="BI85" i="2"/>
  <c r="BJ85" i="2"/>
  <c r="BE86" i="2"/>
  <c r="BF86" i="2"/>
  <c r="BG86" i="2"/>
  <c r="BH86" i="2"/>
  <c r="BI86" i="2"/>
  <c r="BJ86" i="2"/>
  <c r="BE87" i="2"/>
  <c r="BF87" i="2"/>
  <c r="BG87" i="2"/>
  <c r="BH87" i="2"/>
  <c r="BI87" i="2"/>
  <c r="BJ87" i="2"/>
  <c r="BE88" i="2"/>
  <c r="BF88" i="2"/>
  <c r="BG88" i="2"/>
  <c r="BH88" i="2"/>
  <c r="BI88" i="2"/>
  <c r="BJ88" i="2"/>
  <c r="BE89" i="2"/>
  <c r="BF89" i="2"/>
  <c r="BG89" i="2"/>
  <c r="BH89" i="2"/>
  <c r="BI89" i="2"/>
  <c r="BJ89" i="2"/>
  <c r="BE90" i="2"/>
  <c r="BF90" i="2"/>
  <c r="BG90" i="2"/>
  <c r="BH90" i="2"/>
  <c r="BI90" i="2"/>
  <c r="BJ90" i="2"/>
  <c r="BE91" i="2"/>
  <c r="BF91" i="2"/>
  <c r="BG91" i="2"/>
  <c r="BH91" i="2"/>
  <c r="BI91" i="2"/>
  <c r="BJ91" i="2"/>
  <c r="BE92" i="2"/>
  <c r="BF92" i="2"/>
  <c r="BG92" i="2"/>
  <c r="BH92" i="2"/>
  <c r="BI92" i="2"/>
  <c r="BJ92" i="2"/>
  <c r="BE93" i="2"/>
  <c r="BF93" i="2"/>
  <c r="BG93" i="2"/>
  <c r="BH93" i="2"/>
  <c r="BI93" i="2"/>
  <c r="BJ93" i="2"/>
  <c r="BE94" i="2"/>
  <c r="BF94" i="2"/>
  <c r="BG94" i="2"/>
  <c r="BH94" i="2"/>
  <c r="BI94" i="2"/>
  <c r="BJ94" i="2"/>
  <c r="BE95" i="2"/>
  <c r="BF95" i="2"/>
  <c r="BG95" i="2"/>
  <c r="BH95" i="2"/>
  <c r="BI95" i="2"/>
  <c r="BJ95" i="2"/>
  <c r="BE96" i="2"/>
  <c r="BF96" i="2"/>
  <c r="BG96" i="2"/>
  <c r="BH96" i="2"/>
  <c r="BI96" i="2"/>
  <c r="BJ96" i="2"/>
  <c r="BF8" i="2"/>
  <c r="BG8" i="2"/>
  <c r="BH8" i="2"/>
  <c r="BI8" i="2"/>
  <c r="BJ8" i="2"/>
  <c r="BE8" i="2"/>
  <c r="AN94" i="2"/>
  <c r="AM94" i="2"/>
  <c r="AN89" i="2"/>
  <c r="AM89" i="2"/>
  <c r="AN76" i="2"/>
  <c r="AM76" i="2"/>
  <c r="AN67" i="2"/>
  <c r="AM67" i="2"/>
  <c r="AN49" i="2"/>
  <c r="AM49" i="2"/>
  <c r="AN37" i="2"/>
  <c r="AN38" i="2"/>
  <c r="AN36" i="2"/>
  <c r="AM37" i="2"/>
  <c r="AM38" i="2"/>
  <c r="AM36" i="2"/>
  <c r="AN29" i="2"/>
  <c r="AM29" i="2"/>
  <c r="AN21" i="2"/>
  <c r="AM21" i="2"/>
  <c r="AN9" i="2"/>
  <c r="AM9" i="2"/>
  <c r="AH80" i="2"/>
  <c r="AG80" i="2"/>
  <c r="AH67" i="2"/>
  <c r="AG67" i="2"/>
  <c r="AH33" i="2"/>
  <c r="AG33" i="2"/>
  <c r="AA94" i="2"/>
  <c r="Z94" i="2"/>
  <c r="AA89" i="2"/>
  <c r="Z89" i="2"/>
  <c r="AA86" i="2"/>
  <c r="Z86" i="2"/>
  <c r="Z80" i="2"/>
  <c r="AA80" i="2"/>
  <c r="AA76" i="2"/>
  <c r="Z76" i="2"/>
  <c r="AA73" i="2"/>
  <c r="Z73" i="2"/>
  <c r="AA41" i="2"/>
  <c r="Z41" i="2"/>
  <c r="T41" i="2"/>
  <c r="U41" i="2"/>
  <c r="U46" i="2"/>
  <c r="T46" i="2"/>
  <c r="U51" i="2"/>
  <c r="T51" i="2"/>
  <c r="U80" i="2"/>
  <c r="T80" i="2"/>
  <c r="U89" i="2"/>
  <c r="T89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N25" i="2"/>
  <c r="M25" i="2"/>
  <c r="M43" i="2"/>
  <c r="N43" i="2"/>
  <c r="M44" i="2"/>
  <c r="N44" i="2"/>
  <c r="N42" i="2"/>
  <c r="M42" i="2"/>
  <c r="N46" i="2"/>
  <c r="M46" i="2"/>
  <c r="N51" i="2"/>
  <c r="M51" i="2"/>
  <c r="N77" i="2"/>
  <c r="M77" i="2"/>
  <c r="N84" i="2"/>
  <c r="M84" i="2"/>
  <c r="N87" i="2"/>
  <c r="M87" i="2"/>
  <c r="H89" i="2"/>
  <c r="G89" i="2"/>
  <c r="H87" i="2"/>
  <c r="G87" i="2"/>
  <c r="H83" i="2"/>
  <c r="G83" i="2"/>
  <c r="H77" i="2"/>
  <c r="G77" i="2"/>
  <c r="H69" i="2"/>
  <c r="G69" i="2"/>
  <c r="H56" i="2"/>
  <c r="G56" i="2"/>
  <c r="H54" i="2"/>
  <c r="G54" i="2"/>
  <c r="H51" i="2"/>
  <c r="G51" i="2"/>
  <c r="H27" i="2"/>
  <c r="G27" i="2"/>
  <c r="AM10" i="2"/>
  <c r="AN10" i="2"/>
  <c r="AM11" i="2"/>
  <c r="AN11" i="2"/>
  <c r="AM12" i="2"/>
  <c r="AN12" i="2"/>
  <c r="AM13" i="2"/>
  <c r="AN13" i="2"/>
  <c r="AM14" i="2"/>
  <c r="AN14" i="2"/>
  <c r="AM15" i="2"/>
  <c r="AN15" i="2"/>
  <c r="AM16" i="2"/>
  <c r="AN16" i="2"/>
  <c r="AM17" i="2"/>
  <c r="AN17" i="2"/>
  <c r="AM18" i="2"/>
  <c r="AN18" i="2"/>
  <c r="AM19" i="2"/>
  <c r="AN19" i="2"/>
  <c r="AM20" i="2"/>
  <c r="AN20" i="2"/>
  <c r="AM22" i="2"/>
  <c r="AN22" i="2"/>
  <c r="AM23" i="2"/>
  <c r="AN23" i="2"/>
  <c r="AM24" i="2"/>
  <c r="AN24" i="2"/>
  <c r="AM25" i="2"/>
  <c r="AN25" i="2"/>
  <c r="AM26" i="2"/>
  <c r="AN26" i="2"/>
  <c r="AM27" i="2"/>
  <c r="AN27" i="2"/>
  <c r="AM28" i="2"/>
  <c r="AN28" i="2"/>
  <c r="AM30" i="2"/>
  <c r="AN30" i="2"/>
  <c r="AM31" i="2"/>
  <c r="AN31" i="2"/>
  <c r="AM32" i="2"/>
  <c r="AN32" i="2"/>
  <c r="AM33" i="2"/>
  <c r="AN33" i="2"/>
  <c r="AM34" i="2"/>
  <c r="AN34" i="2"/>
  <c r="AM35" i="2"/>
  <c r="AN35" i="2"/>
  <c r="AM39" i="2"/>
  <c r="AN39" i="2"/>
  <c r="AM40" i="2"/>
  <c r="AN40" i="2"/>
  <c r="AM41" i="2"/>
  <c r="AN41" i="2"/>
  <c r="AM42" i="2"/>
  <c r="AN42" i="2"/>
  <c r="AM43" i="2"/>
  <c r="AN43" i="2"/>
  <c r="AM44" i="2"/>
  <c r="AN44" i="2"/>
  <c r="AM45" i="2"/>
  <c r="AN45" i="2"/>
  <c r="AM46" i="2"/>
  <c r="AN46" i="2"/>
  <c r="AM47" i="2"/>
  <c r="AN47" i="2"/>
  <c r="AM48" i="2"/>
  <c r="AN48" i="2"/>
  <c r="AM50" i="2"/>
  <c r="AN50" i="2"/>
  <c r="AM51" i="2"/>
  <c r="AN51" i="2"/>
  <c r="AM52" i="2"/>
  <c r="AN52" i="2"/>
  <c r="AM53" i="2"/>
  <c r="AN53" i="2"/>
  <c r="AM54" i="2"/>
  <c r="AN54" i="2"/>
  <c r="AM55" i="2"/>
  <c r="AN55" i="2"/>
  <c r="AM56" i="2"/>
  <c r="AN56" i="2"/>
  <c r="AM57" i="2"/>
  <c r="AN57" i="2"/>
  <c r="AM58" i="2"/>
  <c r="AN58" i="2"/>
  <c r="AM59" i="2"/>
  <c r="AN59" i="2"/>
  <c r="AM60" i="2"/>
  <c r="AN60" i="2"/>
  <c r="AM61" i="2"/>
  <c r="AN61" i="2"/>
  <c r="AM62" i="2"/>
  <c r="AN62" i="2"/>
  <c r="AM63" i="2"/>
  <c r="AN63" i="2"/>
  <c r="AO63" i="2" s="1"/>
  <c r="AM64" i="2"/>
  <c r="AN64" i="2"/>
  <c r="AM65" i="2"/>
  <c r="AN65" i="2"/>
  <c r="AM66" i="2"/>
  <c r="AN66" i="2"/>
  <c r="AM68" i="2"/>
  <c r="AN68" i="2"/>
  <c r="AM69" i="2"/>
  <c r="AN69" i="2"/>
  <c r="AM70" i="2"/>
  <c r="AN70" i="2"/>
  <c r="AM71" i="2"/>
  <c r="AN71" i="2"/>
  <c r="AM72" i="2"/>
  <c r="AN72" i="2"/>
  <c r="AM73" i="2"/>
  <c r="AN73" i="2"/>
  <c r="AM74" i="2"/>
  <c r="AN74" i="2"/>
  <c r="AM75" i="2"/>
  <c r="AN75" i="2"/>
  <c r="AM77" i="2"/>
  <c r="AN77" i="2"/>
  <c r="AM78" i="2"/>
  <c r="AN78" i="2"/>
  <c r="AM79" i="2"/>
  <c r="AN79" i="2"/>
  <c r="AM80" i="2"/>
  <c r="AN80" i="2"/>
  <c r="AM81" i="2"/>
  <c r="AN81" i="2"/>
  <c r="AM82" i="2"/>
  <c r="AN82" i="2"/>
  <c r="AM83" i="2"/>
  <c r="AN83" i="2"/>
  <c r="AM84" i="2"/>
  <c r="AN84" i="2"/>
  <c r="AM85" i="2"/>
  <c r="AN85" i="2"/>
  <c r="AM86" i="2"/>
  <c r="AN86" i="2"/>
  <c r="AM87" i="2"/>
  <c r="AN87" i="2"/>
  <c r="AM88" i="2"/>
  <c r="AN88" i="2"/>
  <c r="AM90" i="2"/>
  <c r="AN90" i="2"/>
  <c r="AM91" i="2"/>
  <c r="AN91" i="2"/>
  <c r="AM92" i="2"/>
  <c r="AN92" i="2"/>
  <c r="AM93" i="2"/>
  <c r="AN93" i="2"/>
  <c r="AM95" i="2"/>
  <c r="AN95" i="2"/>
  <c r="AM96" i="2"/>
  <c r="AN96" i="2"/>
  <c r="AG9" i="2"/>
  <c r="AH9" i="2"/>
  <c r="AG10" i="2"/>
  <c r="AH10" i="2"/>
  <c r="AG11" i="2"/>
  <c r="AH11" i="2"/>
  <c r="AG12" i="2"/>
  <c r="AH12" i="2"/>
  <c r="AG13" i="2"/>
  <c r="AH13" i="2"/>
  <c r="AG14" i="2"/>
  <c r="AH14" i="2"/>
  <c r="AG15" i="2"/>
  <c r="AH15" i="2"/>
  <c r="AG16" i="2"/>
  <c r="AH16" i="2"/>
  <c r="AG17" i="2"/>
  <c r="AH17" i="2"/>
  <c r="AG18" i="2"/>
  <c r="AH18" i="2"/>
  <c r="AG19" i="2"/>
  <c r="AH19" i="2"/>
  <c r="AG20" i="2"/>
  <c r="AH20" i="2"/>
  <c r="AG21" i="2"/>
  <c r="AH21" i="2"/>
  <c r="AG22" i="2"/>
  <c r="AH22" i="2"/>
  <c r="AG23" i="2"/>
  <c r="AH23" i="2"/>
  <c r="AG24" i="2"/>
  <c r="AH24" i="2"/>
  <c r="AG25" i="2"/>
  <c r="AH25" i="2"/>
  <c r="AG26" i="2"/>
  <c r="AH26" i="2"/>
  <c r="AG27" i="2"/>
  <c r="AH27" i="2"/>
  <c r="AG28" i="2"/>
  <c r="AH28" i="2"/>
  <c r="AI28" i="2" s="1"/>
  <c r="AG29" i="2"/>
  <c r="AH29" i="2"/>
  <c r="AG30" i="2"/>
  <c r="AH30" i="2"/>
  <c r="AI30" i="2" s="1"/>
  <c r="AG31" i="2"/>
  <c r="AH31" i="2"/>
  <c r="AG32" i="2"/>
  <c r="AH32" i="2"/>
  <c r="AG34" i="2"/>
  <c r="AH34" i="2"/>
  <c r="AG35" i="2"/>
  <c r="AH35" i="2"/>
  <c r="AI35" i="2" s="1"/>
  <c r="AG36" i="2"/>
  <c r="AH36" i="2"/>
  <c r="AG37" i="2"/>
  <c r="AH37" i="2"/>
  <c r="AG38" i="2"/>
  <c r="AH38" i="2"/>
  <c r="AG39" i="2"/>
  <c r="AH39" i="2"/>
  <c r="AG40" i="2"/>
  <c r="AH40" i="2"/>
  <c r="AG41" i="2"/>
  <c r="AH41" i="2"/>
  <c r="AG42" i="2"/>
  <c r="AH42" i="2"/>
  <c r="AG43" i="2"/>
  <c r="AH43" i="2"/>
  <c r="AG44" i="2"/>
  <c r="AH44" i="2"/>
  <c r="AG45" i="2"/>
  <c r="AH45" i="2"/>
  <c r="AG46" i="2"/>
  <c r="AH46" i="2"/>
  <c r="AG47" i="2"/>
  <c r="AH47" i="2"/>
  <c r="AG48" i="2"/>
  <c r="AH48" i="2"/>
  <c r="AG49" i="2"/>
  <c r="AH49" i="2"/>
  <c r="AG50" i="2"/>
  <c r="AH50" i="2"/>
  <c r="AG51" i="2"/>
  <c r="AH51" i="2"/>
  <c r="AG52" i="2"/>
  <c r="AH52" i="2"/>
  <c r="AG53" i="2"/>
  <c r="AH53" i="2"/>
  <c r="AG54" i="2"/>
  <c r="AH54" i="2"/>
  <c r="AG55" i="2"/>
  <c r="AH55" i="2"/>
  <c r="AI55" i="2" s="1"/>
  <c r="AG56" i="2"/>
  <c r="AH56" i="2"/>
  <c r="AG57" i="2"/>
  <c r="AH57" i="2"/>
  <c r="AG58" i="2"/>
  <c r="AH58" i="2"/>
  <c r="AG59" i="2"/>
  <c r="AH59" i="2"/>
  <c r="AI59" i="2" s="1"/>
  <c r="AG60" i="2"/>
  <c r="AH60" i="2"/>
  <c r="AG61" i="2"/>
  <c r="AH61" i="2"/>
  <c r="AG62" i="2"/>
  <c r="AH62" i="2"/>
  <c r="AG63" i="2"/>
  <c r="AH63" i="2"/>
  <c r="AG64" i="2"/>
  <c r="AH64" i="2"/>
  <c r="AG65" i="2"/>
  <c r="AH65" i="2"/>
  <c r="AG66" i="2"/>
  <c r="AH66" i="2"/>
  <c r="AG68" i="2"/>
  <c r="AH68" i="2"/>
  <c r="AG69" i="2"/>
  <c r="AH69" i="2"/>
  <c r="AG70" i="2"/>
  <c r="AH70" i="2"/>
  <c r="AG71" i="2"/>
  <c r="AH71" i="2"/>
  <c r="AG72" i="2"/>
  <c r="AH72" i="2"/>
  <c r="AG73" i="2"/>
  <c r="AH73" i="2"/>
  <c r="AG74" i="2"/>
  <c r="AH74" i="2"/>
  <c r="AG75" i="2"/>
  <c r="AH75" i="2"/>
  <c r="AG76" i="2"/>
  <c r="AH76" i="2"/>
  <c r="AG77" i="2"/>
  <c r="AH77" i="2"/>
  <c r="AG78" i="2"/>
  <c r="AH78" i="2"/>
  <c r="AG79" i="2"/>
  <c r="AH79" i="2"/>
  <c r="AG81" i="2"/>
  <c r="AH81" i="2"/>
  <c r="AG82" i="2"/>
  <c r="AH82" i="2"/>
  <c r="AG83" i="2"/>
  <c r="AH83" i="2"/>
  <c r="AI83" i="2" s="1"/>
  <c r="AG84" i="2"/>
  <c r="AH84" i="2"/>
  <c r="AG85" i="2"/>
  <c r="AH85" i="2"/>
  <c r="AG86" i="2"/>
  <c r="AH86" i="2"/>
  <c r="AG87" i="2"/>
  <c r="AH87" i="2"/>
  <c r="AG88" i="2"/>
  <c r="AH88" i="2"/>
  <c r="AG89" i="2"/>
  <c r="AH89" i="2"/>
  <c r="AG90" i="2"/>
  <c r="AH90" i="2"/>
  <c r="AG91" i="2"/>
  <c r="AH91" i="2"/>
  <c r="AG92" i="2"/>
  <c r="AH92" i="2"/>
  <c r="AG93" i="2"/>
  <c r="AH93" i="2"/>
  <c r="AG94" i="2"/>
  <c r="AH94" i="2"/>
  <c r="AG95" i="2"/>
  <c r="AH95" i="2"/>
  <c r="AG96" i="2"/>
  <c r="AH96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AB15" i="2" s="1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AB31" i="2" s="1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2" i="2"/>
  <c r="AA42" i="2"/>
  <c r="Z43" i="2"/>
  <c r="AA43" i="2"/>
  <c r="Z44" i="2"/>
  <c r="AA44" i="2"/>
  <c r="Z45" i="2"/>
  <c r="AA45" i="2"/>
  <c r="Z46" i="2"/>
  <c r="AA46" i="2"/>
  <c r="Z47" i="2"/>
  <c r="AA47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4" i="2"/>
  <c r="AA74" i="2"/>
  <c r="Z75" i="2"/>
  <c r="AA75" i="2"/>
  <c r="Z77" i="2"/>
  <c r="AA77" i="2"/>
  <c r="Z78" i="2"/>
  <c r="AA78" i="2"/>
  <c r="Z79" i="2"/>
  <c r="AA79" i="2"/>
  <c r="Z81" i="2"/>
  <c r="AA81" i="2"/>
  <c r="Z82" i="2"/>
  <c r="AA82" i="2"/>
  <c r="Z83" i="2"/>
  <c r="AA83" i="2"/>
  <c r="Z84" i="2"/>
  <c r="AA84" i="2"/>
  <c r="Z85" i="2"/>
  <c r="AA85" i="2"/>
  <c r="Z87" i="2"/>
  <c r="AA87" i="2"/>
  <c r="Z88" i="2"/>
  <c r="AA88" i="2"/>
  <c r="Z90" i="2"/>
  <c r="AA90" i="2"/>
  <c r="Z91" i="2"/>
  <c r="AA91" i="2"/>
  <c r="Z92" i="2"/>
  <c r="AA92" i="2"/>
  <c r="Z93" i="2"/>
  <c r="AA93" i="2"/>
  <c r="Z95" i="2"/>
  <c r="AA95" i="2"/>
  <c r="Z96" i="2"/>
  <c r="AA96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2" i="2"/>
  <c r="U42" i="2"/>
  <c r="T43" i="2"/>
  <c r="U43" i="2"/>
  <c r="T44" i="2"/>
  <c r="U44" i="2"/>
  <c r="T45" i="2"/>
  <c r="U45" i="2"/>
  <c r="T47" i="2"/>
  <c r="U47" i="2"/>
  <c r="T48" i="2"/>
  <c r="U48" i="2"/>
  <c r="T49" i="2"/>
  <c r="U49" i="2"/>
  <c r="T50" i="2"/>
  <c r="U50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75" i="2"/>
  <c r="U75" i="2"/>
  <c r="T76" i="2"/>
  <c r="U76" i="2"/>
  <c r="T77" i="2"/>
  <c r="U77" i="2"/>
  <c r="T78" i="2"/>
  <c r="U78" i="2"/>
  <c r="T79" i="2"/>
  <c r="U79" i="2"/>
  <c r="T81" i="2"/>
  <c r="U81" i="2"/>
  <c r="T82" i="2"/>
  <c r="U82" i="2"/>
  <c r="T83" i="2"/>
  <c r="U83" i="2"/>
  <c r="T84" i="2"/>
  <c r="U84" i="2"/>
  <c r="T85" i="2"/>
  <c r="U85" i="2"/>
  <c r="T86" i="2"/>
  <c r="U86" i="2"/>
  <c r="T87" i="2"/>
  <c r="U87" i="2"/>
  <c r="T88" i="2"/>
  <c r="U88" i="2"/>
  <c r="T90" i="2"/>
  <c r="U90" i="2"/>
  <c r="T91" i="2"/>
  <c r="U91" i="2"/>
  <c r="T92" i="2"/>
  <c r="U92" i="2"/>
  <c r="T93" i="2"/>
  <c r="U93" i="2"/>
  <c r="T94" i="2"/>
  <c r="U94" i="2"/>
  <c r="T95" i="2"/>
  <c r="U95" i="2"/>
  <c r="T96" i="2"/>
  <c r="U96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5" i="2"/>
  <c r="N45" i="2"/>
  <c r="M47" i="2"/>
  <c r="N47" i="2"/>
  <c r="M48" i="2"/>
  <c r="N48" i="2"/>
  <c r="M49" i="2"/>
  <c r="N49" i="2"/>
  <c r="M50" i="2"/>
  <c r="N50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8" i="2"/>
  <c r="N78" i="2"/>
  <c r="M79" i="2"/>
  <c r="N79" i="2"/>
  <c r="M80" i="2"/>
  <c r="N80" i="2"/>
  <c r="M81" i="2"/>
  <c r="N81" i="2"/>
  <c r="M82" i="2"/>
  <c r="N82" i="2"/>
  <c r="M83" i="2"/>
  <c r="N83" i="2"/>
  <c r="M85" i="2"/>
  <c r="N85" i="2"/>
  <c r="M86" i="2"/>
  <c r="N86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E97" i="2"/>
  <c r="F97" i="2"/>
  <c r="J97" i="2"/>
  <c r="K97" i="2"/>
  <c r="L97" i="2"/>
  <c r="Q97" i="2"/>
  <c r="R97" i="2"/>
  <c r="S97" i="2"/>
  <c r="W97" i="2"/>
  <c r="X97" i="2"/>
  <c r="Y97" i="2"/>
  <c r="AD97" i="2"/>
  <c r="AE97" i="2"/>
  <c r="AF97" i="2"/>
  <c r="AJ97" i="2"/>
  <c r="AK97" i="2"/>
  <c r="AL97" i="2"/>
  <c r="D97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2" i="2"/>
  <c r="H52" i="2"/>
  <c r="G53" i="2"/>
  <c r="H53" i="2"/>
  <c r="G55" i="2"/>
  <c r="H55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8" i="2"/>
  <c r="H78" i="2"/>
  <c r="G79" i="2"/>
  <c r="H79" i="2"/>
  <c r="G80" i="2"/>
  <c r="H80" i="2"/>
  <c r="G81" i="2"/>
  <c r="H81" i="2"/>
  <c r="G82" i="2"/>
  <c r="H82" i="2"/>
  <c r="G84" i="2"/>
  <c r="H84" i="2"/>
  <c r="G85" i="2"/>
  <c r="H85" i="2"/>
  <c r="G86" i="2"/>
  <c r="H86" i="2"/>
  <c r="G88" i="2"/>
  <c r="H88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AH8" i="2"/>
  <c r="AN8" i="2"/>
  <c r="AM8" i="2"/>
  <c r="AA8" i="2"/>
  <c r="Z8" i="2"/>
  <c r="U8" i="2"/>
  <c r="T8" i="2"/>
  <c r="N8" i="2"/>
  <c r="M8" i="2"/>
  <c r="H8" i="2"/>
  <c r="G8" i="2"/>
  <c r="O25" i="2" l="1"/>
  <c r="I51" i="2"/>
  <c r="I56" i="2"/>
  <c r="I77" i="2"/>
  <c r="I87" i="2"/>
  <c r="AB86" i="2"/>
  <c r="O44" i="2"/>
  <c r="O19" i="2"/>
  <c r="O17" i="2"/>
  <c r="V80" i="2"/>
  <c r="V46" i="2"/>
  <c r="AB76" i="2"/>
  <c r="AB94" i="2"/>
  <c r="AO49" i="2"/>
  <c r="AO76" i="2"/>
  <c r="V79" i="2"/>
  <c r="V75" i="2"/>
  <c r="V71" i="2"/>
  <c r="V69" i="2"/>
  <c r="AO55" i="2"/>
  <c r="AO46" i="2"/>
  <c r="AO44" i="2"/>
  <c r="AO35" i="2"/>
  <c r="AO31" i="2"/>
  <c r="AO28" i="2"/>
  <c r="AO19" i="2"/>
  <c r="AO15" i="2"/>
  <c r="I27" i="2"/>
  <c r="I54" i="2"/>
  <c r="I69" i="2"/>
  <c r="I83" i="2"/>
  <c r="I89" i="2"/>
  <c r="O84" i="2"/>
  <c r="O51" i="2"/>
  <c r="O42" i="2"/>
  <c r="O24" i="2"/>
  <c r="O20" i="2"/>
  <c r="O18" i="2"/>
  <c r="V51" i="2"/>
  <c r="V41" i="2"/>
  <c r="AB89" i="2"/>
  <c r="AO36" i="2"/>
  <c r="AO38" i="2"/>
  <c r="I79" i="2"/>
  <c r="O16" i="2"/>
  <c r="V87" i="2"/>
  <c r="AO62" i="2"/>
  <c r="AO60" i="2"/>
  <c r="AO54" i="2"/>
  <c r="AO52" i="2"/>
  <c r="AO47" i="2"/>
  <c r="AO30" i="2"/>
  <c r="AO14" i="2"/>
  <c r="AO12" i="2"/>
  <c r="V29" i="2"/>
  <c r="AO67" i="2"/>
  <c r="V83" i="2"/>
  <c r="AI14" i="2"/>
  <c r="AI12" i="2"/>
  <c r="AO93" i="2"/>
  <c r="AO91" i="2"/>
  <c r="AO78" i="2"/>
  <c r="I53" i="2"/>
  <c r="O88" i="2"/>
  <c r="O48" i="2"/>
  <c r="V49" i="2"/>
  <c r="V40" i="2"/>
  <c r="V38" i="2"/>
  <c r="V36" i="2"/>
  <c r="V34" i="2"/>
  <c r="V91" i="2"/>
  <c r="V88" i="2"/>
  <c r="V86" i="2"/>
  <c r="V84" i="2"/>
  <c r="V82" i="2"/>
  <c r="AB47" i="2"/>
  <c r="AB43" i="2"/>
  <c r="AB40" i="2"/>
  <c r="AB28" i="2"/>
  <c r="AB24" i="2"/>
  <c r="AB12" i="2"/>
  <c r="AI54" i="2"/>
  <c r="AI52" i="2"/>
  <c r="AI31" i="2"/>
  <c r="AI19" i="2"/>
  <c r="AI15" i="2"/>
  <c r="AO83" i="2"/>
  <c r="AO79" i="2"/>
  <c r="AO75" i="2"/>
  <c r="AO73" i="2"/>
  <c r="Z97" i="2"/>
  <c r="AG97" i="2"/>
  <c r="I95" i="2"/>
  <c r="I39" i="2"/>
  <c r="I23" i="2"/>
  <c r="I21" i="2"/>
  <c r="O72" i="2"/>
  <c r="V32" i="2"/>
  <c r="AB90" i="2"/>
  <c r="AB67" i="2"/>
  <c r="AB63" i="2"/>
  <c r="AB61" i="2"/>
  <c r="AB55" i="2"/>
  <c r="AI96" i="2"/>
  <c r="G97" i="2"/>
  <c r="T97" i="2"/>
  <c r="AM97" i="2"/>
  <c r="I70" i="2"/>
  <c r="I55" i="2"/>
  <c r="I50" i="2"/>
  <c r="I48" i="2"/>
  <c r="I42" i="2"/>
  <c r="I34" i="2"/>
  <c r="I32" i="2"/>
  <c r="O95" i="2"/>
  <c r="O91" i="2"/>
  <c r="O89" i="2"/>
  <c r="O50" i="2"/>
  <c r="O40" i="2"/>
  <c r="V81" i="2"/>
  <c r="V78" i="2"/>
  <c r="V76" i="2"/>
  <c r="V74" i="2"/>
  <c r="V57" i="2"/>
  <c r="V50" i="2"/>
  <c r="V48" i="2"/>
  <c r="V39" i="2"/>
  <c r="V37" i="2"/>
  <c r="V33" i="2"/>
  <c r="V31" i="2"/>
  <c r="AB93" i="2"/>
  <c r="AB91" i="2"/>
  <c r="AB82" i="2"/>
  <c r="I88" i="2"/>
  <c r="I75" i="2"/>
  <c r="I73" i="2"/>
  <c r="I47" i="2"/>
  <c r="I45" i="2"/>
  <c r="I37" i="2"/>
  <c r="I31" i="2"/>
  <c r="I29" i="2"/>
  <c r="I26" i="2"/>
  <c r="I10" i="2"/>
  <c r="O76" i="2"/>
  <c r="O64" i="2"/>
  <c r="O60" i="2"/>
  <c r="O58" i="2"/>
  <c r="O52" i="2"/>
  <c r="O41" i="2"/>
  <c r="O35" i="2"/>
  <c r="V67" i="2"/>
  <c r="V63" i="2"/>
  <c r="V61" i="2"/>
  <c r="V59" i="2"/>
  <c r="V53" i="2"/>
  <c r="V44" i="2"/>
  <c r="V42" i="2"/>
  <c r="V24" i="2"/>
  <c r="V22" i="2"/>
  <c r="V20" i="2"/>
  <c r="V16" i="2"/>
  <c r="AB83" i="2"/>
  <c r="AB81" i="2"/>
  <c r="AB75" i="2"/>
  <c r="AB72" i="2"/>
  <c r="AB68" i="2"/>
  <c r="AB56" i="2"/>
  <c r="AB48" i="2"/>
  <c r="AI87" i="2"/>
  <c r="AI75" i="2"/>
  <c r="AI73" i="2"/>
  <c r="AI27" i="2"/>
  <c r="AI25" i="2"/>
  <c r="AO90" i="2"/>
  <c r="AO43" i="2"/>
  <c r="I94" i="2"/>
  <c r="I92" i="2"/>
  <c r="I85" i="2"/>
  <c r="I82" i="2"/>
  <c r="I67" i="2"/>
  <c r="I59" i="2"/>
  <c r="I15" i="2"/>
  <c r="I11" i="2"/>
  <c r="O92" i="2"/>
  <c r="O82" i="2"/>
  <c r="O80" i="2"/>
  <c r="O75" i="2"/>
  <c r="O73" i="2"/>
  <c r="O59" i="2"/>
  <c r="O57" i="2"/>
  <c r="O32" i="2"/>
  <c r="O28" i="2"/>
  <c r="O26" i="2"/>
  <c r="V95" i="2"/>
  <c r="V68" i="2"/>
  <c r="V60" i="2"/>
  <c r="V58" i="2"/>
  <c r="V56" i="2"/>
  <c r="V54" i="2"/>
  <c r="V52" i="2"/>
  <c r="V45" i="2"/>
  <c r="V27" i="2"/>
  <c r="V25" i="2"/>
  <c r="V23" i="2"/>
  <c r="V21" i="2"/>
  <c r="V17" i="2"/>
  <c r="V15" i="2"/>
  <c r="V13" i="2"/>
  <c r="V11" i="2"/>
  <c r="V9" i="2"/>
  <c r="AB77" i="2"/>
  <c r="AB74" i="2"/>
  <c r="AB71" i="2"/>
  <c r="AB59" i="2"/>
  <c r="AB51" i="2"/>
  <c r="AB39" i="2"/>
  <c r="AB35" i="2"/>
  <c r="AB23" i="2"/>
  <c r="AB19" i="2"/>
  <c r="AI90" i="2"/>
  <c r="AI86" i="2"/>
  <c r="AI84" i="2"/>
  <c r="AI81" i="2"/>
  <c r="AI65" i="2"/>
  <c r="AI51" i="2"/>
  <c r="AI49" i="2"/>
  <c r="AI43" i="2"/>
  <c r="AI41" i="2"/>
  <c r="AO27" i="2"/>
  <c r="AO25" i="2"/>
  <c r="I40" i="2"/>
  <c r="I24" i="2"/>
  <c r="I18" i="2"/>
  <c r="I16" i="2"/>
  <c r="I13" i="2"/>
  <c r="O67" i="2"/>
  <c r="O65" i="2"/>
  <c r="O56" i="2"/>
  <c r="O49" i="2"/>
  <c r="O27" i="2"/>
  <c r="AB79" i="2"/>
  <c r="O90" i="2"/>
  <c r="O83" i="2"/>
  <c r="O81" i="2"/>
  <c r="O36" i="2"/>
  <c r="O34" i="2"/>
  <c r="O11" i="2"/>
  <c r="O9" i="2"/>
  <c r="V85" i="2"/>
  <c r="V77" i="2"/>
  <c r="V73" i="2"/>
  <c r="V18" i="2"/>
  <c r="I90" i="2"/>
  <c r="I71" i="2"/>
  <c r="I63" i="2"/>
  <c r="I61" i="2"/>
  <c r="I43" i="2"/>
  <c r="I19" i="2"/>
  <c r="O74" i="2"/>
  <c r="O68" i="2"/>
  <c r="O66" i="2"/>
  <c r="V72" i="2"/>
  <c r="V70" i="2"/>
  <c r="V65" i="2"/>
  <c r="V55" i="2"/>
  <c r="V30" i="2"/>
  <c r="V12" i="2"/>
  <c r="AB87" i="2"/>
  <c r="AB78" i="2"/>
  <c r="I8" i="2"/>
  <c r="I80" i="2"/>
  <c r="I76" i="2"/>
  <c r="I66" i="2"/>
  <c r="I64" i="2"/>
  <c r="I58" i="2"/>
  <c r="I35" i="2"/>
  <c r="O33" i="2"/>
  <c r="O12" i="2"/>
  <c r="O10" i="2"/>
  <c r="V96" i="2"/>
  <c r="V92" i="2"/>
  <c r="V66" i="2"/>
  <c r="V64" i="2"/>
  <c r="V62" i="2"/>
  <c r="V47" i="2"/>
  <c r="V43" i="2"/>
  <c r="V35" i="2"/>
  <c r="V28" i="2"/>
  <c r="V26" i="2"/>
  <c r="V19" i="2"/>
  <c r="AB64" i="2"/>
  <c r="AB60" i="2"/>
  <c r="AB44" i="2"/>
  <c r="AB36" i="2"/>
  <c r="AB32" i="2"/>
  <c r="AB27" i="2"/>
  <c r="AI94" i="2"/>
  <c r="AI78" i="2"/>
  <c r="AI76" i="2"/>
  <c r="AI70" i="2"/>
  <c r="AI68" i="2"/>
  <c r="AI63" i="2"/>
  <c r="AI46" i="2"/>
  <c r="AI44" i="2"/>
  <c r="AI38" i="2"/>
  <c r="AI36" i="2"/>
  <c r="AI22" i="2"/>
  <c r="AI20" i="2"/>
  <c r="AI17" i="2"/>
  <c r="AI11" i="2"/>
  <c r="AI9" i="2"/>
  <c r="AO87" i="2"/>
  <c r="AO71" i="2"/>
  <c r="AO65" i="2"/>
  <c r="AO59" i="2"/>
  <c r="AO57" i="2"/>
  <c r="AO51" i="2"/>
  <c r="AO33" i="2"/>
  <c r="AO22" i="2"/>
  <c r="AB52" i="2"/>
  <c r="AB20" i="2"/>
  <c r="AB16" i="2"/>
  <c r="AB11" i="2"/>
  <c r="AI93" i="2"/>
  <c r="AI91" i="2"/>
  <c r="AI79" i="2"/>
  <c r="AI71" i="2"/>
  <c r="AI62" i="2"/>
  <c r="AI60" i="2"/>
  <c r="AI57" i="2"/>
  <c r="AI47" i="2"/>
  <c r="AI39" i="2"/>
  <c r="AI23" i="2"/>
  <c r="AO96" i="2"/>
  <c r="AO86" i="2"/>
  <c r="AO84" i="2"/>
  <c r="AO81" i="2"/>
  <c r="AO68" i="2"/>
  <c r="AO39" i="2"/>
  <c r="AO23" i="2"/>
  <c r="AO20" i="2"/>
  <c r="AO17" i="2"/>
  <c r="AO11" i="2"/>
  <c r="O43" i="2"/>
  <c r="AO94" i="2"/>
  <c r="AO9" i="2"/>
  <c r="AI33" i="2"/>
  <c r="V8" i="2"/>
  <c r="AO8" i="2"/>
  <c r="I96" i="2"/>
  <c r="I86" i="2"/>
  <c r="I84" i="2"/>
  <c r="I78" i="2"/>
  <c r="I74" i="2"/>
  <c r="I72" i="2"/>
  <c r="I68" i="2"/>
  <c r="I65" i="2"/>
  <c r="I49" i="2"/>
  <c r="I38" i="2"/>
  <c r="I36" i="2"/>
  <c r="I33" i="2"/>
  <c r="I25" i="2"/>
  <c r="I14" i="2"/>
  <c r="I12" i="2"/>
  <c r="I9" i="2"/>
  <c r="O93" i="2"/>
  <c r="O86" i="2"/>
  <c r="O79" i="2"/>
  <c r="O77" i="2"/>
  <c r="O70" i="2"/>
  <c r="O63" i="2"/>
  <c r="O61" i="2"/>
  <c r="O54" i="2"/>
  <c r="O47" i="2"/>
  <c r="O45" i="2"/>
  <c r="O38" i="2"/>
  <c r="O31" i="2"/>
  <c r="O29" i="2"/>
  <c r="O22" i="2"/>
  <c r="O15" i="2"/>
  <c r="O13" i="2"/>
  <c r="M97" i="2"/>
  <c r="V94" i="2"/>
  <c r="V89" i="2"/>
  <c r="O8" i="2"/>
  <c r="AB8" i="2"/>
  <c r="AI8" i="2"/>
  <c r="I93" i="2"/>
  <c r="I91" i="2"/>
  <c r="I81" i="2"/>
  <c r="I62" i="2"/>
  <c r="I60" i="2"/>
  <c r="I57" i="2"/>
  <c r="I52" i="2"/>
  <c r="I46" i="2"/>
  <c r="I44" i="2"/>
  <c r="I41" i="2"/>
  <c r="I30" i="2"/>
  <c r="I28" i="2"/>
  <c r="I22" i="2"/>
  <c r="I20" i="2"/>
  <c r="I17" i="2"/>
  <c r="O96" i="2"/>
  <c r="O94" i="2"/>
  <c r="O87" i="2"/>
  <c r="O85" i="2"/>
  <c r="O78" i="2"/>
  <c r="O71" i="2"/>
  <c r="O69" i="2"/>
  <c r="O62" i="2"/>
  <c r="O55" i="2"/>
  <c r="O53" i="2"/>
  <c r="O46" i="2"/>
  <c r="O39" i="2"/>
  <c r="O37" i="2"/>
  <c r="O30" i="2"/>
  <c r="O23" i="2"/>
  <c r="O21" i="2"/>
  <c r="O14" i="2"/>
  <c r="V93" i="2"/>
  <c r="V90" i="2"/>
  <c r="V14" i="2"/>
  <c r="AB95" i="2"/>
  <c r="AB92" i="2"/>
  <c r="AB88" i="2"/>
  <c r="AB85" i="2"/>
  <c r="AB66" i="2"/>
  <c r="AB58" i="2"/>
  <c r="AB53" i="2"/>
  <c r="AB50" i="2"/>
  <c r="AB45" i="2"/>
  <c r="AB42" i="2"/>
  <c r="AB37" i="2"/>
  <c r="AB34" i="2"/>
  <c r="AB29" i="2"/>
  <c r="AB26" i="2"/>
  <c r="AB21" i="2"/>
  <c r="AB18" i="2"/>
  <c r="AB13" i="2"/>
  <c r="AB10" i="2"/>
  <c r="AB84" i="2"/>
  <c r="AB69" i="2"/>
  <c r="V10" i="2"/>
  <c r="AB80" i="2"/>
  <c r="AB62" i="2"/>
  <c r="AB57" i="2"/>
  <c r="AB54" i="2"/>
  <c r="AB49" i="2"/>
  <c r="AB46" i="2"/>
  <c r="AB41" i="2"/>
  <c r="AB38" i="2"/>
  <c r="AB33" i="2"/>
  <c r="AB30" i="2"/>
  <c r="AB25" i="2"/>
  <c r="AB22" i="2"/>
  <c r="AB17" i="2"/>
  <c r="AB14" i="2"/>
  <c r="AB9" i="2"/>
  <c r="AB96" i="2"/>
  <c r="AB65" i="2"/>
  <c r="AI82" i="2"/>
  <c r="AI77" i="2"/>
  <c r="AI66" i="2"/>
  <c r="AI64" i="2"/>
  <c r="AI61" i="2"/>
  <c r="AI50" i="2"/>
  <c r="AI48" i="2"/>
  <c r="AI45" i="2"/>
  <c r="AI34" i="2"/>
  <c r="AI32" i="2"/>
  <c r="AI29" i="2"/>
  <c r="AI18" i="2"/>
  <c r="AI16" i="2"/>
  <c r="AI13" i="2"/>
  <c r="AO95" i="2"/>
  <c r="AO92" i="2"/>
  <c r="AO88" i="2"/>
  <c r="AO85" i="2"/>
  <c r="AO74" i="2"/>
  <c r="AO72" i="2"/>
  <c r="AO69" i="2"/>
  <c r="AO58" i="2"/>
  <c r="AO56" i="2"/>
  <c r="AO53" i="2"/>
  <c r="AO42" i="2"/>
  <c r="AO40" i="2"/>
  <c r="AO37" i="2"/>
  <c r="AO26" i="2"/>
  <c r="AO24" i="2"/>
  <c r="AO21" i="2"/>
  <c r="AO10" i="2"/>
  <c r="AI95" i="2"/>
  <c r="AI92" i="2"/>
  <c r="AI88" i="2"/>
  <c r="AI85" i="2"/>
  <c r="AI74" i="2"/>
  <c r="AI72" i="2"/>
  <c r="AI69" i="2"/>
  <c r="AI58" i="2"/>
  <c r="AI56" i="2"/>
  <c r="AI53" i="2"/>
  <c r="AI42" i="2"/>
  <c r="AI40" i="2"/>
  <c r="AI37" i="2"/>
  <c r="AI26" i="2"/>
  <c r="AI24" i="2"/>
  <c r="AI21" i="2"/>
  <c r="AI10" i="2"/>
  <c r="AO82" i="2"/>
  <c r="AO80" i="2"/>
  <c r="AO77" i="2"/>
  <c r="AO66" i="2"/>
  <c r="AO64" i="2"/>
  <c r="AO61" i="2"/>
  <c r="AO50" i="2"/>
  <c r="AO48" i="2"/>
  <c r="AO45" i="2"/>
  <c r="AO34" i="2"/>
  <c r="AO32" i="2"/>
  <c r="AO29" i="2"/>
  <c r="AO18" i="2"/>
  <c r="AO16" i="2"/>
  <c r="AO13" i="2"/>
</calcChain>
</file>

<file path=xl/sharedStrings.xml><?xml version="1.0" encoding="utf-8"?>
<sst xmlns="http://schemas.openxmlformats.org/spreadsheetml/2006/main" count="1522" uniqueCount="427">
  <si>
    <t>Amount (fmol)</t>
  </si>
  <si>
    <t>Accession</t>
  </si>
  <si>
    <t>Peptide count</t>
  </si>
  <si>
    <t>Unique peptides</t>
  </si>
  <si>
    <t>Mass</t>
  </si>
  <si>
    <t>A5A3E0</t>
  </si>
  <si>
    <t>POTE ankyrin domain family member F OS=Homo sapiens GN=POTEF PE=1 SV=2</t>
  </si>
  <si>
    <t>A6NCN2;O43790;P78385;Q14533</t>
  </si>
  <si>
    <t>Putative keratin-87 protein OS=Homo sapiens GN=KRT87P PE=5 SV=4</t>
  </si>
  <si>
    <t>A6NN73;Q08AF8;Q0D2H9</t>
  </si>
  <si>
    <t>Golgin subfamily A member 8C OS=Homo sapiens GN=GOLGA8CP PE=3 SV=2</t>
  </si>
  <si>
    <t>O00217</t>
  </si>
  <si>
    <t>NADH dehydrogenase [ubiquinone] iron-sulfur protein 8_ mitochondrial OS=Homo sapiens GN=NDUFS8 PE=1 SV=1</t>
  </si>
  <si>
    <t>O14556</t>
  </si>
  <si>
    <t>Glyceraldehyde-3-phosphate dehydrogenase_ testis-specific OS=Homo sapiens GN=GAPDHS PE=1 SV=2</t>
  </si>
  <si>
    <t>O14791</t>
  </si>
  <si>
    <t>Apolipoprotein L1 OS=Homo sapiens GN=APOL1 PE=1 SV=5</t>
  </si>
  <si>
    <t>O15144</t>
  </si>
  <si>
    <t>Actin-related protein 2/3 complex subunit 2 OS=Homo sapiens GN=ARPC2 PE=1 SV=1</t>
  </si>
  <si>
    <t>O43866</t>
  </si>
  <si>
    <t>CD5 antigen-like OS=Homo sapiens GN=CD5L PE=1 SV=1</t>
  </si>
  <si>
    <t>O95445</t>
  </si>
  <si>
    <t>Apolipoprotein M OS=Homo sapiens GN=APOM PE=1 SV=2</t>
  </si>
  <si>
    <t>P0C0L4</t>
  </si>
  <si>
    <t>Complement C4-A OS=Homo sapiens GN=C4A PE=1 SV=2</t>
  </si>
  <si>
    <t>P0C0L5</t>
  </si>
  <si>
    <t>Complement C4-B OS=Homo sapiens GN=C4B PE=1 SV=2</t>
  </si>
  <si>
    <t>P0CG05;P0CG06;B9A064;P0CG04;P0CF74;A0M8Q6</t>
  </si>
  <si>
    <t>Ig lambda-2 chain C regions OS=Homo sapiens GN=IGLC2 PE=1 SV=1</t>
  </si>
  <si>
    <t>P00734</t>
  </si>
  <si>
    <t>Prothrombin OS=Homo sapiens GN=F2 PE=1 SV=2</t>
  </si>
  <si>
    <t>P00736</t>
  </si>
  <si>
    <t>Complement C1r subcomponent OS=Homo sapiens GN=C1R PE=1 SV=2</t>
  </si>
  <si>
    <t>P00738</t>
  </si>
  <si>
    <t>Haptoglobin OS=Homo sapiens GN=HP PE=1 SV=1</t>
  </si>
  <si>
    <t>P00739</t>
  </si>
  <si>
    <t>Haptoglobin-related protein OS=Homo sapiens GN=HPR PE=2 SV=2</t>
  </si>
  <si>
    <t>P00740</t>
  </si>
  <si>
    <t>Coagulation factor IX OS=Homo sapiens GN=F9 PE=1 SV=2</t>
  </si>
  <si>
    <t>P00742</t>
  </si>
  <si>
    <t>Coagulation factor X OS=Homo sapiens GN=F10 PE=1 SV=2</t>
  </si>
  <si>
    <t>P00747</t>
  </si>
  <si>
    <t>Plasminogen OS=Homo sapiens GN=PLG PE=1 SV=2</t>
  </si>
  <si>
    <t>P00748</t>
  </si>
  <si>
    <t>Coagulation factor XII OS=Homo sapiens GN=F12 PE=1 SV=3</t>
  </si>
  <si>
    <t>P00751</t>
  </si>
  <si>
    <t>Complement factor B OS=Homo sapiens GN=CFB PE=1 SV=2</t>
  </si>
  <si>
    <t>P00761</t>
  </si>
  <si>
    <t>Trypsin OS=Sus scrofa PE=1 SV=1</t>
  </si>
  <si>
    <t>P01008</t>
  </si>
  <si>
    <t>Antithrombin-III OS=Homo sapiens GN=SERPINC1 PE=1 SV=1</t>
  </si>
  <si>
    <t>P01009</t>
  </si>
  <si>
    <t>Alpha-1-antitrypsin OS=Homo sapiens GN=SERPINA1 PE=1 SV=3</t>
  </si>
  <si>
    <t>P01023</t>
  </si>
  <si>
    <t>Alpha-2-macroglobulin OS=Homo sapiens GN=A2M PE=1 SV=3</t>
  </si>
  <si>
    <t>P01024</t>
  </si>
  <si>
    <t>Complement C3 OS=Homo sapiens GN=C3 PE=1 SV=2</t>
  </si>
  <si>
    <t>P01031</t>
  </si>
  <si>
    <t>Complement C5 OS=Homo sapiens GN=C5 PE=1 SV=4</t>
  </si>
  <si>
    <t>P01042</t>
  </si>
  <si>
    <t>Kininogen-1 OS=Homo sapiens GN=KNG1 PE=1 SV=2</t>
  </si>
  <si>
    <t>P01767</t>
  </si>
  <si>
    <t>Immunoglobulin heavy variable 3-53 OS=Homo sapiens GN=IGHV3-53 PE=1 SV=2</t>
  </si>
  <si>
    <t>P01834</t>
  </si>
  <si>
    <t>Ig kappa chain C region OS=Homo sapiens GN=IGKC PE=1 SV=1</t>
  </si>
  <si>
    <t>P01857</t>
  </si>
  <si>
    <t>Ig gamma-1 chain C region OS=Homo sapiens GN=IGHG1 PE=1 SV=1</t>
  </si>
  <si>
    <t>P01859</t>
  </si>
  <si>
    <t>Ig gamma-2 chain C region OS=Homo sapiens GN=IGHG2 PE=1 SV=2</t>
  </si>
  <si>
    <t>P01860</t>
  </si>
  <si>
    <t>Ig gamma-3 chain C region OS=Homo sapiens GN=IGHG3 PE=1 SV=2</t>
  </si>
  <si>
    <t>P01871;P04220</t>
  </si>
  <si>
    <t>Ig mu chain C region OS=Homo sapiens GN=IGHM PE=1 SV=3</t>
  </si>
  <si>
    <t>P01876;P01877</t>
  </si>
  <si>
    <t>Ig alpha-1 chain C region OS=Homo sapiens GN=IGHA1 PE=1 SV=2</t>
  </si>
  <si>
    <t>P02042</t>
  </si>
  <si>
    <t>Hemoglobin subunit delta OS=Homo sapiens GN=HBD PE=1 SV=2</t>
  </si>
  <si>
    <t>P02647</t>
  </si>
  <si>
    <t>Apolipoprotein A-I OS=Homo sapiens GN=APOA1 PE=1 SV=1</t>
  </si>
  <si>
    <t>P02649</t>
  </si>
  <si>
    <t>Apolipoprotein E OS=Homo sapiens GN=APOE PE=1 SV=1</t>
  </si>
  <si>
    <t>P02652</t>
  </si>
  <si>
    <t>Apolipoprotein A-II OS=Homo sapiens GN=APOA2 PE=1 SV=1</t>
  </si>
  <si>
    <t>P02656</t>
  </si>
  <si>
    <t>Apolipoprotein C-III OS=Homo sapiens GN=APOC3 PE=1 SV=1</t>
  </si>
  <si>
    <t>P02743</t>
  </si>
  <si>
    <t>Serum amyloid P-component OS=Homo sapiens GN=APCS PE=1 SV=2</t>
  </si>
  <si>
    <t>P02746</t>
  </si>
  <si>
    <t>Complement C1q subcomponent subunit B OS=Homo sapiens GN=C1QB PE=1 SV=3</t>
  </si>
  <si>
    <t>P02747</t>
  </si>
  <si>
    <t>Complement C1q subcomponent subunit C OS=Homo sapiens GN=C1QC PE=1 SV=3</t>
  </si>
  <si>
    <t>P02748</t>
  </si>
  <si>
    <t>Complement component C9 OS=Homo sapiens GN=C9 PE=1 SV=2</t>
  </si>
  <si>
    <t>P02749</t>
  </si>
  <si>
    <t>Beta-2-glycoprotein 1 OS=Homo sapiens GN=APOH PE=1 SV=3</t>
  </si>
  <si>
    <t>P02751</t>
  </si>
  <si>
    <t>Fibronectin OS=Homo sapiens GN=FN1 PE=1 SV=4</t>
  </si>
  <si>
    <t>P02760</t>
  </si>
  <si>
    <t>Protein AMBP OS=Homo sapiens GN=AMBP PE=1 SV=1</t>
  </si>
  <si>
    <t>P02765</t>
  </si>
  <si>
    <t>Alpha-2-HS-glycoprotein OS=Homo sapiens GN=AHSG PE=1 SV=1</t>
  </si>
  <si>
    <t>P02766</t>
  </si>
  <si>
    <t>Transthyretin OS=Homo sapiens GN=TTR PE=1 SV=1</t>
  </si>
  <si>
    <t>P02768</t>
  </si>
  <si>
    <t>Serum albumin OS=Homo sapiens GN=ALB PE=1 SV=2</t>
  </si>
  <si>
    <t>P02774</t>
  </si>
  <si>
    <t>Vitamin D-binding protein OS=Homo sapiens GN=GC PE=1 SV=1</t>
  </si>
  <si>
    <t>P02775</t>
  </si>
  <si>
    <t>Platelet basic protein OS=Homo sapiens GN=PPBP PE=1 SV=3</t>
  </si>
  <si>
    <t>P02787</t>
  </si>
  <si>
    <t>Serotransferrin OS=Homo sapiens GN=TF PE=1 SV=3</t>
  </si>
  <si>
    <t>P02790</t>
  </si>
  <si>
    <t>Hemopexin OS=Homo sapiens GN=HPX PE=1 SV=2</t>
  </si>
  <si>
    <t>P03951</t>
  </si>
  <si>
    <t>Coagulation factor XI OS=Homo sapiens GN=F11 PE=1 SV=1</t>
  </si>
  <si>
    <t>P03952</t>
  </si>
  <si>
    <t>Plasma kallikrein OS=Homo sapiens GN=KLKB1 PE=1 SV=1</t>
  </si>
  <si>
    <t>P04003</t>
  </si>
  <si>
    <t>C4b-binding protein alpha chain OS=Homo sapiens GN=C4BPA PE=1 SV=2</t>
  </si>
  <si>
    <t>P04004</t>
  </si>
  <si>
    <t>Vitronectin OS=Homo sapiens GN=VTN PE=1 SV=1</t>
  </si>
  <si>
    <t>P04114</t>
  </si>
  <si>
    <t>Apolipoprotein B-100 OS=Homo sapiens GN=APOB PE=1 SV=2</t>
  </si>
  <si>
    <t>P04196</t>
  </si>
  <si>
    <t>Histidine-rich glycoprotein OS=Homo sapiens GN=HRG PE=1 SV=1</t>
  </si>
  <si>
    <t>P05090</t>
  </si>
  <si>
    <t>Apolipoprotein D OS=Homo sapiens GN=APOD PE=1 SV=1</t>
  </si>
  <si>
    <t>P05154</t>
  </si>
  <si>
    <t>Plasma serine protease inhibitor OS=Homo sapiens GN=SERPINA5 PE=1 SV=3</t>
  </si>
  <si>
    <t>P05155</t>
  </si>
  <si>
    <t>Plasma protease C1 inhibitor OS=Homo sapiens GN=SERPING1 PE=1 SV=2</t>
  </si>
  <si>
    <t>P05546</t>
  </si>
  <si>
    <t>Heparin cofactor 2 OS=Homo sapiens GN=SERPIND1 PE=1 SV=3</t>
  </si>
  <si>
    <t>P06396</t>
  </si>
  <si>
    <t>Gelsolin OS=Homo sapiens GN=GSN PE=1 SV=1</t>
  </si>
  <si>
    <t>P06727</t>
  </si>
  <si>
    <t>Apolipoprotein A-IV OS=Homo sapiens GN=APOA4 PE=1 SV=3</t>
  </si>
  <si>
    <t>P07225</t>
  </si>
  <si>
    <t>Vitamin K-dependent protein S OS=Homo sapiens GN=PROS1 PE=1 SV=1</t>
  </si>
  <si>
    <t>P07357</t>
  </si>
  <si>
    <t>Complement component C8 alpha chain OS=Homo sapiens GN=C8A PE=1 SV=2</t>
  </si>
  <si>
    <t>P07360</t>
  </si>
  <si>
    <t>Complement component C8 gamma chain OS=Homo sapiens GN=C8G PE=1 SV=3</t>
  </si>
  <si>
    <t>P07996</t>
  </si>
  <si>
    <t>Thrombospondin-1 OS=Homo sapiens GN=THBS1 PE=1 SV=2</t>
  </si>
  <si>
    <t>P08603;Q02985</t>
  </si>
  <si>
    <t>Complement factor H OS=Homo sapiens GN=CFH PE=1 SV=4</t>
  </si>
  <si>
    <t>P08727</t>
  </si>
  <si>
    <t>Keratin_ type I cytoskeletal 19 OS=Homo sapiens GN=KRT19 PE=1 SV=4</t>
  </si>
  <si>
    <t>P09871</t>
  </si>
  <si>
    <t>Complement C1s subcomponent OS=Homo sapiens GN=C1S PE=1 SV=1</t>
  </si>
  <si>
    <t>P10643</t>
  </si>
  <si>
    <t>Complement component C7 OS=Homo sapiens GN=C7 PE=1 SV=2</t>
  </si>
  <si>
    <t>P10909</t>
  </si>
  <si>
    <t>Clusterin OS=Homo sapiens GN=CLU PE=1 SV=1</t>
  </si>
  <si>
    <t>P11226</t>
  </si>
  <si>
    <t>Mannose-binding protein C OS=Homo sapiens GN=MBL2 PE=1 SV=2</t>
  </si>
  <si>
    <t>P13671</t>
  </si>
  <si>
    <t>Complement component C6 OS=Homo sapiens GN=C6 PE=1 SV=3</t>
  </si>
  <si>
    <t>P13987</t>
  </si>
  <si>
    <t>CD59 glycoprotein OS=Homo sapiens GN=CD59 PE=1 SV=1</t>
  </si>
  <si>
    <t>P17936</t>
  </si>
  <si>
    <t>Insulin-like growth factor-binding protein 3 OS=Homo sapiens GN=IGFBP3 PE=1 SV=2</t>
  </si>
  <si>
    <t>P18428</t>
  </si>
  <si>
    <t>Lipopolysaccharide-binding protein OS=Homo sapiens GN=LBP PE=1 SV=3</t>
  </si>
  <si>
    <t>P19823</t>
  </si>
  <si>
    <t>Inter-alpha-trypsin inhibitor heavy chain H2 OS=Homo sapiens GN=ITIH2 PE=1 SV=2</t>
  </si>
  <si>
    <t>P19827</t>
  </si>
  <si>
    <t>Inter-alpha-trypsin inhibitor heavy chain H1 OS=Homo sapiens GN=ITIH1 PE=1 SV=3</t>
  </si>
  <si>
    <t>P21917</t>
  </si>
  <si>
    <t>D(4) dopamine receptor OS=Homo sapiens GN=DRD4 PE=1 SV=2</t>
  </si>
  <si>
    <t>P27918</t>
  </si>
  <si>
    <t>Properdin OS=Homo sapiens GN=CFP PE=1 SV=2</t>
  </si>
  <si>
    <t>P28039</t>
  </si>
  <si>
    <t>Acyloxyacyl hydrolase OS=Homo sapiens GN=AOAH PE=1 SV=1</t>
  </si>
  <si>
    <t>P29622</t>
  </si>
  <si>
    <t>Kallistatin OS=Homo sapiens GN=SERPINA4 PE=1 SV=3</t>
  </si>
  <si>
    <t>P31268</t>
  </si>
  <si>
    <t>Homeobox protein Hox-A7 OS=Homo sapiens GN=HOXA7 PE=2 SV=3</t>
  </si>
  <si>
    <t>P35858</t>
  </si>
  <si>
    <t>Insulin-like growth factor-binding protein complex acid labile subunit OS=Homo sapiens GN=IGFALS PE=1 SV=1</t>
  </si>
  <si>
    <t>P36980</t>
  </si>
  <si>
    <t>Complement factor H-related protein 2 OS=Homo sapiens GN=CFHR2 PE=1 SV=1</t>
  </si>
  <si>
    <t>P49908</t>
  </si>
  <si>
    <t>Selenoprotein P OS=Homo sapiens GN=SELENOP PE=1 SV=3</t>
  </si>
  <si>
    <t>P51884</t>
  </si>
  <si>
    <t>Lumican OS=Homo sapiens GN=LUM PE=1 SV=2</t>
  </si>
  <si>
    <t>P52736</t>
  </si>
  <si>
    <t>Zinc finger protein 133 OS=Homo sapiens GN=ZNF133 PE=1 SV=2</t>
  </si>
  <si>
    <t>P55058</t>
  </si>
  <si>
    <t>Phospholipid transfer protein OS=Homo sapiens GN=PLTP PE=1 SV=1</t>
  </si>
  <si>
    <t>P60709;P63261;P68032;P63267;P68133</t>
  </si>
  <si>
    <t>Actin_ cytoplasmic 1 OS=Homo sapiens GN=ACTB PE=1 SV=1</t>
  </si>
  <si>
    <t>P62736</t>
  </si>
  <si>
    <t>Actin_ aortic smooth muscle OS=Homo sapiens GN=ACTA2 PE=1 SV=1</t>
  </si>
  <si>
    <t>P68871;P02100;P69891;P69892</t>
  </si>
  <si>
    <t>Hemoglobin subunit beta OS=Homo sapiens GN=HBB PE=1 SV=2</t>
  </si>
  <si>
    <t>P78562</t>
  </si>
  <si>
    <t>Phosphate-regulating neutral endopeptidase OS=Homo sapiens GN=PHEX PE=1 SV=1</t>
  </si>
  <si>
    <t>P82650</t>
  </si>
  <si>
    <t>28S ribosomal protein S22_ mitochondrial OS=Homo sapiens GN=MRPS22 PE=1 SV=1</t>
  </si>
  <si>
    <t>Q5VZ66</t>
  </si>
  <si>
    <t>Janus kinase and microtubule-interacting protein 3 OS=Homo sapiens GN=JAKMIP3 PE=2 SV=2</t>
  </si>
  <si>
    <t>Q8IYF1</t>
  </si>
  <si>
    <t>Elongin-A2 OS=Homo sapiens GN=ELOA2 PE=1 SV=2</t>
  </si>
  <si>
    <t>Q8N3L3</t>
  </si>
  <si>
    <t>Beta-taxilin OS=Homo sapiens GN=TXLNB PE=1 SV=3</t>
  </si>
  <si>
    <t>Q8N5H3</t>
  </si>
  <si>
    <t>Protein FAM89B OS=Homo sapiens GN=FAM89B PE=1 SV=2</t>
  </si>
  <si>
    <t>Q8N8U9</t>
  </si>
  <si>
    <t>BMP-binding endothelial regulator protein OS=Homo sapiens GN=BMPER PE=1 SV=3</t>
  </si>
  <si>
    <t>Q8N543</t>
  </si>
  <si>
    <t>Prolyl 3-hydroxylase OGFOD1 OS=Homo sapiens GN=OGFOD1 PE=1 SV=1</t>
  </si>
  <si>
    <t>Q8TBK2</t>
  </si>
  <si>
    <t>N-lysine methyltransferase SETD6 OS=Homo sapiens GN=SETD6 PE=1 SV=2</t>
  </si>
  <si>
    <t>Q8WUA2</t>
  </si>
  <si>
    <t>Peptidyl-prolyl cis-trans isomerase-like 4 OS=Homo sapiens GN=PPIL4 PE=1 SV=1</t>
  </si>
  <si>
    <t>Q8WXA9</t>
  </si>
  <si>
    <t>Splicing regulatory glutamine/lysine-rich protein 1 OS=Homo sapiens GN=SREK1 PE=1 SV=1</t>
  </si>
  <si>
    <t>Q9BRK5</t>
  </si>
  <si>
    <t>45 kDa calcium-binding protein OS=Homo sapiens GN=SDF4 PE=1 SV=1</t>
  </si>
  <si>
    <t>Q9BW19</t>
  </si>
  <si>
    <t>Kinesin-like protein KIFC1 OS=Homo sapiens GN=KIFC1 PE=1 SV=2</t>
  </si>
  <si>
    <t>Q9BXR6</t>
  </si>
  <si>
    <t>Complement factor H-related protein 5 OS=Homo sapiens GN=CFHR5 PE=1 SV=1</t>
  </si>
  <si>
    <t>Q9H1K0</t>
  </si>
  <si>
    <t>Rabenosyn-5 OS=Homo sapiens GN=RBSN PE=1 SV=2</t>
  </si>
  <si>
    <t>Q9H2S5</t>
  </si>
  <si>
    <t>RING finger protein 39 OS=Homo sapiens GN=RNF39 PE=2 SV=2</t>
  </si>
  <si>
    <t>Q9NPJ6</t>
  </si>
  <si>
    <t>Mediator of RNA polymerase II transcription subunit 4 OS=Homo sapiens GN=MED4 PE=1 SV=1</t>
  </si>
  <si>
    <t>Q9UJD0</t>
  </si>
  <si>
    <t>Regulating synaptic membrane exocytosis protein 3 OS=Homo sapiens GN=RIMS3 PE=1 SV=1</t>
  </si>
  <si>
    <t>Q9UPU9</t>
  </si>
  <si>
    <t>Protein Smaug homolog 1 OS=Homo sapiens GN=SAMD4A PE=1 SV=3</t>
  </si>
  <si>
    <t>Q9Y4I5</t>
  </si>
  <si>
    <t>Tesmin OS=Homo sapiens GN=TESMIN PE=1 SV=2</t>
  </si>
  <si>
    <t>Q68DU8</t>
  </si>
  <si>
    <t>BTB/POZ domain-containing protein KCTD16 OS=Homo sapiens GN=KCTD16 PE=1 SV=1</t>
  </si>
  <si>
    <t>Q75MW2</t>
  </si>
  <si>
    <t>Protein ZNF767 OS=Homo sapiens GN=ZNF767P PE=5 SV=1</t>
  </si>
  <si>
    <t>Q96LB3</t>
  </si>
  <si>
    <t>Intraflagellar transport protein 74 homolog OS=Homo sapiens GN=IFT74 PE=1 SV=1</t>
  </si>
  <si>
    <t>Q96MU6</t>
  </si>
  <si>
    <t>Zinc finger protein 778 OS=Homo sapiens GN=ZNF778 PE=1 SV=3</t>
  </si>
  <si>
    <t>Q02325</t>
  </si>
  <si>
    <t>Plasminogen-like protein B OS=Homo sapiens GN=PLGLB1 PE=3 SV=1</t>
  </si>
  <si>
    <t>Q03591</t>
  </si>
  <si>
    <t>Complement factor H-related protein 1 OS=Homo sapiens GN=CFHR1 PE=1 SV=2</t>
  </si>
  <si>
    <t>Q14166</t>
  </si>
  <si>
    <t>Tubulin--tyrosine ligase-like protein 12 OS=Homo sapiens GN=TTLL12 PE=1 SV=2</t>
  </si>
  <si>
    <t>Q14520</t>
  </si>
  <si>
    <t>Hyaluronan-binding protein 2 OS=Homo sapiens GN=HABP2 PE=1 SV=1</t>
  </si>
  <si>
    <t>Q14624</t>
  </si>
  <si>
    <t>Inter-alpha-trypsin inhibitor heavy chain H4 OS=Homo sapiens GN=ITIH4 PE=1 SV=4</t>
  </si>
  <si>
    <t>Q16609</t>
  </si>
  <si>
    <t>Putative apolipoprotein(a)-like protein 2 OS=Homo sapiens GN=LPAL2 PE=5 SV=1</t>
  </si>
  <si>
    <t>Q92781</t>
  </si>
  <si>
    <t>11-cis retinol dehydrogenase OS=Homo sapiens GN=RDH5 PE=1 SV=1</t>
  </si>
  <si>
    <t>Tot</t>
  </si>
  <si>
    <t>Apolipoprotein B-100 OS</t>
  </si>
  <si>
    <t>Complement C3 OS</t>
  </si>
  <si>
    <t>Serum albumin OS</t>
  </si>
  <si>
    <t>Complement factor H OS</t>
  </si>
  <si>
    <t>Apolipoprotein A-IV OS</t>
  </si>
  <si>
    <t>Inter-alpha-trypsin inhibitor heavy chain H4 OS</t>
  </si>
  <si>
    <t>Prothrombin OS</t>
  </si>
  <si>
    <t>Fibronectin OS</t>
  </si>
  <si>
    <t>Apolipoprotein E OS</t>
  </si>
  <si>
    <t>Antithrombin-III OS</t>
  </si>
  <si>
    <t>Clusterin OS</t>
  </si>
  <si>
    <t>Apolipoprotein A-I OS</t>
  </si>
  <si>
    <t>Plasminogen OS</t>
  </si>
  <si>
    <t>Complement C5 OS</t>
  </si>
  <si>
    <t>Kininogen-1 OS</t>
  </si>
  <si>
    <t>C4b-binding protein alpha chain OS</t>
  </si>
  <si>
    <t>Plasma kallikrein OS</t>
  </si>
  <si>
    <t>Ig mu chain C region OS</t>
  </si>
  <si>
    <t>Vitronectin OS</t>
  </si>
  <si>
    <t>Vitamin D-binding protein OS</t>
  </si>
  <si>
    <t>Gelsolin OS</t>
  </si>
  <si>
    <t>Complement C1s subcomponent OS</t>
  </si>
  <si>
    <t>Complement component C6 OS</t>
  </si>
  <si>
    <t>Complement C1r subcomponent OS</t>
  </si>
  <si>
    <t>Beta-2-glycoprotein 1 OS</t>
  </si>
  <si>
    <t>Thrombospondin-1 OS</t>
  </si>
  <si>
    <t>Alpha-1-antitrypsin OS</t>
  </si>
  <si>
    <t>Inter-alpha-trypsin inhibitor heavy chain H2 OS</t>
  </si>
  <si>
    <t>Complement factor B OS</t>
  </si>
  <si>
    <t>Complement component C9 OS</t>
  </si>
  <si>
    <t>Coagulation factor XI OS</t>
  </si>
  <si>
    <t>Insulin-like growth factor-binding protein complex acid labile subunit OS</t>
  </si>
  <si>
    <t>Vitamin K-dependent protein S OS</t>
  </si>
  <si>
    <t>Histidine-rich glycoprotein OS</t>
  </si>
  <si>
    <t>Plasma protease C1 inhibitor OS</t>
  </si>
  <si>
    <t>Complement component C7 OS</t>
  </si>
  <si>
    <t>Ig alpha-1 chain C region OS</t>
  </si>
  <si>
    <t>Lumican OS</t>
  </si>
  <si>
    <t>Lipopolysaccharide-binding protein OS</t>
  </si>
  <si>
    <t>Ig kappa chain C region OS</t>
  </si>
  <si>
    <t>Transthyretin OS</t>
  </si>
  <si>
    <t>Plasma serine protease inhibitor OS</t>
  </si>
  <si>
    <t>Heparin cofactor 2 OS</t>
  </si>
  <si>
    <t>Ig lambda-2 chain C regions OS</t>
  </si>
  <si>
    <t>Phospholipid transfer protein OS</t>
  </si>
  <si>
    <t>Haptoglobin-related protein OS</t>
  </si>
  <si>
    <t>Serum amyloid P-component OS</t>
  </si>
  <si>
    <t>Protein AMBP OS</t>
  </si>
  <si>
    <t>Inter-alpha-trypsin inhibitor heavy chain H1 OS</t>
  </si>
  <si>
    <t>Haptoglobin OS</t>
  </si>
  <si>
    <t>Coagulation factor IX OS</t>
  </si>
  <si>
    <t>Alpha-2-macroglobulin OS</t>
  </si>
  <si>
    <t>Selenoprotein P OS</t>
  </si>
  <si>
    <t>Hyaluronan-binding protein 2 OS</t>
  </si>
  <si>
    <t>Apolipoprotein A-II OS</t>
  </si>
  <si>
    <t>Complement C1q subcomponent subunit B OS</t>
  </si>
  <si>
    <t>Ig gamma-3 chain C region OS</t>
  </si>
  <si>
    <t>Complement factor H-related protein 1 OS</t>
  </si>
  <si>
    <t>Hemoglobin subunit beta OS</t>
  </si>
  <si>
    <t>CD5 antigen-like OS</t>
  </si>
  <si>
    <t>Complement factor H-related protein 5 OS</t>
  </si>
  <si>
    <t>Apolipoprotein M OS</t>
  </si>
  <si>
    <t>Complement component C8 alpha chain OS</t>
  </si>
  <si>
    <t>Complement C4-B OS</t>
  </si>
  <si>
    <t>Complement C4-A OS</t>
  </si>
  <si>
    <t>Actin_ cytoplasmic 1 OS</t>
  </si>
  <si>
    <t>Ig gamma-1 chain C region OS</t>
  </si>
  <si>
    <t>Ig gamma-2 chain C region OS</t>
  </si>
  <si>
    <t>Coagulation factor XII OS</t>
  </si>
  <si>
    <t>Apolipoprotein D OS</t>
  </si>
  <si>
    <t>Apolipoprotein L1 OS</t>
  </si>
  <si>
    <t>Hemopexin OS</t>
  </si>
  <si>
    <t>Properdin OS</t>
  </si>
  <si>
    <t>Tubulin--tyrosine ligase-like protein 12 OS</t>
  </si>
  <si>
    <t>Kinesin-like protein KIFC1 OS</t>
  </si>
  <si>
    <t>POTE ankyrin domain family member F OS</t>
  </si>
  <si>
    <t>Coagulation factor X OS</t>
  </si>
  <si>
    <t>Complement C1q subcomponent subunit C OS</t>
  </si>
  <si>
    <t>Alpha-2-HS-glycoprotein OS</t>
  </si>
  <si>
    <t>Kallistatin OS</t>
  </si>
  <si>
    <t>Protein FAM89B OS</t>
  </si>
  <si>
    <t>NADH dehydrogenase [ubiquinone] iron-sulfur protein 8_ mitochondrial OS</t>
  </si>
  <si>
    <t>Glyceraldehyde-3-phosphate dehydrogenase_ testis-specific OS</t>
  </si>
  <si>
    <t>Apolipoprotein C-III OS</t>
  </si>
  <si>
    <t>Platelet basic protein OS</t>
  </si>
  <si>
    <t>Mannose-binding protein C OS</t>
  </si>
  <si>
    <t>Phosphate-regulating neutral endopeptidase OS</t>
  </si>
  <si>
    <t>28S ribosomal protein S22_ mitochondrial OS</t>
  </si>
  <si>
    <t>Elongin-A2 OS</t>
  </si>
  <si>
    <t>1) Remove trypsin, peptide number=1, unique peptide=1</t>
  </si>
  <si>
    <t>Description (90 proteins)</t>
  </si>
  <si>
    <t>sd</t>
  </si>
  <si>
    <t>% std</t>
  </si>
  <si>
    <t>P08603</t>
  </si>
  <si>
    <t>P01871</t>
  </si>
  <si>
    <t>P01876</t>
  </si>
  <si>
    <t>P0CG05</t>
  </si>
  <si>
    <t>P68871</t>
  </si>
  <si>
    <t>P60709</t>
  </si>
  <si>
    <t>% total protein identified</t>
  </si>
  <si>
    <t xml:space="preserve">Alpha-1-antitrypsin </t>
  </si>
  <si>
    <t xml:space="preserve">Antithrombin-III </t>
  </si>
  <si>
    <t xml:space="preserve">Apolipoprotein A-I </t>
  </si>
  <si>
    <t xml:space="preserve">Apolipoprotein A-IV </t>
  </si>
  <si>
    <t xml:space="preserve">Apolipoprotein B-100 </t>
  </si>
  <si>
    <t xml:space="preserve">Apolipoprotein E </t>
  </si>
  <si>
    <t xml:space="preserve">Beta-2-glycoprotein 1 </t>
  </si>
  <si>
    <t xml:space="preserve">C4b-binding protein alpha chain </t>
  </si>
  <si>
    <t xml:space="preserve">Clusterin </t>
  </si>
  <si>
    <t xml:space="preserve">Complement C1q subcomponent subunit B </t>
  </si>
  <si>
    <t xml:space="preserve">Complement C1q subcomponent subunit C </t>
  </si>
  <si>
    <t xml:space="preserve">Complement C4-B </t>
  </si>
  <si>
    <t xml:space="preserve">Gelsolin </t>
  </si>
  <si>
    <t xml:space="preserve">Ig mu chain C region </t>
  </si>
  <si>
    <t xml:space="preserve">Inter-alpha-trypsin inhibitor heavy chain H2 </t>
  </si>
  <si>
    <t xml:space="preserve">Inter-alpha-trypsin inhibitor heavy chain H4 </t>
  </si>
  <si>
    <t xml:space="preserve">Kininogen-1 </t>
  </si>
  <si>
    <t xml:space="preserve">Plasma kallikrein </t>
  </si>
  <si>
    <t xml:space="preserve">Prothrombin </t>
  </si>
  <si>
    <t xml:space="preserve">Serum albumin </t>
  </si>
  <si>
    <t xml:space="preserve">Vitronectin </t>
  </si>
  <si>
    <t xml:space="preserve">Apolipoprotein L1 </t>
  </si>
  <si>
    <t xml:space="preserve">Complement C3 </t>
  </si>
  <si>
    <t xml:space="preserve">Complement C5 </t>
  </si>
  <si>
    <t xml:space="preserve">Complement factor H </t>
  </si>
  <si>
    <t xml:space="preserve">Complement factor H-related protein 1 </t>
  </si>
  <si>
    <t xml:space="preserve">Elongin-A2 </t>
  </si>
  <si>
    <t xml:space="preserve">Hemopexin </t>
  </si>
  <si>
    <t xml:space="preserve">Heparin cofactor 2 </t>
  </si>
  <si>
    <t xml:space="preserve">Ig gamma-1 chain C region </t>
  </si>
  <si>
    <t xml:space="preserve">Ig kappa chain C region </t>
  </si>
  <si>
    <t xml:space="preserve">Ig lambda-2 chain C regions </t>
  </si>
  <si>
    <t xml:space="preserve">Kallistatin </t>
  </si>
  <si>
    <t xml:space="preserve">Plasma protease C1 inhibitor </t>
  </si>
  <si>
    <t xml:space="preserve">Plasminogen </t>
  </si>
  <si>
    <t xml:space="preserve">Vitamin D-binding protein </t>
  </si>
  <si>
    <t>SDS-PS-COOH</t>
  </si>
  <si>
    <t>CTMA Cl-PS-NH2</t>
  </si>
  <si>
    <t>Lutensol-PS-NH2</t>
  </si>
  <si>
    <t xml:space="preserve">Description </t>
  </si>
  <si>
    <t xml:space="preserve">Peptide count = 1 </t>
  </si>
  <si>
    <t xml:space="preserve">Unique peptide = 1 </t>
  </si>
  <si>
    <t>Proteins below NOT used for proteomics analysis</t>
  </si>
  <si>
    <t>no_hep_a</t>
  </si>
  <si>
    <t>no_hep_b</t>
  </si>
  <si>
    <t>no_hep_c</t>
  </si>
  <si>
    <t>1 IU/mL_a</t>
  </si>
  <si>
    <t>1 IU/mL_b</t>
  </si>
  <si>
    <t>1 IU/mL_c</t>
  </si>
  <si>
    <t xml:space="preserve">NOT used in average </t>
  </si>
  <si>
    <t>no_hep avg</t>
  </si>
  <si>
    <t>1 IU/mL avg</t>
  </si>
  <si>
    <t>Total</t>
  </si>
  <si>
    <t>SDS-PS_COOH</t>
  </si>
  <si>
    <t>CTMA Cl-PS_NH2</t>
  </si>
  <si>
    <t>no_hep</t>
  </si>
  <si>
    <t xml:space="preserve">1 IU/mL </t>
  </si>
  <si>
    <t xml:space="preserve">enricht in </t>
  </si>
  <si>
    <t xml:space="preserve"> 1.0 IU/mL</t>
  </si>
  <si>
    <t xml:space="preserve">enrichment calculation: "1 IU/mL condition" divided by "no hep condition" </t>
  </si>
  <si>
    <t>Complement C3</t>
  </si>
  <si>
    <t>C4b-binding protein alpha chain</t>
  </si>
  <si>
    <t>Ig gamma-1 chain C region</t>
  </si>
  <si>
    <t>Insulin-like growth factor-binding protein</t>
  </si>
  <si>
    <t>amount (fmol)</t>
  </si>
  <si>
    <t>2) Average triplicate mrst</t>
  </si>
  <si>
    <t>3) Calculate % of total proteins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</si>
</sst>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9">
    <xf numFmtId="0" fontId="0" fillId="0" borderId="0" xfId="0"/>
    <xf numFmtId="2" fontId="0" fillId="0" borderId="0" xfId="0" applyNumberFormat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16" fillId="0" borderId="0" xfId="0" applyFont="1"/>
    <xf numFmtId="2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0" fillId="0" borderId="16" xfId="0" applyNumberFormat="1" applyBorder="1"/>
    <xf numFmtId="2" fontId="14" fillId="0" borderId="0" xfId="0" applyNumberFormat="1" applyFont="1" applyBorder="1"/>
    <xf numFmtId="1" fontId="0" fillId="0" borderId="0" xfId="0" applyNumberFormat="1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0" fillId="0" borderId="0" xfId="0" applyBorder="1"/>
    <xf numFmtId="2" fontId="0" fillId="0" borderId="17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17" xfId="0" applyNumberFormat="1" applyBorder="1"/>
    <xf numFmtId="2" fontId="0" fillId="0" borderId="24" xfId="0" applyNumberFormat="1" applyBorder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Border="1"/>
    <xf numFmtId="0" fontId="19" fillId="0" borderId="0" xfId="0" applyFont="1" applyBorder="1"/>
    <xf numFmtId="1" fontId="14" fillId="0" borderId="0" xfId="0" applyNumberFormat="1" applyFont="1" applyBorder="1"/>
    <xf numFmtId="0" fontId="0" fillId="0" borderId="19" xfId="0" applyBorder="1"/>
    <xf numFmtId="0" fontId="0" fillId="0" borderId="20" xfId="0" applyBorder="1"/>
    <xf numFmtId="0" fontId="20" fillId="0" borderId="0" xfId="0" applyFont="1" applyBorder="1" applyAlignment="1">
      <alignment horizontal="center"/>
    </xf>
    <xf numFmtId="2" fontId="14" fillId="0" borderId="17" xfId="0" applyNumberFormat="1" applyFont="1" applyBorder="1"/>
    <xf numFmtId="2" fontId="0" fillId="0" borderId="14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21" fillId="0" borderId="17" xfId="0" applyFont="1" applyBorder="1" applyAlignment="1"/>
    <xf numFmtId="0" fontId="20" fillId="0" borderId="17" xfId="0" applyFont="1" applyBorder="1" applyAlignment="1"/>
    <xf numFmtId="0" fontId="22" fillId="0" borderId="17" xfId="0" applyFont="1" applyBorder="1" applyAlignment="1"/>
    <xf numFmtId="0" fontId="21" fillId="0" borderId="2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3" fillId="0" borderId="0" xfId="0" applyFont="1"/>
    <xf numFmtId="2" fontId="23" fillId="0" borderId="0" xfId="0" applyNumberFormat="1" applyFont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0" fontId="20" fillId="33" borderId="18" xfId="0" applyFont="1" applyFill="1" applyBorder="1" applyAlignment="1">
      <alignment horizontal="center"/>
    </xf>
    <xf numFmtId="0" fontId="21" fillId="33" borderId="18" xfId="0" applyFont="1" applyFill="1" applyBorder="1" applyAlignment="1">
      <alignment horizontal="center"/>
    </xf>
    <xf numFmtId="2" fontId="23" fillId="0" borderId="0" xfId="0" applyNumberFormat="1" applyFont="1" applyAlignment="1">
      <alignment horizontal="center"/>
    </xf>
    <xf numFmtId="2" fontId="23" fillId="0" borderId="23" xfId="0" applyNumberFormat="1" applyFont="1" applyBorder="1" applyAlignment="1">
      <alignment horizontal="center"/>
    </xf>
    <xf numFmtId="2" fontId="23" fillId="0" borderId="24" xfId="0" applyNumberFormat="1" applyFont="1" applyBorder="1" applyAlignment="1">
      <alignment horizontal="center"/>
    </xf>
    <xf numFmtId="0" fontId="22" fillId="33" borderId="18" xfId="0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2" fontId="24" fillId="0" borderId="22" xfId="0" applyNumberFormat="1" applyFont="1" applyBorder="1" applyAlignment="1">
      <alignment horizontal="center"/>
    </xf>
    <xf numFmtId="0" fontId="24" fillId="0" borderId="0" xfId="0" applyFont="1"/>
    <xf numFmtId="2" fontId="24" fillId="0" borderId="24" xfId="0" applyNumberFormat="1" applyFont="1" applyBorder="1" applyAlignment="1">
      <alignment horizontal="center"/>
    </xf>
    <xf numFmtId="0" fontId="22" fillId="33" borderId="25" xfId="0" applyFont="1" applyFill="1" applyBorder="1" applyAlignment="1">
      <alignment horizontal="center"/>
    </xf>
    <xf numFmtId="2" fontId="24" fillId="0" borderId="26" xfId="0" applyNumberFormat="1" applyFont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0" fontId="20" fillId="33" borderId="25" xfId="0" applyFont="1" applyFill="1" applyBorder="1" applyAlignment="1">
      <alignment horizontal="center"/>
    </xf>
    <xf numFmtId="0" fontId="21" fillId="33" borderId="25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43"/>
  <sheetViews>
    <sheetView topLeftCell="A97" zoomScale="80" zoomScaleNormal="80" workbookViewId="0">
      <selection activeCell="P2" sqref="P2"/>
    </sheetView>
  </sheetViews>
  <sheetFormatPr defaultRowHeight="15" x14ac:dyDescent="0.25"/>
  <cols>
    <col min="4" max="4" width="115.28515625" bestFit="1" customWidth="1"/>
    <col min="5" max="5" width="15.85546875" style="4" bestFit="1" customWidth="1"/>
    <col min="6" max="6" width="11" style="4" bestFit="1" customWidth="1"/>
    <col min="7" max="7" width="10.7109375" style="4" bestFit="1" customWidth="1"/>
    <col min="8" max="9" width="11" style="4" bestFit="1" customWidth="1"/>
    <col min="10" max="10" width="10.7109375" style="4" bestFit="1" customWidth="1"/>
    <col min="11" max="11" width="10.7109375" style="4" customWidth="1"/>
    <col min="12" max="13" width="12.140625" style="4" bestFit="1" customWidth="1"/>
    <col min="14" max="14" width="11.7109375" style="4" bestFit="1" customWidth="1"/>
    <col min="15" max="16" width="12.140625" style="4" bestFit="1" customWidth="1"/>
    <col min="17" max="17" width="11.7109375" style="4" bestFit="1" customWidth="1"/>
    <col min="18" max="18" width="11.7109375" style="4" customWidth="1"/>
    <col min="19" max="20" width="13.140625" style="4" bestFit="1" customWidth="1"/>
    <col min="21" max="21" width="12.85546875" style="4" bestFit="1" customWidth="1"/>
    <col min="22" max="23" width="13.140625" style="4" bestFit="1" customWidth="1"/>
    <col min="24" max="24" width="12.85546875" style="4" bestFit="1" customWidth="1"/>
  </cols>
  <sheetData>
    <row r="3" spans="1:24" x14ac:dyDescent="0.25">
      <c r="E3" s="4" t="s">
        <v>0</v>
      </c>
    </row>
    <row r="4" spans="1:24" ht="15.75" thickBot="1" x14ac:dyDescent="0.3">
      <c r="E4" s="81" t="s">
        <v>396</v>
      </c>
      <c r="F4" s="81"/>
      <c r="G4" s="81"/>
      <c r="H4" s="81"/>
      <c r="I4" s="81"/>
      <c r="J4" s="81"/>
      <c r="L4" s="80" t="s">
        <v>397</v>
      </c>
      <c r="M4" s="80"/>
      <c r="N4" s="80"/>
      <c r="O4" s="80"/>
      <c r="P4" s="80"/>
      <c r="Q4" s="80"/>
      <c r="S4" s="79" t="s">
        <v>398</v>
      </c>
      <c r="T4" s="79"/>
      <c r="U4" s="79"/>
      <c r="V4" s="79"/>
      <c r="W4" s="79"/>
      <c r="X4" s="79"/>
    </row>
    <row r="5" spans="1:24" x14ac:dyDescent="0.25">
      <c r="A5" s="5" t="s">
        <v>1</v>
      </c>
      <c r="B5" s="5" t="s">
        <v>2</v>
      </c>
      <c r="C5" s="5" t="s">
        <v>3</v>
      </c>
      <c r="D5" s="5" t="s">
        <v>399</v>
      </c>
      <c r="E5" s="32" t="s">
        <v>403</v>
      </c>
      <c r="F5" s="30" t="s">
        <v>404</v>
      </c>
      <c r="G5" s="31" t="s">
        <v>405</v>
      </c>
      <c r="H5" s="32" t="s">
        <v>406</v>
      </c>
      <c r="I5" s="30" t="s">
        <v>407</v>
      </c>
      <c r="J5" s="31" t="s">
        <v>408</v>
      </c>
      <c r="K5" s="23"/>
      <c r="L5" s="32" t="s">
        <v>403</v>
      </c>
      <c r="M5" s="30" t="s">
        <v>404</v>
      </c>
      <c r="N5" s="31" t="s">
        <v>405</v>
      </c>
      <c r="O5" s="32" t="s">
        <v>406</v>
      </c>
      <c r="P5" s="30" t="s">
        <v>407</v>
      </c>
      <c r="Q5" s="31" t="s">
        <v>408</v>
      </c>
      <c r="R5" s="23"/>
      <c r="S5" s="32" t="s">
        <v>403</v>
      </c>
      <c r="T5" s="30" t="s">
        <v>404</v>
      </c>
      <c r="U5" s="31" t="s">
        <v>405</v>
      </c>
      <c r="V5" s="32" t="s">
        <v>406</v>
      </c>
      <c r="W5" s="30" t="s">
        <v>407</v>
      </c>
      <c r="X5" s="31" t="s">
        <v>408</v>
      </c>
    </row>
    <row r="6" spans="1:24" x14ac:dyDescent="0.25">
      <c r="A6" t="s">
        <v>121</v>
      </c>
      <c r="B6">
        <v>182</v>
      </c>
      <c r="C6">
        <v>168</v>
      </c>
      <c r="D6" t="s">
        <v>122</v>
      </c>
      <c r="E6" s="33">
        <v>24.728600281606901</v>
      </c>
      <c r="F6" s="9">
        <v>21.562869496234701</v>
      </c>
      <c r="G6" s="34">
        <v>25.574308459499001</v>
      </c>
      <c r="H6" s="33">
        <v>18.3964683573864</v>
      </c>
      <c r="I6" s="9">
        <v>13.9944340391623</v>
      </c>
      <c r="J6" s="34">
        <v>15.3437464144309</v>
      </c>
      <c r="K6" s="6"/>
      <c r="L6" s="33">
        <v>83.425702297367195</v>
      </c>
      <c r="M6" s="9">
        <v>83.903752148861003</v>
      </c>
      <c r="N6" s="34">
        <v>89.499320514426799</v>
      </c>
      <c r="O6" s="33">
        <v>98.038188396265099</v>
      </c>
      <c r="P6" s="9">
        <v>94.854091572782394</v>
      </c>
      <c r="Q6" s="34">
        <v>100.081242670213</v>
      </c>
      <c r="R6" s="6"/>
      <c r="S6" s="33">
        <v>64.051414803943899</v>
      </c>
      <c r="T6" s="9">
        <v>8.2175476235933491</v>
      </c>
      <c r="U6" s="34">
        <v>58.045948217121698</v>
      </c>
      <c r="V6" s="33">
        <v>44.247699539166597</v>
      </c>
      <c r="W6" s="9">
        <v>54.0715063383524</v>
      </c>
      <c r="X6" s="34">
        <v>51.190267586638001</v>
      </c>
    </row>
    <row r="7" spans="1:24" x14ac:dyDescent="0.25">
      <c r="A7" t="s">
        <v>55</v>
      </c>
      <c r="B7">
        <v>94</v>
      </c>
      <c r="C7">
        <v>83</v>
      </c>
      <c r="D7" t="s">
        <v>56</v>
      </c>
      <c r="E7" s="33">
        <v>303.38777498672198</v>
      </c>
      <c r="F7" s="9">
        <v>320.121942076496</v>
      </c>
      <c r="G7" s="34">
        <v>356.74744224338502</v>
      </c>
      <c r="H7" s="33">
        <v>258.70345305154802</v>
      </c>
      <c r="I7" s="9">
        <v>239.189638850731</v>
      </c>
      <c r="J7" s="34">
        <v>236.588299054613</v>
      </c>
      <c r="K7" s="6"/>
      <c r="L7" s="33">
        <v>36.7610356890887</v>
      </c>
      <c r="M7" s="9">
        <v>39.110656577635602</v>
      </c>
      <c r="N7" s="34">
        <v>39.358951646274498</v>
      </c>
      <c r="O7" s="33">
        <v>23.0196171086384</v>
      </c>
      <c r="P7" s="9">
        <v>24.7395784354825</v>
      </c>
      <c r="Q7" s="34">
        <v>18.5458480450895</v>
      </c>
      <c r="R7" s="6"/>
      <c r="S7" s="33">
        <v>137.544167890648</v>
      </c>
      <c r="T7" s="9">
        <v>12.533868589233499</v>
      </c>
      <c r="U7" s="34">
        <v>264.85173999858199</v>
      </c>
      <c r="V7" s="33">
        <v>163.588020603758</v>
      </c>
      <c r="W7" s="9">
        <v>87.761159403987307</v>
      </c>
      <c r="X7" s="34">
        <v>75.023537491371101</v>
      </c>
    </row>
    <row r="8" spans="1:24" x14ac:dyDescent="0.25">
      <c r="A8" t="s">
        <v>103</v>
      </c>
      <c r="B8">
        <v>61</v>
      </c>
      <c r="C8">
        <v>59</v>
      </c>
      <c r="D8" t="s">
        <v>104</v>
      </c>
      <c r="E8" s="33">
        <v>123.12915990638901</v>
      </c>
      <c r="F8" s="9">
        <v>111.06077437768199</v>
      </c>
      <c r="G8" s="34">
        <v>138.16333224411801</v>
      </c>
      <c r="H8" s="33">
        <v>114.03881517496499</v>
      </c>
      <c r="I8" s="9">
        <v>84.038187493152094</v>
      </c>
      <c r="J8" s="34">
        <v>83.321040487229496</v>
      </c>
      <c r="K8" s="6"/>
      <c r="L8" s="33">
        <v>1470.54682727262</v>
      </c>
      <c r="M8" s="9">
        <v>1454.42241952013</v>
      </c>
      <c r="N8" s="34">
        <v>1576.82576138737</v>
      </c>
      <c r="O8" s="33">
        <v>1837.3640573930199</v>
      </c>
      <c r="P8" s="9">
        <v>1775.6474490959199</v>
      </c>
      <c r="Q8" s="34">
        <v>1944.1762063644701</v>
      </c>
      <c r="R8" s="6"/>
      <c r="S8" s="33">
        <v>107.959640493774</v>
      </c>
      <c r="T8" s="9">
        <v>4.2680470138478297</v>
      </c>
      <c r="U8" s="34">
        <v>81.998919129716697</v>
      </c>
      <c r="V8" s="33">
        <v>84.369786415204103</v>
      </c>
      <c r="W8" s="9">
        <v>109.932333965308</v>
      </c>
      <c r="X8" s="34">
        <v>107.69907203567</v>
      </c>
    </row>
    <row r="9" spans="1:24" x14ac:dyDescent="0.25">
      <c r="A9" t="s">
        <v>145</v>
      </c>
      <c r="B9">
        <v>46</v>
      </c>
      <c r="C9">
        <v>40</v>
      </c>
      <c r="D9" t="s">
        <v>146</v>
      </c>
      <c r="E9" s="33">
        <v>221.21003630178001</v>
      </c>
      <c r="F9" s="9">
        <v>202.98374013970999</v>
      </c>
      <c r="G9" s="34">
        <v>254.745881465585</v>
      </c>
      <c r="H9" s="33">
        <v>206.89293869676001</v>
      </c>
      <c r="I9" s="9">
        <v>163.31188030308101</v>
      </c>
      <c r="J9" s="34">
        <v>162.95215637146799</v>
      </c>
      <c r="K9" s="6"/>
      <c r="L9" s="33">
        <v>6.4707844077547803</v>
      </c>
      <c r="M9" s="9">
        <v>6.4306868754384903</v>
      </c>
      <c r="N9" s="34">
        <v>6.7510739482875897</v>
      </c>
      <c r="O9" s="33">
        <v>7.1625823862550302</v>
      </c>
      <c r="P9" s="9">
        <v>7.1484513047913198</v>
      </c>
      <c r="Q9" s="34">
        <v>7.59778896897026</v>
      </c>
      <c r="R9" s="6"/>
      <c r="S9" s="33">
        <v>15.6654609727396</v>
      </c>
      <c r="T9" s="9">
        <v>2.1284893999521501</v>
      </c>
      <c r="U9" s="34">
        <v>16.281999555204301</v>
      </c>
      <c r="V9" s="33">
        <v>12.814487477032101</v>
      </c>
      <c r="W9" s="9">
        <v>13.2097006056689</v>
      </c>
      <c r="X9" s="34">
        <v>12.676921525759001</v>
      </c>
    </row>
    <row r="10" spans="1:24" x14ac:dyDescent="0.25">
      <c r="A10" t="s">
        <v>135</v>
      </c>
      <c r="B10">
        <v>40</v>
      </c>
      <c r="C10">
        <v>39</v>
      </c>
      <c r="D10" t="s">
        <v>136</v>
      </c>
      <c r="E10" s="33">
        <v>68.073252119950993</v>
      </c>
      <c r="F10" s="9">
        <v>58.882813382337602</v>
      </c>
      <c r="G10" s="34">
        <v>72.580837012719101</v>
      </c>
      <c r="H10" s="33">
        <v>50.602478565736803</v>
      </c>
      <c r="I10" s="9">
        <v>35.485328790678601</v>
      </c>
      <c r="J10" s="34">
        <v>37.353082428007703</v>
      </c>
      <c r="K10" s="6"/>
      <c r="L10" s="33">
        <v>81.354249147169</v>
      </c>
      <c r="M10" s="9">
        <v>81.763236085773599</v>
      </c>
      <c r="N10" s="34">
        <v>89.096837864556903</v>
      </c>
      <c r="O10" s="33">
        <v>102.34014493182799</v>
      </c>
      <c r="P10" s="9">
        <v>99.589218550945304</v>
      </c>
      <c r="Q10" s="34">
        <v>111.675785517226</v>
      </c>
      <c r="R10" s="6"/>
      <c r="S10" s="33">
        <v>29.385741978307699</v>
      </c>
      <c r="T10" s="9">
        <v>11.6603668404706</v>
      </c>
      <c r="U10" s="34">
        <v>31.3212126230199</v>
      </c>
      <c r="V10" s="33">
        <v>39.258834607397603</v>
      </c>
      <c r="W10" s="9">
        <v>40.479026584247897</v>
      </c>
      <c r="X10" s="34">
        <v>39.917222197007803</v>
      </c>
    </row>
    <row r="11" spans="1:24" x14ac:dyDescent="0.25">
      <c r="A11" t="s">
        <v>253</v>
      </c>
      <c r="B11">
        <v>32</v>
      </c>
      <c r="C11">
        <v>31</v>
      </c>
      <c r="D11" t="s">
        <v>254</v>
      </c>
      <c r="E11" s="33">
        <v>97.417291913381604</v>
      </c>
      <c r="F11" s="9">
        <v>95.082943525167593</v>
      </c>
      <c r="G11" s="34">
        <v>110.82309516122901</v>
      </c>
      <c r="H11" s="33">
        <v>92.8325131727577</v>
      </c>
      <c r="I11" s="9">
        <v>74.149939062951603</v>
      </c>
      <c r="J11" s="34">
        <v>72.198361854525203</v>
      </c>
      <c r="K11" s="6"/>
      <c r="L11" s="33">
        <v>15.8115544701772</v>
      </c>
      <c r="M11" s="9">
        <v>16.152369518516402</v>
      </c>
      <c r="N11" s="34">
        <v>15.5974659090763</v>
      </c>
      <c r="O11" s="33">
        <v>11.516787426879199</v>
      </c>
      <c r="P11" s="9">
        <v>12.2170116464023</v>
      </c>
      <c r="Q11" s="34">
        <v>12.6497340782772</v>
      </c>
      <c r="R11" s="6"/>
      <c r="S11" s="33">
        <v>10.0235509595009</v>
      </c>
      <c r="T11" s="9">
        <v>4.1999346058937803</v>
      </c>
      <c r="U11" s="34">
        <v>10.361007253694</v>
      </c>
      <c r="V11" s="33">
        <v>9.3335052919783994</v>
      </c>
      <c r="W11" s="9">
        <v>9.7761800197069508</v>
      </c>
      <c r="X11" s="34">
        <v>9.2922090060951295</v>
      </c>
    </row>
    <row r="12" spans="1:24" x14ac:dyDescent="0.25">
      <c r="A12" t="s">
        <v>29</v>
      </c>
      <c r="B12">
        <v>33</v>
      </c>
      <c r="C12">
        <v>30</v>
      </c>
      <c r="D12" t="s">
        <v>30</v>
      </c>
      <c r="E12" s="33">
        <v>78.642203983113902</v>
      </c>
      <c r="F12" s="9">
        <v>79.255495238482595</v>
      </c>
      <c r="G12" s="34">
        <v>89.089381334771204</v>
      </c>
      <c r="H12" s="33">
        <v>77.416614131109498</v>
      </c>
      <c r="I12" s="9">
        <v>60.934867683912202</v>
      </c>
      <c r="J12" s="34">
        <v>61.134586373231699</v>
      </c>
      <c r="K12" s="6"/>
      <c r="L12" s="33">
        <v>89.066970195106705</v>
      </c>
      <c r="M12" s="9">
        <v>88.000153286004505</v>
      </c>
      <c r="N12" s="34">
        <v>91.260217853363997</v>
      </c>
      <c r="O12" s="33">
        <v>105.938067679521</v>
      </c>
      <c r="P12" s="9">
        <v>102.70078129747399</v>
      </c>
      <c r="Q12" s="34">
        <v>107.590859800253</v>
      </c>
      <c r="R12" s="6"/>
      <c r="S12" s="33">
        <v>8.9990254877036708</v>
      </c>
      <c r="T12" s="9">
        <v>9.1538023439873708</v>
      </c>
      <c r="U12" s="34">
        <v>9.8689153328755008</v>
      </c>
      <c r="V12" s="33">
        <v>5.5910675693923002</v>
      </c>
      <c r="W12" s="9">
        <v>6.6036613570636096</v>
      </c>
      <c r="X12" s="34">
        <v>6.7550797110402403</v>
      </c>
    </row>
    <row r="13" spans="1:24" x14ac:dyDescent="0.25">
      <c r="A13" t="s">
        <v>95</v>
      </c>
      <c r="B13">
        <v>33</v>
      </c>
      <c r="C13">
        <v>30</v>
      </c>
      <c r="D13" t="s">
        <v>96</v>
      </c>
      <c r="E13" s="33">
        <v>31.627511265734402</v>
      </c>
      <c r="F13" s="9">
        <v>30.9378120942349</v>
      </c>
      <c r="G13" s="34">
        <v>35.995789196937203</v>
      </c>
      <c r="H13" s="33">
        <v>29.562853831578899</v>
      </c>
      <c r="I13" s="9">
        <v>24.329587639570999</v>
      </c>
      <c r="J13" s="34">
        <v>25.530452511406601</v>
      </c>
      <c r="K13" s="6"/>
      <c r="L13" s="33">
        <v>5.1671948325541699</v>
      </c>
      <c r="M13" s="9">
        <v>4.7815932346144603</v>
      </c>
      <c r="N13" s="34">
        <v>5.4906593538444097</v>
      </c>
      <c r="O13" s="33">
        <v>2.37390842470161</v>
      </c>
      <c r="P13" s="9">
        <v>2.5077703457076899</v>
      </c>
      <c r="Q13" s="34">
        <v>2.5433267934638399</v>
      </c>
      <c r="R13" s="6"/>
      <c r="S13" s="33">
        <v>7.7538843568556004</v>
      </c>
      <c r="T13" s="9">
        <v>0.89505043428414399</v>
      </c>
      <c r="U13" s="34">
        <v>6.3957010642482102</v>
      </c>
      <c r="V13" s="33">
        <v>7.9705336885398896</v>
      </c>
      <c r="W13" s="9">
        <v>7.2153311054130604</v>
      </c>
      <c r="X13" s="34">
        <v>7.3187599515992696</v>
      </c>
    </row>
    <row r="14" spans="1:24" x14ac:dyDescent="0.25">
      <c r="A14" t="s">
        <v>79</v>
      </c>
      <c r="B14">
        <v>31</v>
      </c>
      <c r="C14">
        <v>29</v>
      </c>
      <c r="D14" t="s">
        <v>80</v>
      </c>
      <c r="E14" s="33">
        <v>25.0042238552142</v>
      </c>
      <c r="F14" s="9">
        <v>24.056087261790399</v>
      </c>
      <c r="G14" s="34">
        <v>28.546241963465299</v>
      </c>
      <c r="H14" s="33">
        <v>21.575663882817999</v>
      </c>
      <c r="I14" s="9">
        <v>19.501649928610799</v>
      </c>
      <c r="J14" s="34">
        <v>19.0106007514003</v>
      </c>
      <c r="K14" s="6"/>
      <c r="L14" s="33">
        <v>35.310392970275998</v>
      </c>
      <c r="M14" s="9">
        <v>32.749134618196202</v>
      </c>
      <c r="N14" s="34">
        <v>32.862470862825802</v>
      </c>
      <c r="O14" s="33">
        <v>57.517092143373802</v>
      </c>
      <c r="P14" s="9">
        <v>60.438786487060497</v>
      </c>
      <c r="Q14" s="34">
        <v>74.539321941997798</v>
      </c>
      <c r="R14" s="6"/>
      <c r="S14" s="33">
        <v>56.0769982813258</v>
      </c>
      <c r="T14" s="9">
        <v>0</v>
      </c>
      <c r="U14" s="34">
        <v>55.4609678762125</v>
      </c>
      <c r="V14" s="33">
        <v>40.148179767091101</v>
      </c>
      <c r="W14" s="9">
        <v>44.815715834953501</v>
      </c>
      <c r="X14" s="34">
        <v>53.8176319298979</v>
      </c>
    </row>
    <row r="15" spans="1:24" x14ac:dyDescent="0.25">
      <c r="A15" t="s">
        <v>49</v>
      </c>
      <c r="B15">
        <v>31</v>
      </c>
      <c r="C15">
        <v>27</v>
      </c>
      <c r="D15" t="s">
        <v>50</v>
      </c>
      <c r="E15" s="33">
        <v>32.967982274086701</v>
      </c>
      <c r="F15" s="9">
        <v>28.560998767215299</v>
      </c>
      <c r="G15" s="34">
        <v>37.096431904354503</v>
      </c>
      <c r="H15" s="33">
        <v>22.422524341360401</v>
      </c>
      <c r="I15" s="9">
        <v>17.264031170126099</v>
      </c>
      <c r="J15" s="34">
        <v>18.8688773144642</v>
      </c>
      <c r="K15" s="6"/>
      <c r="L15" s="33">
        <v>41.2223521862444</v>
      </c>
      <c r="M15" s="9">
        <v>42.749068830834901</v>
      </c>
      <c r="N15" s="34">
        <v>44.947521750653898</v>
      </c>
      <c r="O15" s="33">
        <v>54.640915150206297</v>
      </c>
      <c r="P15" s="9">
        <v>53.494309474620302</v>
      </c>
      <c r="Q15" s="34">
        <v>60.104444400459698</v>
      </c>
      <c r="R15" s="6"/>
      <c r="S15" s="33">
        <v>13.9536541285346</v>
      </c>
      <c r="T15" s="9">
        <v>20.589945905051302</v>
      </c>
      <c r="U15" s="34">
        <v>13.2259134656969</v>
      </c>
      <c r="V15" s="33">
        <v>11.6166991943113</v>
      </c>
      <c r="W15" s="9">
        <v>14.7746969811007</v>
      </c>
      <c r="X15" s="34">
        <v>14.8504228354928</v>
      </c>
    </row>
    <row r="16" spans="1:24" x14ac:dyDescent="0.25">
      <c r="A16" t="s">
        <v>153</v>
      </c>
      <c r="B16">
        <v>29</v>
      </c>
      <c r="C16">
        <v>27</v>
      </c>
      <c r="D16" t="s">
        <v>154</v>
      </c>
      <c r="E16" s="33">
        <v>197.841300377473</v>
      </c>
      <c r="F16" s="9">
        <v>176.650536380554</v>
      </c>
      <c r="G16" s="34">
        <v>217.193928608916</v>
      </c>
      <c r="H16" s="33">
        <v>196.45804333781001</v>
      </c>
      <c r="I16" s="9">
        <v>153.624897400728</v>
      </c>
      <c r="J16" s="34">
        <v>154.89681984090501</v>
      </c>
      <c r="K16" s="6"/>
      <c r="L16" s="33">
        <v>319.31881585516902</v>
      </c>
      <c r="M16" s="9">
        <v>325.329995187186</v>
      </c>
      <c r="N16" s="34">
        <v>337.548305586769</v>
      </c>
      <c r="O16" s="33">
        <v>188.81539547010701</v>
      </c>
      <c r="P16" s="9">
        <v>181.919440145978</v>
      </c>
      <c r="Q16" s="34">
        <v>199.08616600585299</v>
      </c>
      <c r="R16" s="6"/>
      <c r="S16" s="33">
        <v>4115.28835971839</v>
      </c>
      <c r="T16" s="9">
        <v>2.8764893248623902</v>
      </c>
      <c r="U16" s="34">
        <v>3898.0253462800201</v>
      </c>
      <c r="V16" s="33">
        <v>3141.70065758296</v>
      </c>
      <c r="W16" s="9">
        <v>3558.8773271846899</v>
      </c>
      <c r="X16" s="34">
        <v>3427.7840835759098</v>
      </c>
    </row>
    <row r="17" spans="1:24" x14ac:dyDescent="0.25">
      <c r="A17" t="s">
        <v>77</v>
      </c>
      <c r="B17">
        <v>27</v>
      </c>
      <c r="C17">
        <v>27</v>
      </c>
      <c r="D17" t="s">
        <v>78</v>
      </c>
      <c r="E17" s="33">
        <v>118.504573164576</v>
      </c>
      <c r="F17" s="9">
        <v>108.32823310219</v>
      </c>
      <c r="G17" s="34">
        <v>139.71695330491301</v>
      </c>
      <c r="H17" s="33">
        <v>104.09464644464001</v>
      </c>
      <c r="I17" s="9">
        <v>82.2553272848142</v>
      </c>
      <c r="J17" s="34">
        <v>87.453679297333395</v>
      </c>
      <c r="K17" s="6"/>
      <c r="L17" s="33">
        <v>210.23569045870499</v>
      </c>
      <c r="M17" s="9">
        <v>206.370878324774</v>
      </c>
      <c r="N17" s="34">
        <v>220.915566128991</v>
      </c>
      <c r="O17" s="33">
        <v>261.24398414623801</v>
      </c>
      <c r="P17" s="9">
        <v>258.385747936293</v>
      </c>
      <c r="Q17" s="34">
        <v>281.69216207926598</v>
      </c>
      <c r="R17" s="6"/>
      <c r="S17" s="33">
        <v>294.46506250495599</v>
      </c>
      <c r="T17" s="9">
        <v>12.901847454521601</v>
      </c>
      <c r="U17" s="34">
        <v>275.82069969796902</v>
      </c>
      <c r="V17" s="33">
        <v>327.98564667616603</v>
      </c>
      <c r="W17" s="9">
        <v>375.41077371625801</v>
      </c>
      <c r="X17" s="34">
        <v>357.93647117621799</v>
      </c>
    </row>
    <row r="18" spans="1:24" x14ac:dyDescent="0.25">
      <c r="A18" t="s">
        <v>41</v>
      </c>
      <c r="B18">
        <v>27</v>
      </c>
      <c r="C18">
        <v>26</v>
      </c>
      <c r="D18" t="s">
        <v>42</v>
      </c>
      <c r="E18" s="33">
        <v>16.2138258470723</v>
      </c>
      <c r="F18" s="9">
        <v>14.8128377790238</v>
      </c>
      <c r="G18" s="34">
        <v>19.094926979584301</v>
      </c>
      <c r="H18" s="33">
        <v>13.433439988753801</v>
      </c>
      <c r="I18" s="9">
        <v>9.9881010025342594</v>
      </c>
      <c r="J18" s="34">
        <v>13.1339104387636</v>
      </c>
      <c r="K18" s="6"/>
      <c r="L18" s="33">
        <v>16.950862723744599</v>
      </c>
      <c r="M18" s="9">
        <v>16.804417504640501</v>
      </c>
      <c r="N18" s="34">
        <v>18.178133342413599</v>
      </c>
      <c r="O18" s="33">
        <v>17.5628471883415</v>
      </c>
      <c r="P18" s="9">
        <v>17.3536579125477</v>
      </c>
      <c r="Q18" s="34">
        <v>18.4976583487013</v>
      </c>
      <c r="R18" s="6"/>
      <c r="S18" s="33">
        <v>33.260106800177603</v>
      </c>
      <c r="T18" s="9">
        <v>3.5524106609144699</v>
      </c>
      <c r="U18" s="34">
        <v>34.100806768012099</v>
      </c>
      <c r="V18" s="33">
        <v>25.158892247973</v>
      </c>
      <c r="W18" s="9">
        <v>31.324210424547498</v>
      </c>
      <c r="X18" s="34">
        <v>30.695598901406399</v>
      </c>
    </row>
    <row r="19" spans="1:24" x14ac:dyDescent="0.25">
      <c r="A19" t="s">
        <v>57</v>
      </c>
      <c r="B19">
        <v>25</v>
      </c>
      <c r="C19">
        <v>25</v>
      </c>
      <c r="D19" t="s">
        <v>58</v>
      </c>
      <c r="E19" s="33">
        <v>43.988670080230897</v>
      </c>
      <c r="F19" s="9">
        <v>42.829151574345303</v>
      </c>
      <c r="G19" s="34">
        <v>53.177533187616604</v>
      </c>
      <c r="H19" s="33">
        <v>40.338621899584901</v>
      </c>
      <c r="I19" s="9">
        <v>32.068157411462003</v>
      </c>
      <c r="J19" s="34">
        <v>33.343973372282797</v>
      </c>
      <c r="K19" s="6"/>
      <c r="L19" s="33">
        <v>2.8417762347273499</v>
      </c>
      <c r="M19" s="9">
        <v>2.7641962814040202</v>
      </c>
      <c r="N19" s="34">
        <v>2.82041427344359</v>
      </c>
      <c r="O19" s="33">
        <v>2.0547543329736699</v>
      </c>
      <c r="P19" s="9">
        <v>2.3896527389080102</v>
      </c>
      <c r="Q19" s="34">
        <v>2.6602273096373001</v>
      </c>
      <c r="R19" s="6"/>
      <c r="S19" s="33">
        <v>4.5725969895747003</v>
      </c>
      <c r="T19" s="9">
        <v>9.5177873473435106</v>
      </c>
      <c r="U19" s="34">
        <v>0.779246009022035</v>
      </c>
      <c r="V19" s="33">
        <v>4.0260149154871696</v>
      </c>
      <c r="W19" s="9">
        <v>1.0550488083542999</v>
      </c>
      <c r="X19" s="34">
        <v>1.0437669756765</v>
      </c>
    </row>
    <row r="20" spans="1:24" x14ac:dyDescent="0.25">
      <c r="A20" t="s">
        <v>59</v>
      </c>
      <c r="B20">
        <v>24</v>
      </c>
      <c r="C20">
        <v>22</v>
      </c>
      <c r="D20" t="s">
        <v>60</v>
      </c>
      <c r="E20" s="33">
        <v>117.883770337253</v>
      </c>
      <c r="F20" s="9">
        <v>116.251093482279</v>
      </c>
      <c r="G20" s="34">
        <v>131.98422506248801</v>
      </c>
      <c r="H20" s="33">
        <v>119.17274006667699</v>
      </c>
      <c r="I20" s="9">
        <v>90.123747453839997</v>
      </c>
      <c r="J20" s="34">
        <v>90.780001437835693</v>
      </c>
      <c r="K20" s="6"/>
      <c r="L20" s="33">
        <v>19.288081313385199</v>
      </c>
      <c r="M20" s="9">
        <v>21.644850751410399</v>
      </c>
      <c r="N20" s="34">
        <v>22.029783383224899</v>
      </c>
      <c r="O20" s="33">
        <v>20.1023859498465</v>
      </c>
      <c r="P20" s="9">
        <v>21.6941270668318</v>
      </c>
      <c r="Q20" s="34">
        <v>23.251386234647502</v>
      </c>
      <c r="R20" s="6"/>
      <c r="S20" s="33">
        <v>12.4214140312138</v>
      </c>
      <c r="T20" s="9">
        <v>2.3808915882714801</v>
      </c>
      <c r="U20" s="34">
        <v>11.5702447040625</v>
      </c>
      <c r="V20" s="33">
        <v>9.9672112222247495</v>
      </c>
      <c r="W20" s="9">
        <v>13.076778382550501</v>
      </c>
      <c r="X20" s="34">
        <v>12.961097651767799</v>
      </c>
    </row>
    <row r="21" spans="1:24" x14ac:dyDescent="0.25">
      <c r="A21" t="s">
        <v>117</v>
      </c>
      <c r="B21">
        <v>25</v>
      </c>
      <c r="C21">
        <v>20</v>
      </c>
      <c r="D21" t="s">
        <v>118</v>
      </c>
      <c r="E21" s="33">
        <v>55.723943076124698</v>
      </c>
      <c r="F21" s="9">
        <v>48.242099160826101</v>
      </c>
      <c r="G21" s="34">
        <v>62.192449500145401</v>
      </c>
      <c r="H21" s="33">
        <v>43.9434628259608</v>
      </c>
      <c r="I21" s="9">
        <v>28.8037413960839</v>
      </c>
      <c r="J21" s="34">
        <v>30.828506301318502</v>
      </c>
      <c r="K21" s="6"/>
      <c r="L21" s="33">
        <v>135.576379642066</v>
      </c>
      <c r="M21" s="9">
        <v>136.20375431962299</v>
      </c>
      <c r="N21" s="34">
        <v>145.20886520728499</v>
      </c>
      <c r="O21" s="33">
        <v>57.312306995815</v>
      </c>
      <c r="P21" s="9">
        <v>57.687241770777597</v>
      </c>
      <c r="Q21" s="34">
        <v>62.111357680968297</v>
      </c>
      <c r="R21" s="6"/>
      <c r="S21" s="33">
        <v>6.2795692747395204</v>
      </c>
      <c r="T21" s="9">
        <v>14.0587103647973</v>
      </c>
      <c r="U21" s="34">
        <v>5.9180976255296303</v>
      </c>
      <c r="V21" s="33">
        <v>5.4628721222062904</v>
      </c>
      <c r="W21" s="9">
        <v>6.5455546591099703</v>
      </c>
      <c r="X21" s="34">
        <v>6.31794884056192</v>
      </c>
    </row>
    <row r="22" spans="1:24" x14ac:dyDescent="0.25">
      <c r="A22" t="s">
        <v>115</v>
      </c>
      <c r="B22">
        <v>20</v>
      </c>
      <c r="C22">
        <v>20</v>
      </c>
      <c r="D22" t="s">
        <v>116</v>
      </c>
      <c r="E22" s="33">
        <v>12.371189600990499</v>
      </c>
      <c r="F22" s="9">
        <v>11.1612186678217</v>
      </c>
      <c r="G22" s="34">
        <v>13.6728057526676</v>
      </c>
      <c r="H22" s="33">
        <v>11.4653089909607</v>
      </c>
      <c r="I22" s="9">
        <v>8.5444059393336609</v>
      </c>
      <c r="J22" s="34">
        <v>9.3917645334689404</v>
      </c>
      <c r="K22" s="6"/>
      <c r="L22" s="33">
        <v>8.5331668931665607</v>
      </c>
      <c r="M22" s="9">
        <v>8.60989443839639</v>
      </c>
      <c r="N22" s="34">
        <v>9.0844584082509297</v>
      </c>
      <c r="O22" s="33">
        <v>7.9002163299874004</v>
      </c>
      <c r="P22" s="9">
        <v>6.1205197252347503</v>
      </c>
      <c r="Q22" s="34">
        <v>6.97461629946317</v>
      </c>
      <c r="R22" s="6"/>
      <c r="S22" s="33">
        <v>26.869410649168199</v>
      </c>
      <c r="T22" s="9">
        <v>0.91276334826876704</v>
      </c>
      <c r="U22" s="34">
        <v>24.827424234569801</v>
      </c>
      <c r="V22" s="33">
        <v>21.568708146550399</v>
      </c>
      <c r="W22" s="9">
        <v>19.641715143548002</v>
      </c>
      <c r="X22" s="34">
        <v>20.2163697642013</v>
      </c>
    </row>
    <row r="23" spans="1:24" x14ac:dyDescent="0.25">
      <c r="A23" t="s">
        <v>71</v>
      </c>
      <c r="B23">
        <v>20</v>
      </c>
      <c r="C23">
        <v>19</v>
      </c>
      <c r="D23" t="s">
        <v>72</v>
      </c>
      <c r="E23" s="33">
        <v>43.975903381095897</v>
      </c>
      <c r="F23" s="9">
        <v>40.5092081381502</v>
      </c>
      <c r="G23" s="34">
        <v>48.108289620861498</v>
      </c>
      <c r="H23" s="33">
        <v>40.890715728922899</v>
      </c>
      <c r="I23" s="9">
        <v>29.010554475215901</v>
      </c>
      <c r="J23" s="34">
        <v>30.3567489717162</v>
      </c>
      <c r="K23" s="6"/>
      <c r="L23" s="33">
        <v>52.018889457890303</v>
      </c>
      <c r="M23" s="9">
        <v>49.064476786844502</v>
      </c>
      <c r="N23" s="34">
        <v>52.562588542469399</v>
      </c>
      <c r="O23" s="33">
        <v>46.145453430492502</v>
      </c>
      <c r="P23" s="9">
        <v>45.049343889312098</v>
      </c>
      <c r="Q23" s="34">
        <v>46.952218818081001</v>
      </c>
      <c r="R23" s="6"/>
      <c r="S23" s="33">
        <v>12.465553414247401</v>
      </c>
      <c r="T23" s="9">
        <v>6.5625698320079797</v>
      </c>
      <c r="U23" s="34">
        <v>10.1939877109871</v>
      </c>
      <c r="V23" s="33">
        <v>11.022301785698</v>
      </c>
      <c r="W23" s="9">
        <v>12.7076335734669</v>
      </c>
      <c r="X23" s="34">
        <v>12.286774190536701</v>
      </c>
    </row>
    <row r="24" spans="1:24" x14ac:dyDescent="0.25">
      <c r="A24" t="s">
        <v>119</v>
      </c>
      <c r="B24">
        <v>20</v>
      </c>
      <c r="C24">
        <v>19</v>
      </c>
      <c r="D24" t="s">
        <v>120</v>
      </c>
      <c r="E24" s="33">
        <v>160.48082303591201</v>
      </c>
      <c r="F24" s="9">
        <v>166.53550871273899</v>
      </c>
      <c r="G24" s="34">
        <v>184.55979260517</v>
      </c>
      <c r="H24" s="33">
        <v>161.13215798658101</v>
      </c>
      <c r="I24" s="9">
        <v>140.47323275151601</v>
      </c>
      <c r="J24" s="34">
        <v>143.681163479774</v>
      </c>
      <c r="K24" s="6"/>
      <c r="L24" s="33">
        <v>245.05994351129601</v>
      </c>
      <c r="M24" s="9">
        <v>251.486172925793</v>
      </c>
      <c r="N24" s="34">
        <v>265.88920688893103</v>
      </c>
      <c r="O24" s="33">
        <v>184.94427255810299</v>
      </c>
      <c r="P24" s="9">
        <v>178.696563951233</v>
      </c>
      <c r="Q24" s="34">
        <v>190.90482165857799</v>
      </c>
      <c r="R24" s="6"/>
      <c r="S24" s="33">
        <v>40.469040396948998</v>
      </c>
      <c r="T24" s="9">
        <v>4.4483781694218099</v>
      </c>
      <c r="U24" s="34">
        <v>47.0916486214809</v>
      </c>
      <c r="V24" s="33">
        <v>32.0248446554114</v>
      </c>
      <c r="W24" s="9">
        <v>32.875535495627403</v>
      </c>
      <c r="X24" s="34">
        <v>30.813829799690101</v>
      </c>
    </row>
    <row r="25" spans="1:24" x14ac:dyDescent="0.25">
      <c r="A25" t="s">
        <v>105</v>
      </c>
      <c r="B25">
        <v>21</v>
      </c>
      <c r="C25">
        <v>18</v>
      </c>
      <c r="D25" t="s">
        <v>106</v>
      </c>
      <c r="E25" s="33">
        <v>16.984686137913499</v>
      </c>
      <c r="F25" s="9">
        <v>13.684496717415</v>
      </c>
      <c r="G25" s="34">
        <v>19.567583914893799</v>
      </c>
      <c r="H25" s="33">
        <v>14.806748080570699</v>
      </c>
      <c r="I25" s="9">
        <v>12.496858081455599</v>
      </c>
      <c r="J25" s="34">
        <v>15.6870657049474</v>
      </c>
      <c r="K25" s="6"/>
      <c r="L25" s="33">
        <v>41.852038705691498</v>
      </c>
      <c r="M25" s="9">
        <v>51.090682608241103</v>
      </c>
      <c r="N25" s="34">
        <v>52.435665434235901</v>
      </c>
      <c r="O25" s="33">
        <v>45.5696628897593</v>
      </c>
      <c r="P25" s="9">
        <v>52.621277760287903</v>
      </c>
      <c r="Q25" s="34">
        <v>55.819047193590102</v>
      </c>
      <c r="R25" s="6"/>
      <c r="S25" s="33">
        <v>10.7192704419314</v>
      </c>
      <c r="T25" s="9">
        <v>8.3862721606758797</v>
      </c>
      <c r="U25" s="34">
        <v>8.3037660766665908</v>
      </c>
      <c r="V25" s="33">
        <v>8.3057601956473608</v>
      </c>
      <c r="W25" s="9">
        <v>9.5507120006083408</v>
      </c>
      <c r="X25" s="34">
        <v>9.1153197459980309</v>
      </c>
    </row>
    <row r="26" spans="1:24" x14ac:dyDescent="0.25">
      <c r="A26" t="s">
        <v>133</v>
      </c>
      <c r="B26">
        <v>21</v>
      </c>
      <c r="C26">
        <v>18</v>
      </c>
      <c r="D26" t="s">
        <v>134</v>
      </c>
      <c r="E26" s="33">
        <v>64.155367547789595</v>
      </c>
      <c r="F26" s="9">
        <v>66.968179510928607</v>
      </c>
      <c r="G26" s="34">
        <v>76.604170061243707</v>
      </c>
      <c r="H26" s="33">
        <v>72.314449064006496</v>
      </c>
      <c r="I26" s="9">
        <v>59.726462973695597</v>
      </c>
      <c r="J26" s="34">
        <v>61.727566963922399</v>
      </c>
      <c r="K26" s="6"/>
      <c r="L26" s="33">
        <v>14.904340990088</v>
      </c>
      <c r="M26" s="9">
        <v>15.5283787370563</v>
      </c>
      <c r="N26" s="34">
        <v>15.541789228323401</v>
      </c>
      <c r="O26" s="33">
        <v>11.7887427119593</v>
      </c>
      <c r="P26" s="9">
        <v>12.1922227619325</v>
      </c>
      <c r="Q26" s="34">
        <v>11.5043077226845</v>
      </c>
      <c r="R26" s="6"/>
      <c r="S26" s="33">
        <v>14.043230545297099</v>
      </c>
      <c r="T26" s="9">
        <v>3.8010007149801202</v>
      </c>
      <c r="U26" s="34">
        <v>12.829336828243999</v>
      </c>
      <c r="V26" s="33">
        <v>11.5716729185645</v>
      </c>
      <c r="W26" s="9">
        <v>12.6413443742589</v>
      </c>
      <c r="X26" s="34">
        <v>11.9567264214589</v>
      </c>
    </row>
    <row r="27" spans="1:24" x14ac:dyDescent="0.25">
      <c r="A27" t="s">
        <v>149</v>
      </c>
      <c r="B27">
        <v>17</v>
      </c>
      <c r="C27">
        <v>16</v>
      </c>
      <c r="D27" t="s">
        <v>150</v>
      </c>
      <c r="E27" s="33">
        <v>22.936413087151202</v>
      </c>
      <c r="F27" s="9">
        <v>25.235580663222201</v>
      </c>
      <c r="G27" s="34">
        <v>28.224318389501299</v>
      </c>
      <c r="H27" s="33">
        <v>24.305207546968401</v>
      </c>
      <c r="I27" s="9">
        <v>19.998211569887999</v>
      </c>
      <c r="J27" s="34">
        <v>20.500048539401401</v>
      </c>
      <c r="K27" s="6"/>
      <c r="L27" s="33">
        <v>13.5527425660592</v>
      </c>
      <c r="M27" s="9">
        <v>13.653594994371501</v>
      </c>
      <c r="N27" s="34">
        <v>13.621166719808899</v>
      </c>
      <c r="O27" s="33">
        <v>6.6831343725821402</v>
      </c>
      <c r="P27" s="9">
        <v>6.9641686320623597</v>
      </c>
      <c r="Q27" s="34">
        <v>7.4643200957253999</v>
      </c>
      <c r="R27" s="6"/>
      <c r="S27" s="33">
        <v>2.8271676699999899</v>
      </c>
      <c r="T27" s="9">
        <v>7.2241970583093602</v>
      </c>
      <c r="U27" s="34">
        <v>2.2625755979072002</v>
      </c>
      <c r="V27" s="33">
        <v>2.3652842164192598</v>
      </c>
      <c r="W27" s="9">
        <v>4.3026987073567202</v>
      </c>
      <c r="X27" s="34">
        <v>4.3478261215185503</v>
      </c>
    </row>
    <row r="28" spans="1:24" x14ac:dyDescent="0.25">
      <c r="A28" t="s">
        <v>157</v>
      </c>
      <c r="B28">
        <v>17</v>
      </c>
      <c r="C28">
        <v>15</v>
      </c>
      <c r="D28" t="s">
        <v>158</v>
      </c>
      <c r="E28" s="33">
        <v>13.9766876568196</v>
      </c>
      <c r="F28" s="9">
        <v>13.2516893112729</v>
      </c>
      <c r="G28" s="34">
        <v>13.7899289147489</v>
      </c>
      <c r="H28" s="33">
        <v>12.167431123655</v>
      </c>
      <c r="I28" s="9">
        <v>10.9054324360438</v>
      </c>
      <c r="J28" s="34">
        <v>10.9927962476697</v>
      </c>
      <c r="K28" s="6"/>
      <c r="L28" s="33">
        <v>5.0046980479629202</v>
      </c>
      <c r="M28" s="9">
        <v>5.3204115298089398</v>
      </c>
      <c r="N28" s="34">
        <v>4.8500508336495898</v>
      </c>
      <c r="O28" s="33">
        <v>2.3246176245097998</v>
      </c>
      <c r="P28" s="9">
        <v>2.9603468615069302</v>
      </c>
      <c r="Q28" s="34">
        <v>2.81941974116442</v>
      </c>
      <c r="R28" s="6"/>
      <c r="S28" s="33">
        <v>2.8092648721555298</v>
      </c>
      <c r="T28" s="9">
        <v>7.7959757102169602</v>
      </c>
      <c r="U28" s="34">
        <v>2.8412716241990799</v>
      </c>
      <c r="V28" s="33">
        <v>2.4319279548541699</v>
      </c>
      <c r="W28" s="9">
        <v>2.8004590838762198</v>
      </c>
      <c r="X28" s="34">
        <v>2.4627597877899001</v>
      </c>
    </row>
    <row r="29" spans="1:24" x14ac:dyDescent="0.25">
      <c r="A29" t="s">
        <v>31</v>
      </c>
      <c r="B29">
        <v>16</v>
      </c>
      <c r="C29">
        <v>15</v>
      </c>
      <c r="D29" t="s">
        <v>32</v>
      </c>
      <c r="E29" s="33">
        <v>22.993648339065501</v>
      </c>
      <c r="F29" s="9">
        <v>19.216238624741901</v>
      </c>
      <c r="G29" s="34">
        <v>23.074042772897901</v>
      </c>
      <c r="H29" s="33">
        <v>21.219054821934002</v>
      </c>
      <c r="I29" s="9">
        <v>15.699221641653899</v>
      </c>
      <c r="J29" s="34">
        <v>17.261388932776299</v>
      </c>
      <c r="K29" s="6"/>
      <c r="L29" s="33">
        <v>9.2349460236584893</v>
      </c>
      <c r="M29" s="9">
        <v>8.6819053956909809</v>
      </c>
      <c r="N29" s="34">
        <v>8.8421327399710794</v>
      </c>
      <c r="O29" s="33">
        <v>3.7584789645238201</v>
      </c>
      <c r="P29" s="9">
        <v>4.55467915031885</v>
      </c>
      <c r="Q29" s="34">
        <v>5.8161398615978399</v>
      </c>
      <c r="R29" s="6"/>
      <c r="S29" s="33">
        <v>1.3854357633882199</v>
      </c>
      <c r="T29" s="9">
        <v>1.44343221768754</v>
      </c>
      <c r="U29" s="34">
        <v>1.5446783064739</v>
      </c>
      <c r="V29" s="33">
        <v>2.6219209873974201</v>
      </c>
      <c r="W29" s="9">
        <v>2.35363690904027</v>
      </c>
      <c r="X29" s="34">
        <v>2.66131538876534</v>
      </c>
    </row>
    <row r="30" spans="1:24" x14ac:dyDescent="0.25">
      <c r="A30" t="s">
        <v>93</v>
      </c>
      <c r="B30">
        <v>12</v>
      </c>
      <c r="C30">
        <v>12</v>
      </c>
      <c r="D30" t="s">
        <v>94</v>
      </c>
      <c r="E30" s="33">
        <v>294.47293628067303</v>
      </c>
      <c r="F30" s="9">
        <v>251.08645338340901</v>
      </c>
      <c r="G30" s="34">
        <v>321.99406685610597</v>
      </c>
      <c r="H30" s="33">
        <v>304.39787967753301</v>
      </c>
      <c r="I30" s="9">
        <v>217.32567528629599</v>
      </c>
      <c r="J30" s="34">
        <v>233.318114654819</v>
      </c>
      <c r="K30" s="6"/>
      <c r="L30" s="33">
        <v>14.8484897793091</v>
      </c>
      <c r="M30" s="9">
        <v>12.405880163304801</v>
      </c>
      <c r="N30" s="34">
        <v>14.878213133701699</v>
      </c>
      <c r="O30" s="33">
        <v>22.580941431739799</v>
      </c>
      <c r="P30" s="9">
        <v>18.414912450488401</v>
      </c>
      <c r="Q30" s="34">
        <v>23.8387157570399</v>
      </c>
      <c r="R30" s="6"/>
      <c r="S30" s="33">
        <v>2.67031425660273</v>
      </c>
      <c r="T30" s="9">
        <v>10.971521563397999</v>
      </c>
      <c r="U30" s="34">
        <v>2.8748641293616402</v>
      </c>
      <c r="V30" s="33">
        <v>3.4097211203177098</v>
      </c>
      <c r="W30" s="9">
        <v>4.4090095575731301</v>
      </c>
      <c r="X30" s="34">
        <v>3.6103594285565999</v>
      </c>
    </row>
    <row r="31" spans="1:24" x14ac:dyDescent="0.25">
      <c r="A31" t="s">
        <v>143</v>
      </c>
      <c r="B31">
        <v>16</v>
      </c>
      <c r="C31">
        <v>11</v>
      </c>
      <c r="D31" t="s">
        <v>144</v>
      </c>
      <c r="E31" s="33">
        <v>5.9145211462916798</v>
      </c>
      <c r="F31" s="9">
        <v>6.0991312347841902</v>
      </c>
      <c r="G31" s="34">
        <v>5.5160969449579902</v>
      </c>
      <c r="H31" s="33">
        <v>5.7220127057877397</v>
      </c>
      <c r="I31" s="9">
        <v>4.5789006487517296</v>
      </c>
      <c r="J31" s="34">
        <v>4.5570710317837397</v>
      </c>
      <c r="K31" s="6"/>
      <c r="L31" s="33">
        <v>9.0550814478066002</v>
      </c>
      <c r="M31" s="9">
        <v>9.5471915551180793</v>
      </c>
      <c r="N31" s="34">
        <v>9.3878630457212005</v>
      </c>
      <c r="O31" s="33">
        <v>4.7404126875538299</v>
      </c>
      <c r="P31" s="9">
        <v>5.3297093070716404</v>
      </c>
      <c r="Q31" s="34">
        <v>4.1373765769852904</v>
      </c>
      <c r="R31" s="6"/>
      <c r="S31" s="33">
        <v>0</v>
      </c>
      <c r="T31" s="9">
        <v>0.118547821993326</v>
      </c>
      <c r="U31" s="34">
        <v>0.58126554968461197</v>
      </c>
      <c r="V31" s="33">
        <v>6.5990725238943795E-2</v>
      </c>
      <c r="W31" s="9">
        <v>0.10224388912483399</v>
      </c>
      <c r="X31" s="34">
        <v>0.13256824245922899</v>
      </c>
    </row>
    <row r="32" spans="1:24" x14ac:dyDescent="0.25">
      <c r="A32" t="s">
        <v>51</v>
      </c>
      <c r="B32">
        <v>11</v>
      </c>
      <c r="C32">
        <v>11</v>
      </c>
      <c r="D32" t="s">
        <v>52</v>
      </c>
      <c r="E32" s="33">
        <v>28.675860577695801</v>
      </c>
      <c r="F32" s="9">
        <v>30.944568651325302</v>
      </c>
      <c r="G32" s="34">
        <v>32.504748984332302</v>
      </c>
      <c r="H32" s="33">
        <v>30.276951947487198</v>
      </c>
      <c r="I32" s="9">
        <v>25.103236631824998</v>
      </c>
      <c r="J32" s="34">
        <v>23.741734212979502</v>
      </c>
      <c r="K32" s="6"/>
      <c r="L32" s="33">
        <v>23.661366209880502</v>
      </c>
      <c r="M32" s="9">
        <v>24.616788078864701</v>
      </c>
      <c r="N32" s="34">
        <v>25.6878276485002</v>
      </c>
      <c r="O32" s="33">
        <v>13.0587918395219</v>
      </c>
      <c r="P32" s="9">
        <v>13.604063302161</v>
      </c>
      <c r="Q32" s="34">
        <v>13.985425238656401</v>
      </c>
      <c r="R32" s="6"/>
      <c r="S32" s="33">
        <v>78.619568784782103</v>
      </c>
      <c r="T32" s="9">
        <v>9.5197183648249002</v>
      </c>
      <c r="U32" s="34">
        <v>62.007472714740402</v>
      </c>
      <c r="V32" s="33">
        <v>73.692649113286194</v>
      </c>
      <c r="W32" s="9">
        <v>97.091298332463893</v>
      </c>
      <c r="X32" s="34">
        <v>92.441601731329797</v>
      </c>
    </row>
    <row r="33" spans="1:24" x14ac:dyDescent="0.25">
      <c r="A33" t="s">
        <v>165</v>
      </c>
      <c r="B33">
        <v>11</v>
      </c>
      <c r="C33">
        <v>11</v>
      </c>
      <c r="D33" t="s">
        <v>166</v>
      </c>
      <c r="E33" s="33">
        <v>19.385020751600401</v>
      </c>
      <c r="F33" s="9">
        <v>15.290427313373099</v>
      </c>
      <c r="G33" s="34">
        <v>19.727805031026499</v>
      </c>
      <c r="H33" s="33">
        <v>18.010591196924501</v>
      </c>
      <c r="I33" s="9">
        <v>13.730329695059901</v>
      </c>
      <c r="J33" s="34">
        <v>14.9917921343472</v>
      </c>
      <c r="K33" s="6"/>
      <c r="L33" s="33">
        <v>27.607488834041199</v>
      </c>
      <c r="M33" s="9">
        <v>24.498420101067499</v>
      </c>
      <c r="N33" s="34">
        <v>27.844473411949402</v>
      </c>
      <c r="O33" s="33">
        <v>27.872814840280402</v>
      </c>
      <c r="P33" s="9">
        <v>25.269410008473201</v>
      </c>
      <c r="Q33" s="34">
        <v>27.042252334721901</v>
      </c>
      <c r="R33" s="6"/>
      <c r="S33" s="33">
        <v>3.1786087250535302</v>
      </c>
      <c r="T33" s="9">
        <v>3.9363480467464802</v>
      </c>
      <c r="U33" s="34">
        <v>3.97658010443475</v>
      </c>
      <c r="V33" s="33">
        <v>7.14772463359329</v>
      </c>
      <c r="W33" s="9">
        <v>5.8366410712899102</v>
      </c>
      <c r="X33" s="34">
        <v>6.4002296097983402</v>
      </c>
    </row>
    <row r="34" spans="1:24" x14ac:dyDescent="0.25">
      <c r="A34" t="s">
        <v>45</v>
      </c>
      <c r="B34">
        <v>14</v>
      </c>
      <c r="C34">
        <v>10</v>
      </c>
      <c r="D34" t="s">
        <v>46</v>
      </c>
      <c r="E34" s="33">
        <v>32.702052751596497</v>
      </c>
      <c r="F34" s="9">
        <v>30.9035034319743</v>
      </c>
      <c r="G34" s="34">
        <v>38.568111514380099</v>
      </c>
      <c r="H34" s="33">
        <v>28.1997744987533</v>
      </c>
      <c r="I34" s="9">
        <v>24.791631390383699</v>
      </c>
      <c r="J34" s="34">
        <v>25.240098229126101</v>
      </c>
      <c r="K34" s="6"/>
      <c r="L34" s="33">
        <v>3.35470189330512</v>
      </c>
      <c r="M34" s="9">
        <v>2.62910847179166</v>
      </c>
      <c r="N34" s="34">
        <v>3.1571635577489201</v>
      </c>
      <c r="O34" s="33">
        <v>1.6846387048334801</v>
      </c>
      <c r="P34" s="9">
        <v>1.85671030779142</v>
      </c>
      <c r="Q34" s="34">
        <v>1.9043545069168999</v>
      </c>
      <c r="R34" s="6"/>
      <c r="S34" s="33">
        <v>3.08453301197894</v>
      </c>
      <c r="T34" s="9">
        <v>0.86060929220273996</v>
      </c>
      <c r="U34" s="34">
        <v>3.3916654187183402</v>
      </c>
      <c r="V34" s="33">
        <v>2.92686595430665</v>
      </c>
      <c r="W34" s="9">
        <v>1.8634917208400801</v>
      </c>
      <c r="X34" s="34">
        <v>1.64981419475254</v>
      </c>
    </row>
    <row r="35" spans="1:24" x14ac:dyDescent="0.25">
      <c r="A35" t="s">
        <v>91</v>
      </c>
      <c r="B35">
        <v>12</v>
      </c>
      <c r="C35">
        <v>10</v>
      </c>
      <c r="D35" t="s">
        <v>92</v>
      </c>
      <c r="E35" s="33">
        <v>11.732390966429101</v>
      </c>
      <c r="F35" s="9">
        <v>11.072854017627</v>
      </c>
      <c r="G35" s="34">
        <v>12.3816753307682</v>
      </c>
      <c r="H35" s="33">
        <v>10.657780624535199</v>
      </c>
      <c r="I35" s="9">
        <v>9.4631157837029605</v>
      </c>
      <c r="J35" s="34">
        <v>9.8409292576091492</v>
      </c>
      <c r="K35" s="6"/>
      <c r="L35" s="33">
        <v>26.426117913220502</v>
      </c>
      <c r="M35" s="9">
        <v>23.764762499986301</v>
      </c>
      <c r="N35" s="34">
        <v>26.206072183198302</v>
      </c>
      <c r="O35" s="33">
        <v>24.5181430712923</v>
      </c>
      <c r="P35" s="9">
        <v>20.661401238683101</v>
      </c>
      <c r="Q35" s="34">
        <v>19.592734321922201</v>
      </c>
      <c r="R35" s="6"/>
      <c r="S35" s="33">
        <v>1.86433331542604</v>
      </c>
      <c r="T35" s="9">
        <v>12.4777722588745</v>
      </c>
      <c r="U35" s="34">
        <v>1.7214366967305601</v>
      </c>
      <c r="V35" s="33">
        <v>4.8723044695531001</v>
      </c>
      <c r="W35" s="9">
        <v>3.0943171766720399</v>
      </c>
      <c r="X35" s="34">
        <v>3.1729187148695299</v>
      </c>
    </row>
    <row r="36" spans="1:24" x14ac:dyDescent="0.25">
      <c r="A36" t="s">
        <v>113</v>
      </c>
      <c r="B36">
        <v>11</v>
      </c>
      <c r="C36">
        <v>10</v>
      </c>
      <c r="D36" t="s">
        <v>114</v>
      </c>
      <c r="E36" s="33">
        <v>2.5285458313207498</v>
      </c>
      <c r="F36" s="9">
        <v>3.7853066012643799</v>
      </c>
      <c r="G36" s="34">
        <v>2.15882237780498</v>
      </c>
      <c r="H36" s="33">
        <v>2.3677504053994798</v>
      </c>
      <c r="I36" s="9">
        <v>2.0177563767178999</v>
      </c>
      <c r="J36" s="34">
        <v>2.9767676339475</v>
      </c>
      <c r="K36" s="6"/>
      <c r="L36" s="33">
        <v>0.87920489644672495</v>
      </c>
      <c r="M36" s="9">
        <v>1.09372575711338</v>
      </c>
      <c r="N36" s="34">
        <v>1.01851358338173</v>
      </c>
      <c r="O36" s="33">
        <v>0.94770438561266401</v>
      </c>
      <c r="P36" s="9">
        <v>1.02362306780087</v>
      </c>
      <c r="Q36" s="34">
        <v>0.99739773518496899</v>
      </c>
      <c r="R36" s="6"/>
      <c r="S36" s="33">
        <v>0.14926168031051101</v>
      </c>
      <c r="T36" s="9">
        <v>12.299577354795501</v>
      </c>
      <c r="U36" s="34">
        <v>0.27874091470389201</v>
      </c>
      <c r="V36" s="33">
        <v>0.16635519755881001</v>
      </c>
      <c r="W36" s="9">
        <v>0.49521279652883599</v>
      </c>
      <c r="X36" s="34">
        <v>0.50289022172946096</v>
      </c>
    </row>
    <row r="37" spans="1:24" x14ac:dyDescent="0.25">
      <c r="A37" t="s">
        <v>179</v>
      </c>
      <c r="B37">
        <v>11</v>
      </c>
      <c r="C37">
        <v>10</v>
      </c>
      <c r="D37" t="s">
        <v>180</v>
      </c>
      <c r="E37" s="33">
        <v>9.7981231015732195</v>
      </c>
      <c r="F37" s="9">
        <v>7.1076157055050802</v>
      </c>
      <c r="G37" s="34">
        <v>9.4790099050211705</v>
      </c>
      <c r="H37" s="33">
        <v>8.0100917408666792</v>
      </c>
      <c r="I37" s="9">
        <v>6.3816316344536501</v>
      </c>
      <c r="J37" s="34">
        <v>6.6362154127878901</v>
      </c>
      <c r="K37" s="6"/>
      <c r="L37" s="33">
        <v>10.0644820154908</v>
      </c>
      <c r="M37" s="9">
        <v>8.8652120440848101</v>
      </c>
      <c r="N37" s="34">
        <v>9.7225041323163293</v>
      </c>
      <c r="O37" s="33">
        <v>10.8736427979729</v>
      </c>
      <c r="P37" s="9">
        <v>9.7019046549333208</v>
      </c>
      <c r="Q37" s="34">
        <v>10.1534357781255</v>
      </c>
      <c r="R37" s="6"/>
      <c r="S37" s="33">
        <v>19.3866549849329</v>
      </c>
      <c r="T37" s="9">
        <v>8.0932266933653292</v>
      </c>
      <c r="U37" s="34">
        <v>19.636777317332399</v>
      </c>
      <c r="V37" s="33">
        <v>18.2201431632223</v>
      </c>
      <c r="W37" s="9">
        <v>18.8232070267028</v>
      </c>
      <c r="X37" s="34">
        <v>19.3717082429099</v>
      </c>
    </row>
    <row r="38" spans="1:24" x14ac:dyDescent="0.25">
      <c r="A38" t="s">
        <v>137</v>
      </c>
      <c r="B38">
        <v>11</v>
      </c>
      <c r="C38">
        <v>9</v>
      </c>
      <c r="D38" t="s">
        <v>138</v>
      </c>
      <c r="E38" s="33">
        <v>14.8186981114515</v>
      </c>
      <c r="F38" s="9">
        <v>9.8713422058515903</v>
      </c>
      <c r="G38" s="34">
        <v>12.857237928305301</v>
      </c>
      <c r="H38" s="33">
        <v>9.7419596263983301</v>
      </c>
      <c r="I38" s="9">
        <v>7.0734106535611998</v>
      </c>
      <c r="J38" s="34">
        <v>7.3875976350977099</v>
      </c>
      <c r="K38" s="6"/>
      <c r="L38" s="33">
        <v>9.1306065082243393</v>
      </c>
      <c r="M38" s="9">
        <v>10.2071214585026</v>
      </c>
      <c r="N38" s="34">
        <v>10.3069670880015</v>
      </c>
      <c r="O38" s="33">
        <v>3.6249018246368898</v>
      </c>
      <c r="P38" s="9">
        <v>3.4433636265183498</v>
      </c>
      <c r="Q38" s="34">
        <v>4.1720504471472104</v>
      </c>
      <c r="R38" s="6"/>
      <c r="S38" s="33">
        <v>0.67349545132879596</v>
      </c>
      <c r="T38" s="9">
        <v>0.57783184200064097</v>
      </c>
      <c r="U38" s="34">
        <v>0.72232156698332906</v>
      </c>
      <c r="V38" s="33">
        <v>0.66822435350916898</v>
      </c>
      <c r="W38" s="9">
        <v>0.82276867114350205</v>
      </c>
      <c r="X38" s="34">
        <v>0.60522717178496699</v>
      </c>
    </row>
    <row r="39" spans="1:24" x14ac:dyDescent="0.25">
      <c r="A39" t="s">
        <v>123</v>
      </c>
      <c r="B39">
        <v>10</v>
      </c>
      <c r="C39">
        <v>9</v>
      </c>
      <c r="D39" t="s">
        <v>124</v>
      </c>
      <c r="E39" s="33">
        <v>19.279931092286599</v>
      </c>
      <c r="F39" s="9">
        <v>23.226711467910899</v>
      </c>
      <c r="G39" s="34">
        <v>24.247184027486998</v>
      </c>
      <c r="H39" s="33">
        <v>30.364376653229598</v>
      </c>
      <c r="I39" s="9">
        <v>29.846853186974801</v>
      </c>
      <c r="J39" s="34">
        <v>29.453748194256399</v>
      </c>
      <c r="K39" s="6"/>
      <c r="L39" s="33">
        <v>0.128663829292506</v>
      </c>
      <c r="M39" s="9">
        <v>9.1651549526364604E-2</v>
      </c>
      <c r="N39" s="34">
        <v>4.4756148895199903E-2</v>
      </c>
      <c r="O39" s="33">
        <v>4.1459194451332899E-2</v>
      </c>
      <c r="P39" s="9">
        <v>6.7219402914650297E-2</v>
      </c>
      <c r="Q39" s="34">
        <v>0.20498587241222499</v>
      </c>
      <c r="R39" s="6"/>
      <c r="S39" s="33">
        <v>3.2861936298464997E-2</v>
      </c>
      <c r="T39" s="9">
        <v>6.9039391151776099</v>
      </c>
      <c r="U39" s="34">
        <v>3.8296190080685397E-2</v>
      </c>
      <c r="V39" s="33">
        <v>0</v>
      </c>
      <c r="W39" s="9">
        <v>0</v>
      </c>
      <c r="X39" s="34">
        <v>0</v>
      </c>
    </row>
    <row r="40" spans="1:24" x14ac:dyDescent="0.25">
      <c r="A40" t="s">
        <v>129</v>
      </c>
      <c r="B40">
        <v>10</v>
      </c>
      <c r="C40">
        <v>9</v>
      </c>
      <c r="D40" t="s">
        <v>130</v>
      </c>
      <c r="E40" s="33">
        <v>33.8568858182485</v>
      </c>
      <c r="F40" s="9">
        <v>25.9524324738274</v>
      </c>
      <c r="G40" s="34">
        <v>32.4705409692057</v>
      </c>
      <c r="H40" s="33">
        <v>28.9259300816836</v>
      </c>
      <c r="I40" s="9">
        <v>21.349309024051099</v>
      </c>
      <c r="J40" s="34">
        <v>22.109456820145301</v>
      </c>
      <c r="K40" s="6"/>
      <c r="L40" s="33">
        <v>30.729283761930802</v>
      </c>
      <c r="M40" s="9">
        <v>29.900375441397099</v>
      </c>
      <c r="N40" s="34">
        <v>33.021061847614398</v>
      </c>
      <c r="O40" s="33">
        <v>24.999986006550099</v>
      </c>
      <c r="P40" s="9">
        <v>23.080501960865</v>
      </c>
      <c r="Q40" s="34">
        <v>25.603062887904098</v>
      </c>
      <c r="R40" s="6"/>
      <c r="S40" s="33">
        <v>33.212603364960898</v>
      </c>
      <c r="T40" s="9">
        <v>0.41440183823676002</v>
      </c>
      <c r="U40" s="34">
        <v>32.330850198044701</v>
      </c>
      <c r="V40" s="33">
        <v>33.9510922313981</v>
      </c>
      <c r="W40" s="9">
        <v>31.288360437519898</v>
      </c>
      <c r="X40" s="34">
        <v>31.616188168466799</v>
      </c>
    </row>
    <row r="41" spans="1:24" x14ac:dyDescent="0.25">
      <c r="A41" t="s">
        <v>151</v>
      </c>
      <c r="B41">
        <v>10</v>
      </c>
      <c r="C41">
        <v>9</v>
      </c>
      <c r="D41" t="s">
        <v>152</v>
      </c>
      <c r="E41" s="33">
        <v>21.832216850906502</v>
      </c>
      <c r="F41" s="9">
        <v>19.784982976568099</v>
      </c>
      <c r="G41" s="34">
        <v>22.441590205851199</v>
      </c>
      <c r="H41" s="33">
        <v>15.9190188085686</v>
      </c>
      <c r="I41" s="9">
        <v>11.3626847369678</v>
      </c>
      <c r="J41" s="34">
        <v>12.5850974117904</v>
      </c>
      <c r="K41" s="6"/>
      <c r="L41" s="33">
        <v>15.639454028100999</v>
      </c>
      <c r="M41" s="9">
        <v>15.840279959577099</v>
      </c>
      <c r="N41" s="34">
        <v>16.863461618825699</v>
      </c>
      <c r="O41" s="33">
        <v>17.686889938725901</v>
      </c>
      <c r="P41" s="9">
        <v>17.468402789395999</v>
      </c>
      <c r="Q41" s="34">
        <v>19.430082015486001</v>
      </c>
      <c r="R41" s="6"/>
      <c r="S41" s="33">
        <v>8.5006486877883098</v>
      </c>
      <c r="T41" s="9">
        <v>3.0546897622346001</v>
      </c>
      <c r="U41" s="34">
        <v>6.53727652125023</v>
      </c>
      <c r="V41" s="33">
        <v>9.8786246944262093</v>
      </c>
      <c r="W41" s="9">
        <v>10.483696762758001</v>
      </c>
      <c r="X41" s="34">
        <v>10.715524370196199</v>
      </c>
    </row>
    <row r="42" spans="1:24" x14ac:dyDescent="0.25">
      <c r="A42" t="s">
        <v>73</v>
      </c>
      <c r="B42">
        <v>9</v>
      </c>
      <c r="C42">
        <v>9</v>
      </c>
      <c r="D42" t="s">
        <v>74</v>
      </c>
      <c r="E42" s="33">
        <v>23.625673646784801</v>
      </c>
      <c r="F42" s="9">
        <v>20.614608572357099</v>
      </c>
      <c r="G42" s="34">
        <v>25.742790744664099</v>
      </c>
      <c r="H42" s="33">
        <v>24.421511849543698</v>
      </c>
      <c r="I42" s="9">
        <v>18.3859100047213</v>
      </c>
      <c r="J42" s="34">
        <v>19.0540532674686</v>
      </c>
      <c r="K42" s="6"/>
      <c r="L42" s="33">
        <v>15.0285922997556</v>
      </c>
      <c r="M42" s="9">
        <v>15.9737584470576</v>
      </c>
      <c r="N42" s="34">
        <v>15.8175895934077</v>
      </c>
      <c r="O42" s="33">
        <v>7.0127160892659797</v>
      </c>
      <c r="P42" s="9">
        <v>7.1215024358421601</v>
      </c>
      <c r="Q42" s="34">
        <v>7.0387903152329097</v>
      </c>
      <c r="R42" s="6"/>
      <c r="S42" s="33">
        <v>2.67192845566503</v>
      </c>
      <c r="T42" s="9">
        <v>0.656326620632532</v>
      </c>
      <c r="U42" s="34">
        <v>4.0604759054561104</v>
      </c>
      <c r="V42" s="33">
        <v>2.84171582769565</v>
      </c>
      <c r="W42" s="9">
        <v>3.6753058361223201</v>
      </c>
      <c r="X42" s="34">
        <v>3.97264630440247</v>
      </c>
    </row>
    <row r="43" spans="1:24" x14ac:dyDescent="0.25">
      <c r="A43" t="s">
        <v>185</v>
      </c>
      <c r="B43">
        <v>9</v>
      </c>
      <c r="C43">
        <v>9</v>
      </c>
      <c r="D43" t="s">
        <v>186</v>
      </c>
      <c r="E43" s="33">
        <v>4.3166377009137697</v>
      </c>
      <c r="F43" s="9">
        <v>5.1779093082719401</v>
      </c>
      <c r="G43" s="34">
        <v>4.1999816167955197</v>
      </c>
      <c r="H43" s="33">
        <v>4.3172516221240196</v>
      </c>
      <c r="I43" s="9">
        <v>4.0507540145542098</v>
      </c>
      <c r="J43" s="34">
        <v>3.7088521493310198</v>
      </c>
      <c r="K43" s="6"/>
      <c r="L43" s="33">
        <v>19.824664504970801</v>
      </c>
      <c r="M43" s="9">
        <v>19.932216841731499</v>
      </c>
      <c r="N43" s="34">
        <v>20.7365819231199</v>
      </c>
      <c r="O43" s="33">
        <v>19.100886999535799</v>
      </c>
      <c r="P43" s="9">
        <v>19.383423769120402</v>
      </c>
      <c r="Q43" s="34">
        <v>18.988520668335902</v>
      </c>
      <c r="R43" s="6"/>
      <c r="S43" s="33">
        <v>3.6376275018381601</v>
      </c>
      <c r="T43" s="9">
        <v>2.1542848768997001</v>
      </c>
      <c r="U43" s="34">
        <v>3.09423370165347</v>
      </c>
      <c r="V43" s="33">
        <v>3.8119419980412599</v>
      </c>
      <c r="W43" s="9">
        <v>5.07510360291817</v>
      </c>
      <c r="X43" s="34">
        <v>4.7112931552318997</v>
      </c>
    </row>
    <row r="44" spans="1:24" x14ac:dyDescent="0.25">
      <c r="A44" t="s">
        <v>163</v>
      </c>
      <c r="B44">
        <v>8</v>
      </c>
      <c r="C44">
        <v>7</v>
      </c>
      <c r="D44" t="s">
        <v>164</v>
      </c>
      <c r="E44" s="33">
        <v>5.02760667436986</v>
      </c>
      <c r="F44" s="9">
        <v>5.5427664492475701</v>
      </c>
      <c r="G44" s="34">
        <v>5.5631121192089799</v>
      </c>
      <c r="H44" s="33">
        <v>8.4907694215680891</v>
      </c>
      <c r="I44" s="9">
        <v>5.7613279159692699</v>
      </c>
      <c r="J44" s="34">
        <v>5.1359125071339804</v>
      </c>
      <c r="K44" s="6"/>
      <c r="L44" s="33">
        <v>0.43445265649144998</v>
      </c>
      <c r="M44" s="9">
        <v>0.469917172538454</v>
      </c>
      <c r="N44" s="34">
        <v>0.28104339635665299</v>
      </c>
      <c r="O44" s="33">
        <v>0.47524324796463602</v>
      </c>
      <c r="P44" s="9">
        <v>0.59706213745470804</v>
      </c>
      <c r="Q44" s="34">
        <v>0.57210309230828205</v>
      </c>
      <c r="R44" s="6"/>
      <c r="S44" s="33">
        <v>0.376207339407507</v>
      </c>
      <c r="T44" s="9">
        <v>18.354872590008299</v>
      </c>
      <c r="U44" s="34">
        <v>0.69062736446219297</v>
      </c>
      <c r="V44" s="33">
        <v>1.1672438334350499</v>
      </c>
      <c r="W44" s="9">
        <v>0.82790433586600698</v>
      </c>
      <c r="X44" s="34">
        <v>0.96691226832710497</v>
      </c>
    </row>
    <row r="45" spans="1:24" x14ac:dyDescent="0.25">
      <c r="A45" t="s">
        <v>63</v>
      </c>
      <c r="B45">
        <v>7</v>
      </c>
      <c r="C45">
        <v>7</v>
      </c>
      <c r="D45" t="s">
        <v>64</v>
      </c>
      <c r="E45" s="33">
        <v>84.570574511089902</v>
      </c>
      <c r="F45" s="9">
        <v>92.673816891968301</v>
      </c>
      <c r="G45" s="34">
        <v>98.982354783442602</v>
      </c>
      <c r="H45" s="33">
        <v>83.562780996387801</v>
      </c>
      <c r="I45" s="9">
        <v>73.444464951592195</v>
      </c>
      <c r="J45" s="34">
        <v>74.967480807660394</v>
      </c>
      <c r="K45" s="6"/>
      <c r="L45" s="33">
        <v>37.223073908803002</v>
      </c>
      <c r="M45" s="9">
        <v>38.152614469158102</v>
      </c>
      <c r="N45" s="34">
        <v>39.006654684490798</v>
      </c>
      <c r="O45" s="33">
        <v>16.327623581035802</v>
      </c>
      <c r="P45" s="9">
        <v>18.179604815238399</v>
      </c>
      <c r="Q45" s="34">
        <v>18.036255704516901</v>
      </c>
      <c r="R45" s="6"/>
      <c r="S45" s="33">
        <v>5.7844439451598104</v>
      </c>
      <c r="T45" s="9">
        <v>2.5655615262293199</v>
      </c>
      <c r="U45" s="34">
        <v>9.0984453353551196</v>
      </c>
      <c r="V45" s="33">
        <v>7.0514575038406404</v>
      </c>
      <c r="W45" s="9">
        <v>8.1009390796730507</v>
      </c>
      <c r="X45" s="34">
        <v>7.7779007796912296</v>
      </c>
    </row>
    <row r="46" spans="1:24" x14ac:dyDescent="0.25">
      <c r="A46" t="s">
        <v>101</v>
      </c>
      <c r="B46">
        <v>7</v>
      </c>
      <c r="C46">
        <v>7</v>
      </c>
      <c r="D46" t="s">
        <v>102</v>
      </c>
      <c r="E46" s="33">
        <v>7.5032227849590702</v>
      </c>
      <c r="F46" s="9">
        <v>7.85607422091317</v>
      </c>
      <c r="G46" s="34">
        <v>8.4783078581047207</v>
      </c>
      <c r="H46" s="33">
        <v>7.4629549046094201</v>
      </c>
      <c r="I46" s="9">
        <v>7.3580505130599896</v>
      </c>
      <c r="J46" s="34">
        <v>7.60112512520314</v>
      </c>
      <c r="K46" s="6"/>
      <c r="L46" s="33">
        <v>10.0084690787636</v>
      </c>
      <c r="M46" s="9">
        <v>10.3554101979308</v>
      </c>
      <c r="N46" s="34">
        <v>10.646848390255601</v>
      </c>
      <c r="O46" s="33">
        <v>4.4734663876686103</v>
      </c>
      <c r="P46" s="9">
        <v>4.3735500442984403</v>
      </c>
      <c r="Q46" s="34">
        <v>4.7991559047477104</v>
      </c>
      <c r="R46" s="6"/>
      <c r="S46" s="33">
        <v>1.8298220254553299</v>
      </c>
      <c r="T46" s="9">
        <v>6.3755040184524894E-2</v>
      </c>
      <c r="U46" s="34">
        <v>1.26708748729417</v>
      </c>
      <c r="V46" s="33">
        <v>1.3396533589837301</v>
      </c>
      <c r="W46" s="9">
        <v>1.55634657646134</v>
      </c>
      <c r="X46" s="34">
        <v>1.5616477480967099</v>
      </c>
    </row>
    <row r="47" spans="1:24" x14ac:dyDescent="0.25">
      <c r="A47" t="s">
        <v>127</v>
      </c>
      <c r="B47">
        <v>7</v>
      </c>
      <c r="C47">
        <v>7</v>
      </c>
      <c r="D47" t="s">
        <v>128</v>
      </c>
      <c r="E47" s="33">
        <v>6.2243633740486901</v>
      </c>
      <c r="F47" s="9">
        <v>8.1519590667332196</v>
      </c>
      <c r="G47" s="34">
        <v>7.0291820690794404</v>
      </c>
      <c r="H47" s="33">
        <v>7.3511110118095599</v>
      </c>
      <c r="I47" s="9">
        <v>7.3215863697043098</v>
      </c>
      <c r="J47" s="34">
        <v>7.3149747082875098</v>
      </c>
      <c r="K47" s="6"/>
      <c r="L47" s="33">
        <v>2.1132555570921201</v>
      </c>
      <c r="M47" s="9">
        <v>1.90626333771831</v>
      </c>
      <c r="N47" s="34">
        <v>1.8196585805023699</v>
      </c>
      <c r="O47" s="33">
        <v>1.7743174648694</v>
      </c>
      <c r="P47" s="9">
        <v>1.9053784025175799</v>
      </c>
      <c r="Q47" s="34">
        <v>1.99001421045428</v>
      </c>
      <c r="R47" s="6"/>
      <c r="S47" s="33">
        <v>3.2618973113669698</v>
      </c>
      <c r="T47" s="9">
        <v>4.2338590195426997</v>
      </c>
      <c r="U47" s="34">
        <v>4.7843494888473197</v>
      </c>
      <c r="V47" s="33">
        <v>4.1540763708164397</v>
      </c>
      <c r="W47" s="9">
        <v>2.3135893279720099</v>
      </c>
      <c r="X47" s="34">
        <v>2.3988817180345299</v>
      </c>
    </row>
    <row r="48" spans="1:24" x14ac:dyDescent="0.25">
      <c r="A48" t="s">
        <v>131</v>
      </c>
      <c r="B48">
        <v>7</v>
      </c>
      <c r="C48">
        <v>7</v>
      </c>
      <c r="D48" t="s">
        <v>132</v>
      </c>
      <c r="E48" s="33">
        <v>8.05073335599476</v>
      </c>
      <c r="F48" s="9">
        <v>9.4603051783127992</v>
      </c>
      <c r="G48" s="34">
        <v>8.6263109445159607</v>
      </c>
      <c r="H48" s="33">
        <v>8.6709652984252994</v>
      </c>
      <c r="I48" s="9">
        <v>8.8738085792231498</v>
      </c>
      <c r="J48" s="34">
        <v>9.0308302355542995</v>
      </c>
      <c r="K48" s="6"/>
      <c r="L48" s="33">
        <v>16.9399553981035</v>
      </c>
      <c r="M48" s="9">
        <v>21.154987250734401</v>
      </c>
      <c r="N48" s="34">
        <v>20.433726445450301</v>
      </c>
      <c r="O48" s="33">
        <v>18.1274484506364</v>
      </c>
      <c r="P48" s="9">
        <v>19.386279047916801</v>
      </c>
      <c r="Q48" s="34">
        <v>17.286438094365</v>
      </c>
      <c r="R48" s="6"/>
      <c r="S48" s="33">
        <v>96.129897989861504</v>
      </c>
      <c r="T48" s="9">
        <v>1.5092577202889701</v>
      </c>
      <c r="U48" s="34">
        <v>228.40655827615601</v>
      </c>
      <c r="V48" s="33">
        <v>83.296971296938807</v>
      </c>
      <c r="W48" s="9">
        <v>52.154361578866101</v>
      </c>
      <c r="X48" s="34">
        <v>49.745866770727403</v>
      </c>
    </row>
    <row r="49" spans="1:24" x14ac:dyDescent="0.25">
      <c r="A49" t="s">
        <v>27</v>
      </c>
      <c r="B49">
        <v>7</v>
      </c>
      <c r="C49">
        <v>7</v>
      </c>
      <c r="D49" t="s">
        <v>28</v>
      </c>
      <c r="E49" s="33">
        <v>17.0838371086063</v>
      </c>
      <c r="F49" s="9">
        <v>20.977490061087199</v>
      </c>
      <c r="G49" s="34">
        <v>34.128856505722801</v>
      </c>
      <c r="H49" s="33">
        <v>12.004263681479101</v>
      </c>
      <c r="I49" s="9">
        <v>23.276134883905598</v>
      </c>
      <c r="J49" s="34">
        <v>22.9590446664815</v>
      </c>
      <c r="K49" s="6"/>
      <c r="L49" s="33">
        <v>46.204644494370797</v>
      </c>
      <c r="M49" s="9">
        <v>24.666973269087499</v>
      </c>
      <c r="N49" s="34">
        <v>27.9922432309349</v>
      </c>
      <c r="O49" s="33">
        <v>28.3036163961836</v>
      </c>
      <c r="P49" s="9">
        <v>21.849460281705301</v>
      </c>
      <c r="Q49" s="34">
        <v>26.970650626424899</v>
      </c>
      <c r="R49" s="6"/>
      <c r="S49" s="33">
        <v>2.80296611289821</v>
      </c>
      <c r="T49" s="9">
        <v>0</v>
      </c>
      <c r="U49" s="34">
        <v>6.5409559520211502</v>
      </c>
      <c r="V49" s="33">
        <v>7.3120098788078502</v>
      </c>
      <c r="W49" s="9">
        <v>5.8833131637308602</v>
      </c>
      <c r="X49" s="34">
        <v>7.0061839160301203</v>
      </c>
    </row>
    <row r="50" spans="1:24" x14ac:dyDescent="0.25">
      <c r="A50" t="s">
        <v>189</v>
      </c>
      <c r="B50">
        <v>7</v>
      </c>
      <c r="C50">
        <v>7</v>
      </c>
      <c r="D50" t="s">
        <v>190</v>
      </c>
      <c r="E50" s="33">
        <v>7.85234693043469</v>
      </c>
      <c r="F50" s="9">
        <v>7.25594818294769</v>
      </c>
      <c r="G50" s="34">
        <v>8.4059428880818103</v>
      </c>
      <c r="H50" s="33">
        <v>6.3487610453130996</v>
      </c>
      <c r="I50" s="9">
        <v>5.8263457802802101</v>
      </c>
      <c r="J50" s="34">
        <v>6.2494254833287899</v>
      </c>
      <c r="K50" s="6"/>
      <c r="L50" s="33">
        <v>8.0663403353146794</v>
      </c>
      <c r="M50" s="9">
        <v>7.7750073364447703</v>
      </c>
      <c r="N50" s="34">
        <v>7.8029826941061398</v>
      </c>
      <c r="O50" s="33">
        <v>8.6201394991409899</v>
      </c>
      <c r="P50" s="9">
        <v>8.7996040565480502</v>
      </c>
      <c r="Q50" s="34">
        <v>8.6495002175912798</v>
      </c>
      <c r="R50" s="6"/>
      <c r="S50" s="33">
        <v>16.575612128677001</v>
      </c>
      <c r="T50" s="9">
        <v>2.3544506764183999</v>
      </c>
      <c r="U50" s="34">
        <v>12.959486858929999</v>
      </c>
      <c r="V50" s="33">
        <v>13.0600710584271</v>
      </c>
      <c r="W50" s="9">
        <v>13.8410604067628</v>
      </c>
      <c r="X50" s="34">
        <v>13.5512822279187</v>
      </c>
    </row>
    <row r="51" spans="1:24" x14ac:dyDescent="0.25">
      <c r="A51" t="s">
        <v>35</v>
      </c>
      <c r="B51">
        <v>10</v>
      </c>
      <c r="C51">
        <v>6</v>
      </c>
      <c r="D51" t="s">
        <v>36</v>
      </c>
      <c r="E51" s="33">
        <v>5.7812356279512302</v>
      </c>
      <c r="F51" s="9">
        <v>4.8002837232800903</v>
      </c>
      <c r="G51" s="34">
        <v>5.6034608889237401</v>
      </c>
      <c r="H51" s="33">
        <v>8.4509542222532801</v>
      </c>
      <c r="I51" s="9">
        <v>5.9112433144170504</v>
      </c>
      <c r="J51" s="34">
        <v>5.6177542030179701</v>
      </c>
      <c r="K51" s="6"/>
      <c r="L51" s="33">
        <v>6.7539982784316503</v>
      </c>
      <c r="M51" s="9">
        <v>6.2926758532021196</v>
      </c>
      <c r="N51" s="34">
        <v>6.8079554002603304</v>
      </c>
      <c r="O51" s="33">
        <v>5.9861904296899704</v>
      </c>
      <c r="P51" s="9">
        <v>4.0364106913807598</v>
      </c>
      <c r="Q51" s="34">
        <v>4.44734123407091</v>
      </c>
      <c r="R51" s="6"/>
      <c r="S51" s="33">
        <v>3.9855460170229202</v>
      </c>
      <c r="T51" s="9">
        <v>36.757291251553298</v>
      </c>
      <c r="U51" s="34">
        <v>3.5568196050029899</v>
      </c>
      <c r="V51" s="33">
        <v>5.3695537535533298</v>
      </c>
      <c r="W51" s="9">
        <v>4.8301797221609997</v>
      </c>
      <c r="X51" s="34">
        <v>4.8972253420448499</v>
      </c>
    </row>
    <row r="52" spans="1:24" x14ac:dyDescent="0.25">
      <c r="A52" t="s">
        <v>85</v>
      </c>
      <c r="B52">
        <v>7</v>
      </c>
      <c r="C52">
        <v>6</v>
      </c>
      <c r="D52" t="s">
        <v>86</v>
      </c>
      <c r="E52" s="33">
        <v>16.6514461978405</v>
      </c>
      <c r="F52" s="9">
        <v>12.529084408936001</v>
      </c>
      <c r="G52" s="34">
        <v>16.6719250448105</v>
      </c>
      <c r="H52" s="33">
        <v>14.7591959378978</v>
      </c>
      <c r="I52" s="9">
        <v>11.163386447542001</v>
      </c>
      <c r="J52" s="34">
        <v>11.5906231187926</v>
      </c>
      <c r="K52" s="6"/>
      <c r="L52" s="33">
        <v>0.65887959996373402</v>
      </c>
      <c r="M52" s="9">
        <v>0.51394290234457196</v>
      </c>
      <c r="N52" s="34">
        <v>0.64665517834618103</v>
      </c>
      <c r="O52" s="33">
        <v>0.69972428317791402</v>
      </c>
      <c r="P52" s="9">
        <v>0.78472883940384797</v>
      </c>
      <c r="Q52" s="34">
        <v>0.76496252578789903</v>
      </c>
      <c r="R52" s="6"/>
      <c r="S52" s="33">
        <v>0</v>
      </c>
      <c r="T52" s="9">
        <v>0.22774418201105801</v>
      </c>
      <c r="U52" s="34">
        <v>0.71632207481143095</v>
      </c>
      <c r="V52" s="33">
        <v>0.14421507944202699</v>
      </c>
      <c r="W52" s="9">
        <v>0.23425300517383299</v>
      </c>
      <c r="X52" s="34">
        <v>9.3958998849488204E-2</v>
      </c>
    </row>
    <row r="53" spans="1:24" x14ac:dyDescent="0.25">
      <c r="A53" t="s">
        <v>97</v>
      </c>
      <c r="B53">
        <v>6</v>
      </c>
      <c r="C53">
        <v>6</v>
      </c>
      <c r="D53" t="s">
        <v>98</v>
      </c>
      <c r="E53" s="33">
        <v>21.1944955212252</v>
      </c>
      <c r="F53" s="9">
        <v>17.391474111638399</v>
      </c>
      <c r="G53" s="34">
        <v>24.286792339581499</v>
      </c>
      <c r="H53" s="33">
        <v>10.114121997856101</v>
      </c>
      <c r="I53" s="9">
        <v>7.5937081161219702</v>
      </c>
      <c r="J53" s="34">
        <v>8.4048248168657604</v>
      </c>
      <c r="K53" s="6"/>
      <c r="L53" s="33">
        <v>4.4722265495028504</v>
      </c>
      <c r="M53" s="9">
        <v>4.7566885854214203</v>
      </c>
      <c r="N53" s="34">
        <v>4.8007386225628297</v>
      </c>
      <c r="O53" s="33">
        <v>4.2463146354414096</v>
      </c>
      <c r="P53" s="9">
        <v>4.2746271124599202</v>
      </c>
      <c r="Q53" s="34">
        <v>4.5248906867141399</v>
      </c>
      <c r="R53" s="6"/>
      <c r="S53" s="33">
        <v>9.6987751352708393</v>
      </c>
      <c r="T53" s="9">
        <v>0</v>
      </c>
      <c r="U53" s="34">
        <v>6.8758575944098697</v>
      </c>
      <c r="V53" s="33">
        <v>6.5121541190574801</v>
      </c>
      <c r="W53" s="9">
        <v>7.8250108004287497</v>
      </c>
      <c r="X53" s="34">
        <v>7.9403503943445699</v>
      </c>
    </row>
    <row r="54" spans="1:24" x14ac:dyDescent="0.25">
      <c r="A54" t="s">
        <v>167</v>
      </c>
      <c r="B54">
        <v>6</v>
      </c>
      <c r="C54">
        <v>6</v>
      </c>
      <c r="D54" t="s">
        <v>168</v>
      </c>
      <c r="E54" s="33">
        <v>14.564314698110699</v>
      </c>
      <c r="F54" s="9">
        <v>11.1288995226999</v>
      </c>
      <c r="G54" s="34">
        <v>14.652453208895301</v>
      </c>
      <c r="H54" s="33">
        <v>12.628335299588599</v>
      </c>
      <c r="I54" s="9">
        <v>11.1174906653055</v>
      </c>
      <c r="J54" s="34">
        <v>12.0528720265881</v>
      </c>
      <c r="K54" s="6"/>
      <c r="L54" s="33">
        <v>4.3904506080367103</v>
      </c>
      <c r="M54" s="9">
        <v>4.2815649102578499</v>
      </c>
      <c r="N54" s="34">
        <v>4.0275489856574902</v>
      </c>
      <c r="O54" s="33">
        <v>2.2290228788870099</v>
      </c>
      <c r="P54" s="9">
        <v>2.1189381402298402</v>
      </c>
      <c r="Q54" s="34">
        <v>2.4467862863068799</v>
      </c>
      <c r="R54" s="6"/>
      <c r="S54" s="33">
        <v>0.48122117304818401</v>
      </c>
      <c r="T54" s="9">
        <v>0.28252711826966698</v>
      </c>
      <c r="U54" s="34">
        <v>0.48269961065466799</v>
      </c>
      <c r="V54" s="33">
        <v>0.47436861399978703</v>
      </c>
      <c r="W54" s="9">
        <v>0.210220834476715</v>
      </c>
      <c r="X54" s="34">
        <v>0.13106744019223601</v>
      </c>
    </row>
    <row r="55" spans="1:24" x14ac:dyDescent="0.25">
      <c r="A55" t="s">
        <v>33</v>
      </c>
      <c r="B55">
        <v>12</v>
      </c>
      <c r="C55">
        <v>5</v>
      </c>
      <c r="D55" t="s">
        <v>34</v>
      </c>
      <c r="E55" s="33">
        <v>13.177829613936201</v>
      </c>
      <c r="F55" s="9">
        <v>12.009378113813799</v>
      </c>
      <c r="G55" s="34">
        <v>13.5709415862475</v>
      </c>
      <c r="H55" s="33">
        <v>16.630869363076201</v>
      </c>
      <c r="I55" s="9">
        <v>13.103846347046099</v>
      </c>
      <c r="J55" s="34">
        <v>12.555914210550601</v>
      </c>
      <c r="K55" s="6"/>
      <c r="L55" s="33">
        <v>15.5766665649648</v>
      </c>
      <c r="M55" s="9">
        <v>16.078384541095499</v>
      </c>
      <c r="N55" s="34">
        <v>16.895741659913099</v>
      </c>
      <c r="O55" s="33">
        <v>11.791133352587799</v>
      </c>
      <c r="P55" s="9">
        <v>12.1530572020047</v>
      </c>
      <c r="Q55" s="34">
        <v>12.8935662291981</v>
      </c>
      <c r="R55" s="6"/>
      <c r="S55" s="33">
        <v>4.1039186612864897</v>
      </c>
      <c r="T55" s="9">
        <v>115.741655959902</v>
      </c>
      <c r="U55" s="34">
        <v>4.4682329207612499</v>
      </c>
      <c r="V55" s="33">
        <v>4.69161840483281</v>
      </c>
      <c r="W55" s="9">
        <v>5.6345693095318703</v>
      </c>
      <c r="X55" s="34">
        <v>5.8969433589232896</v>
      </c>
    </row>
    <row r="56" spans="1:24" x14ac:dyDescent="0.25">
      <c r="A56" t="s">
        <v>37</v>
      </c>
      <c r="B56">
        <v>7</v>
      </c>
      <c r="C56">
        <v>5</v>
      </c>
      <c r="D56" t="s">
        <v>38</v>
      </c>
      <c r="E56" s="33">
        <v>4.02998735758867</v>
      </c>
      <c r="F56" s="9">
        <v>3.4024128338689401</v>
      </c>
      <c r="G56" s="34">
        <v>4.09343842137483</v>
      </c>
      <c r="H56" s="33">
        <v>4.0257247548048802</v>
      </c>
      <c r="I56" s="9">
        <v>3.1265026225148098</v>
      </c>
      <c r="J56" s="34">
        <v>3.2067715901042</v>
      </c>
      <c r="K56" s="6"/>
      <c r="L56" s="33">
        <v>1.3929064530072399</v>
      </c>
      <c r="M56" s="9">
        <v>1.5452069653386999</v>
      </c>
      <c r="N56" s="34">
        <v>1.4717779088244201</v>
      </c>
      <c r="O56" s="33">
        <v>0.95342747636555603</v>
      </c>
      <c r="P56" s="9">
        <v>0.82728766797712405</v>
      </c>
      <c r="Q56" s="34">
        <v>0.860558421426727</v>
      </c>
      <c r="R56" s="6"/>
      <c r="S56" s="33">
        <v>3.70615637335375E-2</v>
      </c>
      <c r="T56" s="9">
        <v>1.39455127408716</v>
      </c>
      <c r="U56" s="34">
        <v>0.44634047856217501</v>
      </c>
      <c r="V56" s="33">
        <v>0.114535110992854</v>
      </c>
      <c r="W56" s="9">
        <v>0.32077566620481501</v>
      </c>
      <c r="X56" s="34">
        <v>0.196254731333804</v>
      </c>
    </row>
    <row r="57" spans="1:24" x14ac:dyDescent="0.25">
      <c r="A57" t="s">
        <v>53</v>
      </c>
      <c r="B57">
        <v>7</v>
      </c>
      <c r="C57">
        <v>5</v>
      </c>
      <c r="D57" t="s">
        <v>54</v>
      </c>
      <c r="E57" s="33">
        <v>0.83813575444642596</v>
      </c>
      <c r="F57" s="9">
        <v>0.85528929973313195</v>
      </c>
      <c r="G57" s="34">
        <v>0.92481742634443298</v>
      </c>
      <c r="H57" s="33">
        <v>0.82355882459242302</v>
      </c>
      <c r="I57" s="9">
        <v>0.70856087509225396</v>
      </c>
      <c r="J57" s="34">
        <v>0.54918041475451196</v>
      </c>
      <c r="K57" s="6"/>
      <c r="L57" s="33">
        <v>0.76112641420128602</v>
      </c>
      <c r="M57" s="9">
        <v>0.70259885987969595</v>
      </c>
      <c r="N57" s="34">
        <v>0.75594410427154402</v>
      </c>
      <c r="O57" s="33">
        <v>0.55938036862057205</v>
      </c>
      <c r="P57" s="9">
        <v>0.70003020259696602</v>
      </c>
      <c r="Q57" s="34">
        <v>0.62138280424470804</v>
      </c>
      <c r="R57" s="6"/>
      <c r="S57" s="33">
        <v>0.67632662913558494</v>
      </c>
      <c r="T57" s="9">
        <v>8.2075644776792895</v>
      </c>
      <c r="U57" s="34">
        <v>1.2784758353279499</v>
      </c>
      <c r="V57" s="33">
        <v>0.82868706617001398</v>
      </c>
      <c r="W57" s="9">
        <v>0.75797453358237898</v>
      </c>
      <c r="X57" s="34">
        <v>0.86534033419524603</v>
      </c>
    </row>
    <row r="58" spans="1:24" x14ac:dyDescent="0.25">
      <c r="A58" t="s">
        <v>183</v>
      </c>
      <c r="B58">
        <v>7</v>
      </c>
      <c r="C58">
        <v>5</v>
      </c>
      <c r="D58" t="s">
        <v>184</v>
      </c>
      <c r="E58" s="33">
        <v>8.4651120084632296</v>
      </c>
      <c r="F58" s="9">
        <v>8.68100223850006</v>
      </c>
      <c r="G58" s="34">
        <v>8.4907080908649402</v>
      </c>
      <c r="H58" s="33">
        <v>7.2303505612366203</v>
      </c>
      <c r="I58" s="9">
        <v>5.67855112730948</v>
      </c>
      <c r="J58" s="34">
        <v>6.2381388034431602</v>
      </c>
      <c r="K58" s="6"/>
      <c r="L58" s="33">
        <v>9.1964690377071499</v>
      </c>
      <c r="M58" s="9">
        <v>9.6331122403437703</v>
      </c>
      <c r="N58" s="34">
        <v>9.0438900171621501</v>
      </c>
      <c r="O58" s="33">
        <v>7.7802742141553001</v>
      </c>
      <c r="P58" s="9">
        <v>7.7536829422548204</v>
      </c>
      <c r="Q58" s="34">
        <v>8.2001022711446705</v>
      </c>
      <c r="R58" s="6"/>
      <c r="S58" s="33">
        <v>13.682677335349201</v>
      </c>
      <c r="T58" s="9">
        <v>1.4687918681092</v>
      </c>
      <c r="U58" s="34">
        <v>9.8718596975156991</v>
      </c>
      <c r="V58" s="33">
        <v>9.0692391191822406</v>
      </c>
      <c r="W58" s="9">
        <v>11.9821006799228</v>
      </c>
      <c r="X58" s="34">
        <v>11.200589172271</v>
      </c>
    </row>
    <row r="59" spans="1:24" x14ac:dyDescent="0.25">
      <c r="A59" t="s">
        <v>251</v>
      </c>
      <c r="B59">
        <v>6</v>
      </c>
      <c r="C59">
        <v>5</v>
      </c>
      <c r="D59" t="s">
        <v>252</v>
      </c>
      <c r="E59" s="33">
        <v>7.8981086998152996</v>
      </c>
      <c r="F59" s="9">
        <v>5.0658254576393196</v>
      </c>
      <c r="G59" s="34">
        <v>6.1849567056442298</v>
      </c>
      <c r="H59" s="33">
        <v>7.3998162028879797</v>
      </c>
      <c r="I59" s="9">
        <v>5.5721212991425197</v>
      </c>
      <c r="J59" s="34">
        <v>5.7622800875926101</v>
      </c>
      <c r="K59" s="6"/>
      <c r="L59" s="33">
        <v>9.2951991199947201</v>
      </c>
      <c r="M59" s="9">
        <v>7.9606368818469804</v>
      </c>
      <c r="N59" s="34">
        <v>9.5469617176578101</v>
      </c>
      <c r="O59" s="33">
        <v>6.3148345253149101</v>
      </c>
      <c r="P59" s="9">
        <v>7.6145925243673398</v>
      </c>
      <c r="Q59" s="34">
        <v>8.1864455840114108</v>
      </c>
      <c r="R59" s="6"/>
      <c r="S59" s="33">
        <v>7.6021108946783196</v>
      </c>
      <c r="T59" s="9">
        <v>0</v>
      </c>
      <c r="U59" s="34">
        <v>6.6501509455690098</v>
      </c>
      <c r="V59" s="33">
        <v>8.7937263927163993</v>
      </c>
      <c r="W59" s="9">
        <v>8.8651258016834102</v>
      </c>
      <c r="X59" s="34">
        <v>8.6799005726143807</v>
      </c>
    </row>
    <row r="60" spans="1:24" x14ac:dyDescent="0.25">
      <c r="A60" t="s">
        <v>81</v>
      </c>
      <c r="B60">
        <v>5</v>
      </c>
      <c r="C60">
        <v>5</v>
      </c>
      <c r="D60" t="s">
        <v>82</v>
      </c>
      <c r="E60" s="33">
        <v>1.21174129282357</v>
      </c>
      <c r="F60" s="9">
        <v>2.18294428315515</v>
      </c>
      <c r="G60" s="34">
        <v>1.56644724159348</v>
      </c>
      <c r="H60" s="33">
        <v>0.81094889827624905</v>
      </c>
      <c r="I60" s="9">
        <v>1.84220791748346</v>
      </c>
      <c r="J60" s="34">
        <v>1.40879144939495</v>
      </c>
      <c r="K60" s="6"/>
      <c r="L60" s="33">
        <v>5.1628332110419004</v>
      </c>
      <c r="M60" s="9">
        <v>6.4299563061206602</v>
      </c>
      <c r="N60" s="34">
        <v>4.1357222931913897</v>
      </c>
      <c r="O60" s="33">
        <v>1.7517918837975199</v>
      </c>
      <c r="P60" s="9">
        <v>8.2823812202565996</v>
      </c>
      <c r="Q60" s="34">
        <v>12.167297121720599</v>
      </c>
      <c r="R60" s="6"/>
      <c r="S60" s="33">
        <v>4.0786031178698803</v>
      </c>
      <c r="T60" s="9">
        <v>5.1563119620057698</v>
      </c>
      <c r="U60" s="34">
        <v>4.2137438513834899</v>
      </c>
      <c r="V60" s="33">
        <v>4.1237102357194102</v>
      </c>
      <c r="W60" s="9">
        <v>5.0364265319320296</v>
      </c>
      <c r="X60" s="34">
        <v>7.9067441572459902</v>
      </c>
    </row>
    <row r="61" spans="1:24" x14ac:dyDescent="0.25">
      <c r="A61" t="s">
        <v>87</v>
      </c>
      <c r="B61">
        <v>5</v>
      </c>
      <c r="C61">
        <v>5</v>
      </c>
      <c r="D61" t="s">
        <v>88</v>
      </c>
      <c r="E61" s="33">
        <v>56.9331633007425</v>
      </c>
      <c r="F61" s="9">
        <v>51.790094807981099</v>
      </c>
      <c r="G61" s="34">
        <v>65.610743058867001</v>
      </c>
      <c r="H61" s="33">
        <v>52.010827822720103</v>
      </c>
      <c r="I61" s="9">
        <v>39.036135116683603</v>
      </c>
      <c r="J61" s="34">
        <v>38.538210694377497</v>
      </c>
      <c r="K61" s="6"/>
      <c r="L61" s="33">
        <v>2.6548025732023701</v>
      </c>
      <c r="M61" s="9">
        <v>2.6972894690424201</v>
      </c>
      <c r="N61" s="34">
        <v>3.06942778125125</v>
      </c>
      <c r="O61" s="33">
        <v>4.99860970060256</v>
      </c>
      <c r="P61" s="9">
        <v>5.3571185456131403</v>
      </c>
      <c r="Q61" s="34">
        <v>6.1689951816506401</v>
      </c>
      <c r="R61" s="6"/>
      <c r="S61" s="33">
        <v>0.26336777347252799</v>
      </c>
      <c r="T61" s="9">
        <v>0.41282917505141598</v>
      </c>
      <c r="U61" s="34">
        <v>0.25081978395184301</v>
      </c>
      <c r="V61" s="33">
        <v>0.250300078188473</v>
      </c>
      <c r="W61" s="9">
        <v>0.49421080554571101</v>
      </c>
      <c r="X61" s="34">
        <v>0.42410927565997097</v>
      </c>
    </row>
    <row r="62" spans="1:24" x14ac:dyDescent="0.25">
      <c r="A62" t="s">
        <v>69</v>
      </c>
      <c r="B62">
        <v>11</v>
      </c>
      <c r="C62">
        <v>4</v>
      </c>
      <c r="D62" t="s">
        <v>70</v>
      </c>
      <c r="E62" s="33">
        <v>14.136029304398299</v>
      </c>
      <c r="F62" s="9">
        <v>15.4227353414093</v>
      </c>
      <c r="G62" s="34">
        <v>16.413045010309201</v>
      </c>
      <c r="H62" s="33">
        <v>13.8412067272924</v>
      </c>
      <c r="I62" s="9">
        <v>12.489755001404699</v>
      </c>
      <c r="J62" s="34">
        <v>12.603119283537801</v>
      </c>
      <c r="K62" s="6"/>
      <c r="L62" s="33">
        <v>5.0670577280193596</v>
      </c>
      <c r="M62" s="9">
        <v>5.3142275747593404</v>
      </c>
      <c r="N62" s="34">
        <v>5.6611953817393603</v>
      </c>
      <c r="O62" s="33">
        <v>5.1579400038893697</v>
      </c>
      <c r="P62" s="9">
        <v>5.24481985687805</v>
      </c>
      <c r="Q62" s="34">
        <v>4.3050457392253296</v>
      </c>
      <c r="R62" s="6"/>
      <c r="S62" s="33">
        <v>5.8441668951466301</v>
      </c>
      <c r="T62" s="9">
        <v>2.1623237587138999</v>
      </c>
      <c r="U62" s="34">
        <v>10.9851584455956</v>
      </c>
      <c r="V62" s="33">
        <v>4.9646206896515599</v>
      </c>
      <c r="W62" s="9">
        <v>4.4394802335841597</v>
      </c>
      <c r="X62" s="34">
        <v>4.81697965411895</v>
      </c>
    </row>
    <row r="63" spans="1:24" x14ac:dyDescent="0.25">
      <c r="A63" t="s">
        <v>247</v>
      </c>
      <c r="B63">
        <v>10</v>
      </c>
      <c r="C63">
        <v>4</v>
      </c>
      <c r="D63" t="s">
        <v>248</v>
      </c>
      <c r="E63" s="33">
        <v>21.143125627320401</v>
      </c>
      <c r="F63" s="9">
        <v>17.440285166828399</v>
      </c>
      <c r="G63" s="34">
        <v>22.900134378511499</v>
      </c>
      <c r="H63" s="33">
        <v>17.1478698984298</v>
      </c>
      <c r="I63" s="9">
        <v>11.9581561801531</v>
      </c>
      <c r="J63" s="34">
        <v>12.5277772108532</v>
      </c>
      <c r="K63" s="6"/>
      <c r="L63" s="33">
        <v>38.682001164866399</v>
      </c>
      <c r="M63" s="9">
        <v>37.735060646559397</v>
      </c>
      <c r="N63" s="34">
        <v>41.386930836580198</v>
      </c>
      <c r="O63" s="33">
        <v>47.7419142339823</v>
      </c>
      <c r="P63" s="9">
        <v>44.451176850080799</v>
      </c>
      <c r="Q63" s="34">
        <v>49.4353899744508</v>
      </c>
      <c r="R63" s="6"/>
      <c r="S63" s="33">
        <v>14.4530886146147</v>
      </c>
      <c r="T63" s="9">
        <v>4.1739812616045198</v>
      </c>
      <c r="U63" s="34">
        <v>11.475178352449401</v>
      </c>
      <c r="V63" s="33">
        <v>16.895590300825901</v>
      </c>
      <c r="W63" s="9">
        <v>21.541925434154901</v>
      </c>
      <c r="X63" s="34">
        <v>20.7815113071475</v>
      </c>
    </row>
    <row r="64" spans="1:24" x14ac:dyDescent="0.25">
      <c r="A64" t="s">
        <v>195</v>
      </c>
      <c r="B64">
        <v>6</v>
      </c>
      <c r="C64">
        <v>4</v>
      </c>
      <c r="D64" t="s">
        <v>196</v>
      </c>
      <c r="E64" s="33">
        <v>9.4065849389667502</v>
      </c>
      <c r="F64" s="9">
        <v>8.7473344639744504</v>
      </c>
      <c r="G64" s="34">
        <v>9.8010792792626393</v>
      </c>
      <c r="H64" s="33">
        <v>6.6410225130203697</v>
      </c>
      <c r="I64" s="9">
        <v>6.4166424390769103</v>
      </c>
      <c r="J64" s="34">
        <v>7.1336898932483699</v>
      </c>
      <c r="K64" s="6"/>
      <c r="L64" s="33">
        <v>5.5463844604981798</v>
      </c>
      <c r="M64" s="9">
        <v>5.5566001991257901</v>
      </c>
      <c r="N64" s="34">
        <v>5.7899440588571203</v>
      </c>
      <c r="O64" s="33">
        <v>3.6062854201680801</v>
      </c>
      <c r="P64" s="9">
        <v>4.2867384541528901</v>
      </c>
      <c r="Q64" s="34">
        <v>4.4172146397237197</v>
      </c>
      <c r="R64" s="6"/>
      <c r="S64" s="33">
        <v>20.7931161456683</v>
      </c>
      <c r="T64" s="9">
        <v>8.0370575768827099E-2</v>
      </c>
      <c r="U64" s="34">
        <v>14.043681088159699</v>
      </c>
      <c r="V64" s="33">
        <v>18.933410616929901</v>
      </c>
      <c r="W64" s="9">
        <v>15.570439223275899</v>
      </c>
      <c r="X64" s="34">
        <v>23.771380017211399</v>
      </c>
    </row>
    <row r="65" spans="1:24" x14ac:dyDescent="0.25">
      <c r="A65" t="s">
        <v>19</v>
      </c>
      <c r="B65">
        <v>5</v>
      </c>
      <c r="C65">
        <v>4</v>
      </c>
      <c r="D65" t="s">
        <v>20</v>
      </c>
      <c r="E65" s="33">
        <v>0.59277376375594504</v>
      </c>
      <c r="F65" s="9">
        <v>0.90428300482930501</v>
      </c>
      <c r="G65" s="34">
        <v>0.81974391679537695</v>
      </c>
      <c r="H65" s="33">
        <v>1.82502066756564</v>
      </c>
      <c r="I65" s="9">
        <v>1.6725779936205301</v>
      </c>
      <c r="J65" s="34">
        <v>1.6447687859725599</v>
      </c>
      <c r="K65" s="6"/>
      <c r="L65" s="33">
        <v>0.104359024310133</v>
      </c>
      <c r="M65" s="9">
        <v>6.9694211551784097E-2</v>
      </c>
      <c r="N65" s="34">
        <v>4.89054527879524E-2</v>
      </c>
      <c r="O65" s="33">
        <v>7.0922480683598493E-2</v>
      </c>
      <c r="P65" s="9">
        <v>1.5552594896583101E-2</v>
      </c>
      <c r="Q65" s="34">
        <v>0</v>
      </c>
      <c r="R65" s="6"/>
      <c r="S65" s="33">
        <v>0</v>
      </c>
      <c r="T65" s="9">
        <v>0</v>
      </c>
      <c r="U65" s="34">
        <v>4.0275864242662801E-2</v>
      </c>
      <c r="V65" s="33">
        <v>5.8909037826438401E-2</v>
      </c>
      <c r="W65" s="9">
        <v>0</v>
      </c>
      <c r="X65" s="34">
        <v>5.8874590272041602E-2</v>
      </c>
    </row>
    <row r="66" spans="1:24" x14ac:dyDescent="0.25">
      <c r="A66" t="s">
        <v>223</v>
      </c>
      <c r="B66">
        <v>5</v>
      </c>
      <c r="C66">
        <v>4</v>
      </c>
      <c r="D66" t="s">
        <v>224</v>
      </c>
      <c r="E66" s="33">
        <v>4.3980612960035801</v>
      </c>
      <c r="F66" s="9">
        <v>3.8248377141932699</v>
      </c>
      <c r="G66" s="34">
        <v>4.5982005079658199</v>
      </c>
      <c r="H66" s="33">
        <v>5.38834562444349</v>
      </c>
      <c r="I66" s="9">
        <v>4.1505795949966897</v>
      </c>
      <c r="J66" s="34">
        <v>3.2016219755683299</v>
      </c>
      <c r="K66" s="6"/>
      <c r="L66" s="33">
        <v>0.42791771844818099</v>
      </c>
      <c r="M66" s="9">
        <v>0.56505721454220503</v>
      </c>
      <c r="N66" s="34">
        <v>0.46103193679257298</v>
      </c>
      <c r="O66" s="33">
        <v>0.45512308917404098</v>
      </c>
      <c r="P66" s="9">
        <v>0.38584812577495098</v>
      </c>
      <c r="Q66" s="34">
        <v>0.371463765320377</v>
      </c>
      <c r="R66" s="6"/>
      <c r="S66" s="33">
        <v>0</v>
      </c>
      <c r="T66" s="9">
        <v>0.76779692985376002</v>
      </c>
      <c r="U66" s="34">
        <v>0.29544910238355898</v>
      </c>
      <c r="V66" s="33">
        <v>5.3970801797285098E-2</v>
      </c>
      <c r="W66" s="9">
        <v>0.15581249565421701</v>
      </c>
      <c r="X66" s="34">
        <v>0.12641789556720301</v>
      </c>
    </row>
    <row r="67" spans="1:24" x14ac:dyDescent="0.25">
      <c r="A67" t="s">
        <v>21</v>
      </c>
      <c r="B67">
        <v>4</v>
      </c>
      <c r="C67">
        <v>4</v>
      </c>
      <c r="D67" t="s">
        <v>22</v>
      </c>
      <c r="E67" s="33">
        <v>1.69991714256238</v>
      </c>
      <c r="F67" s="9">
        <v>0.72995050416456397</v>
      </c>
      <c r="G67" s="34">
        <v>1.4793698085257301</v>
      </c>
      <c r="H67" s="33">
        <v>1.9535025964150701</v>
      </c>
      <c r="I67" s="9">
        <v>1.6534359289556799</v>
      </c>
      <c r="J67" s="34">
        <v>1.2985405423321601</v>
      </c>
      <c r="K67" s="6"/>
      <c r="L67" s="33">
        <v>0.71154012751388196</v>
      </c>
      <c r="M67" s="9">
        <v>0.78323121555119901</v>
      </c>
      <c r="N67" s="34">
        <v>0.81780584695913805</v>
      </c>
      <c r="O67" s="33">
        <v>0.75145275326453997</v>
      </c>
      <c r="P67" s="9">
        <v>0.47326666438822601</v>
      </c>
      <c r="Q67" s="34">
        <v>0.68678185933995795</v>
      </c>
      <c r="R67" s="6"/>
      <c r="S67" s="33">
        <v>0.94284135687286497</v>
      </c>
      <c r="T67" s="9">
        <v>0</v>
      </c>
      <c r="U67" s="34">
        <v>0.81931762839720901</v>
      </c>
      <c r="V67" s="33">
        <v>1.2957266281289399</v>
      </c>
      <c r="W67" s="9">
        <v>1.32032913999288</v>
      </c>
      <c r="X67" s="34">
        <v>1.2911502015801599</v>
      </c>
    </row>
    <row r="68" spans="1:24" x14ac:dyDescent="0.25">
      <c r="A68" t="s">
        <v>139</v>
      </c>
      <c r="B68">
        <v>4</v>
      </c>
      <c r="C68">
        <v>4</v>
      </c>
      <c r="D68" t="s">
        <v>140</v>
      </c>
      <c r="E68" s="33">
        <v>3.85829780238211</v>
      </c>
      <c r="F68" s="9">
        <v>3.9615307444206702</v>
      </c>
      <c r="G68" s="34">
        <v>5.0441536414977497</v>
      </c>
      <c r="H68" s="33">
        <v>4.2022338149368403</v>
      </c>
      <c r="I68" s="9">
        <v>3.2837235896620198</v>
      </c>
      <c r="J68" s="34">
        <v>2.95760437933306</v>
      </c>
      <c r="K68" s="6"/>
      <c r="L68" s="33">
        <v>0.14406954488774101</v>
      </c>
      <c r="M68" s="9">
        <v>0.214344913137159</v>
      </c>
      <c r="N68" s="34">
        <v>7.8299468444735801E-2</v>
      </c>
      <c r="O68" s="33">
        <v>0</v>
      </c>
      <c r="P68" s="9">
        <v>0</v>
      </c>
      <c r="Q68" s="34">
        <v>0</v>
      </c>
      <c r="R68" s="6"/>
      <c r="S68" s="33">
        <v>0</v>
      </c>
      <c r="T68" s="9">
        <v>0.57439534222514199</v>
      </c>
      <c r="U68" s="34">
        <v>2.97036590897609E-2</v>
      </c>
      <c r="V68" s="33">
        <v>0</v>
      </c>
      <c r="W68" s="9">
        <v>0</v>
      </c>
      <c r="X68" s="34">
        <v>0</v>
      </c>
    </row>
    <row r="69" spans="1:24" x14ac:dyDescent="0.25">
      <c r="A69" t="s">
        <v>25</v>
      </c>
      <c r="B69">
        <v>39</v>
      </c>
      <c r="C69">
        <v>3</v>
      </c>
      <c r="D69" t="s">
        <v>26</v>
      </c>
      <c r="E69" s="33">
        <v>17.946729839053699</v>
      </c>
      <c r="F69" s="9">
        <v>16.5248204067023</v>
      </c>
      <c r="G69" s="34">
        <v>18.573252491438101</v>
      </c>
      <c r="H69" s="33">
        <v>16.215692133528201</v>
      </c>
      <c r="I69" s="9">
        <v>14.664982818151501</v>
      </c>
      <c r="J69" s="34">
        <v>14.3908347357268</v>
      </c>
      <c r="K69" s="6"/>
      <c r="L69" s="33">
        <v>46.1849771065326</v>
      </c>
      <c r="M69" s="9">
        <v>45.572181623294099</v>
      </c>
      <c r="N69" s="34">
        <v>48.021112522318298</v>
      </c>
      <c r="O69" s="33">
        <v>47.475148854163102</v>
      </c>
      <c r="P69" s="9">
        <v>45.110428574305203</v>
      </c>
      <c r="Q69" s="34">
        <v>48.872197444284197</v>
      </c>
      <c r="R69" s="6"/>
      <c r="S69" s="33">
        <v>21.603046481418101</v>
      </c>
      <c r="T69" s="9">
        <v>4.2635239600014296</v>
      </c>
      <c r="U69" s="34">
        <v>19.393786363401102</v>
      </c>
      <c r="V69" s="33">
        <v>18.361448018205099</v>
      </c>
      <c r="W69" s="9">
        <v>21.303310430061401</v>
      </c>
      <c r="X69" s="34">
        <v>21.224754994714001</v>
      </c>
    </row>
    <row r="70" spans="1:24" x14ac:dyDescent="0.25">
      <c r="A70" t="s">
        <v>23</v>
      </c>
      <c r="B70">
        <v>38</v>
      </c>
      <c r="C70">
        <v>3</v>
      </c>
      <c r="D70" t="s">
        <v>24</v>
      </c>
      <c r="E70" s="33">
        <v>9.4695526241834003</v>
      </c>
      <c r="F70" s="9">
        <v>8.7192852318937408</v>
      </c>
      <c r="G70" s="34">
        <v>9.8001359271139705</v>
      </c>
      <c r="H70" s="33">
        <v>8.5561743767854299</v>
      </c>
      <c r="I70" s="9">
        <v>7.7379460088063503</v>
      </c>
      <c r="J70" s="34">
        <v>7.5932923745999101</v>
      </c>
      <c r="K70" s="6"/>
      <c r="L70" s="33">
        <v>24.3694018397325</v>
      </c>
      <c r="M70" s="9">
        <v>24.046061647484098</v>
      </c>
      <c r="N70" s="34">
        <v>25.338234663363298</v>
      </c>
      <c r="O70" s="33">
        <v>25.050158131713602</v>
      </c>
      <c r="P70" s="9">
        <v>23.8024186642782</v>
      </c>
      <c r="Q70" s="34">
        <v>25.787307755145498</v>
      </c>
      <c r="R70" s="6"/>
      <c r="S70" s="33">
        <v>11.3988000785137</v>
      </c>
      <c r="T70" s="9">
        <v>2.24963906325952</v>
      </c>
      <c r="U70" s="34">
        <v>10.2330888243917</v>
      </c>
      <c r="V70" s="33">
        <v>9.6883777615147899</v>
      </c>
      <c r="W70" s="9">
        <v>11.240645008640699</v>
      </c>
      <c r="X70" s="34">
        <v>11.1991954055314</v>
      </c>
    </row>
    <row r="71" spans="1:24" x14ac:dyDescent="0.25">
      <c r="A71" t="s">
        <v>191</v>
      </c>
      <c r="B71">
        <v>10</v>
      </c>
      <c r="C71">
        <v>3</v>
      </c>
      <c r="D71" t="s">
        <v>192</v>
      </c>
      <c r="E71" s="33">
        <v>0.42414400367528698</v>
      </c>
      <c r="F71" s="9">
        <v>0.52551499087942399</v>
      </c>
      <c r="G71" s="34">
        <v>0.35688287355771597</v>
      </c>
      <c r="H71" s="33">
        <v>0.34555024224078201</v>
      </c>
      <c r="I71" s="9">
        <v>0.48769419986825202</v>
      </c>
      <c r="J71" s="34">
        <v>0.38992874535109301</v>
      </c>
      <c r="K71" s="6"/>
      <c r="L71" s="33">
        <v>2.6978585641433999E-2</v>
      </c>
      <c r="M71" s="9">
        <v>4.3155207533307101E-2</v>
      </c>
      <c r="N71" s="34">
        <v>4.3627097090578902E-2</v>
      </c>
      <c r="O71" s="33">
        <v>0</v>
      </c>
      <c r="P71" s="9">
        <v>0</v>
      </c>
      <c r="Q71" s="34">
        <v>5.3729232375726001E-2</v>
      </c>
      <c r="R71" s="6"/>
      <c r="S71" s="33">
        <v>1.69126847496002</v>
      </c>
      <c r="T71" s="9">
        <v>0.70024679932974299</v>
      </c>
      <c r="U71" s="34">
        <v>2.8483058667056902</v>
      </c>
      <c r="V71" s="33">
        <v>2.5117816555199899</v>
      </c>
      <c r="W71" s="9">
        <v>2.2626478388911</v>
      </c>
      <c r="X71" s="34">
        <v>2.98649573259843</v>
      </c>
    </row>
    <row r="72" spans="1:24" x14ac:dyDescent="0.25">
      <c r="A72" t="s">
        <v>65</v>
      </c>
      <c r="B72">
        <v>9</v>
      </c>
      <c r="C72">
        <v>3</v>
      </c>
      <c r="D72" t="s">
        <v>66</v>
      </c>
      <c r="E72" s="33">
        <v>39.614938367769</v>
      </c>
      <c r="F72" s="9">
        <v>37.107874210326301</v>
      </c>
      <c r="G72" s="34">
        <v>43.773731751766903</v>
      </c>
      <c r="H72" s="33">
        <v>36.339010850882197</v>
      </c>
      <c r="I72" s="9">
        <v>28.416238734232198</v>
      </c>
      <c r="J72" s="34">
        <v>29.486762892329601</v>
      </c>
      <c r="K72" s="6"/>
      <c r="L72" s="33">
        <v>23.3663664284867</v>
      </c>
      <c r="M72" s="9">
        <v>24.0278363942071</v>
      </c>
      <c r="N72" s="34">
        <v>24.998424686746201</v>
      </c>
      <c r="O72" s="33">
        <v>31.415024085306499</v>
      </c>
      <c r="P72" s="9">
        <v>31.371129150762499</v>
      </c>
      <c r="Q72" s="34">
        <v>34.078470943892903</v>
      </c>
      <c r="R72" s="6"/>
      <c r="S72" s="33">
        <v>32.814560597934097</v>
      </c>
      <c r="T72" s="9">
        <v>14.540095335641199</v>
      </c>
      <c r="U72" s="34">
        <v>25.276269052036501</v>
      </c>
      <c r="V72" s="33">
        <v>24.382567928159499</v>
      </c>
      <c r="W72" s="9">
        <v>28.545218974302198</v>
      </c>
      <c r="X72" s="34">
        <v>27.635658558858299</v>
      </c>
    </row>
    <row r="73" spans="1:24" x14ac:dyDescent="0.25">
      <c r="A73" t="s">
        <v>67</v>
      </c>
      <c r="B73">
        <v>9</v>
      </c>
      <c r="C73">
        <v>3</v>
      </c>
      <c r="D73" t="s">
        <v>68</v>
      </c>
      <c r="E73" s="33">
        <v>5.0693124098998004</v>
      </c>
      <c r="F73" s="9">
        <v>5.0340902533725203</v>
      </c>
      <c r="G73" s="34">
        <v>5.55492816398489</v>
      </c>
      <c r="H73" s="33">
        <v>5.9588524790581898</v>
      </c>
      <c r="I73" s="9">
        <v>5.6153240531945796</v>
      </c>
      <c r="J73" s="34">
        <v>5.5692431126313702</v>
      </c>
      <c r="K73" s="6"/>
      <c r="L73" s="33">
        <v>1.9082975121105401</v>
      </c>
      <c r="M73" s="9">
        <v>2.42548339713289</v>
      </c>
      <c r="N73" s="34">
        <v>2.0292003436969401</v>
      </c>
      <c r="O73" s="33">
        <v>1.01692158027951</v>
      </c>
      <c r="P73" s="9">
        <v>1.2372450984877299</v>
      </c>
      <c r="Q73" s="34">
        <v>1.0409451845058899</v>
      </c>
      <c r="R73" s="6"/>
      <c r="S73" s="33">
        <v>0.97302826779248297</v>
      </c>
      <c r="T73" s="9">
        <v>0.90831874713892502</v>
      </c>
      <c r="U73" s="34">
        <v>0.85527728412863901</v>
      </c>
      <c r="V73" s="33">
        <v>0.92055916501308999</v>
      </c>
      <c r="W73" s="9">
        <v>1.3967129633383299</v>
      </c>
      <c r="X73" s="34">
        <v>1.05017897924003</v>
      </c>
    </row>
    <row r="74" spans="1:24" x14ac:dyDescent="0.25">
      <c r="A74" t="s">
        <v>43</v>
      </c>
      <c r="B74">
        <v>5</v>
      </c>
      <c r="C74">
        <v>3</v>
      </c>
      <c r="D74" t="s">
        <v>44</v>
      </c>
      <c r="E74" s="33">
        <v>6.3741195399594197</v>
      </c>
      <c r="F74" s="9">
        <v>4.5831900625021804</v>
      </c>
      <c r="G74" s="34">
        <v>6.8797320063444403</v>
      </c>
      <c r="H74" s="33">
        <v>8.1797307654522395</v>
      </c>
      <c r="I74" s="9">
        <v>4.9014173745828202</v>
      </c>
      <c r="J74" s="34">
        <v>5.3742359517452396</v>
      </c>
      <c r="K74" s="6"/>
      <c r="L74" s="33">
        <v>8.8720131101094807E-2</v>
      </c>
      <c r="M74" s="9">
        <v>6.4795256926179795E-2</v>
      </c>
      <c r="N74" s="34">
        <v>0.105100087271955</v>
      </c>
      <c r="O74" s="33">
        <v>0</v>
      </c>
      <c r="P74" s="9">
        <v>3.7674973006384498E-2</v>
      </c>
      <c r="Q74" s="34">
        <v>5.0710051436468701E-2</v>
      </c>
      <c r="R74" s="6"/>
      <c r="S74" s="33">
        <v>8.1755918674415701E-2</v>
      </c>
      <c r="T74" s="9">
        <v>1.00213699506961</v>
      </c>
      <c r="U74" s="34">
        <v>0.13726464098267699</v>
      </c>
      <c r="V74" s="33">
        <v>0.199077010729972</v>
      </c>
      <c r="W74" s="9">
        <v>7.1529442191734793E-2</v>
      </c>
      <c r="X74" s="34">
        <v>0.21974022584268499</v>
      </c>
    </row>
    <row r="75" spans="1:24" x14ac:dyDescent="0.25">
      <c r="A75" t="s">
        <v>125</v>
      </c>
      <c r="B75">
        <v>4</v>
      </c>
      <c r="C75">
        <v>3</v>
      </c>
      <c r="D75" t="s">
        <v>126</v>
      </c>
      <c r="E75" s="33">
        <v>0.72173341054908102</v>
      </c>
      <c r="F75" s="9">
        <v>0.42526590419785698</v>
      </c>
      <c r="G75" s="34">
        <v>0.40573759049065999</v>
      </c>
      <c r="H75" s="33">
        <v>0.29021596892488399</v>
      </c>
      <c r="I75" s="9">
        <v>0.51098933171685201</v>
      </c>
      <c r="J75" s="34">
        <v>0.54656804088915401</v>
      </c>
      <c r="K75" s="6"/>
      <c r="L75" s="33">
        <v>0.337872156987991</v>
      </c>
      <c r="M75" s="9">
        <v>0.44047618645092401</v>
      </c>
      <c r="N75" s="34">
        <v>0.34195214409910801</v>
      </c>
      <c r="O75" s="33">
        <v>0.38798275874730898</v>
      </c>
      <c r="P75" s="9">
        <v>0.56185105842938798</v>
      </c>
      <c r="Q75" s="34">
        <v>0.43107132221601902</v>
      </c>
      <c r="R75" s="6"/>
      <c r="S75" s="33">
        <v>0.17421779043711799</v>
      </c>
      <c r="T75" s="9">
        <v>2.0515176626078001E-2</v>
      </c>
      <c r="U75" s="34">
        <v>0.24493047601676299</v>
      </c>
      <c r="V75" s="33">
        <v>0.44366197193102203</v>
      </c>
      <c r="W75" s="9">
        <v>0.443348510573365</v>
      </c>
      <c r="X75" s="34">
        <v>0.36275341919047899</v>
      </c>
    </row>
    <row r="76" spans="1:24" x14ac:dyDescent="0.25">
      <c r="A76" t="s">
        <v>15</v>
      </c>
      <c r="B76">
        <v>3</v>
      </c>
      <c r="C76">
        <v>3</v>
      </c>
      <c r="D76" t="s">
        <v>16</v>
      </c>
      <c r="E76" s="33">
        <v>6.6571003862208098</v>
      </c>
      <c r="F76" s="9">
        <v>4.9576708115234496</v>
      </c>
      <c r="G76" s="34">
        <v>5.8765946805939304</v>
      </c>
      <c r="H76" s="33">
        <v>7.53844511067064</v>
      </c>
      <c r="I76" s="9">
        <v>7.3427634168784097</v>
      </c>
      <c r="J76" s="34">
        <v>5.8955507401046701</v>
      </c>
      <c r="K76" s="6"/>
      <c r="L76" s="33">
        <v>12.280950245684201</v>
      </c>
      <c r="M76" s="9">
        <v>9.4921965801053503</v>
      </c>
      <c r="N76" s="34">
        <v>10.1894306209512</v>
      </c>
      <c r="O76" s="33">
        <v>7.5814497970311399</v>
      </c>
      <c r="P76" s="9">
        <v>6.4194642301084102</v>
      </c>
      <c r="Q76" s="34">
        <v>7.0712328318896498</v>
      </c>
      <c r="R76" s="6"/>
      <c r="S76" s="33">
        <v>85.622711413500696</v>
      </c>
      <c r="T76" s="9">
        <v>0.482076274466539</v>
      </c>
      <c r="U76" s="34">
        <v>76.657672489507604</v>
      </c>
      <c r="V76" s="33">
        <v>42.0186812307781</v>
      </c>
      <c r="W76" s="9">
        <v>44.377394689016903</v>
      </c>
      <c r="X76" s="34">
        <v>44.207693787037996</v>
      </c>
    </row>
    <row r="77" spans="1:24" x14ac:dyDescent="0.25">
      <c r="A77" t="s">
        <v>111</v>
      </c>
      <c r="B77">
        <v>3</v>
      </c>
      <c r="C77">
        <v>3</v>
      </c>
      <c r="D77" t="s">
        <v>112</v>
      </c>
      <c r="E77" s="33">
        <v>14.7183344739085</v>
      </c>
      <c r="F77" s="9">
        <v>15.4827149864711</v>
      </c>
      <c r="G77" s="34">
        <v>16.961114495750198</v>
      </c>
      <c r="H77" s="33">
        <v>13.408820472544599</v>
      </c>
      <c r="I77" s="9">
        <v>12.1342277853811</v>
      </c>
      <c r="J77" s="34">
        <v>12.215776545239001</v>
      </c>
      <c r="K77" s="6"/>
      <c r="L77" s="33">
        <v>12.613739004358701</v>
      </c>
      <c r="M77" s="9">
        <v>12.2779277486365</v>
      </c>
      <c r="N77" s="34">
        <v>12.984139863453001</v>
      </c>
      <c r="O77" s="33">
        <v>17.093295166885301</v>
      </c>
      <c r="P77" s="9">
        <v>17.238307118058799</v>
      </c>
      <c r="Q77" s="34">
        <v>19.4226126396957</v>
      </c>
      <c r="R77" s="6"/>
      <c r="S77" s="33">
        <v>28.899161762362201</v>
      </c>
      <c r="T77" s="9">
        <v>0.92009198395891401</v>
      </c>
      <c r="U77" s="34">
        <v>23.7882354526838</v>
      </c>
      <c r="V77" s="33">
        <v>20.939086698557599</v>
      </c>
      <c r="W77" s="9">
        <v>23.605230372003899</v>
      </c>
      <c r="X77" s="34">
        <v>23.025197802477301</v>
      </c>
    </row>
    <row r="78" spans="1:24" x14ac:dyDescent="0.25">
      <c r="A78" t="s">
        <v>171</v>
      </c>
      <c r="B78">
        <v>3</v>
      </c>
      <c r="C78">
        <v>3</v>
      </c>
      <c r="D78" t="s">
        <v>172</v>
      </c>
      <c r="E78" s="33">
        <v>1.0432925487808999</v>
      </c>
      <c r="F78" s="9">
        <v>1.0531330406211501</v>
      </c>
      <c r="G78" s="34">
        <v>0.97141719011829997</v>
      </c>
      <c r="H78" s="33">
        <v>2.0747086630162199</v>
      </c>
      <c r="I78" s="9">
        <v>1.7337700519219601</v>
      </c>
      <c r="J78" s="34">
        <v>1.68252072111409</v>
      </c>
      <c r="K78" s="6"/>
      <c r="L78" s="33">
        <v>0.12988107519907999</v>
      </c>
      <c r="M78" s="9">
        <v>0.236304111365018</v>
      </c>
      <c r="N78" s="34">
        <v>0.100266108811948</v>
      </c>
      <c r="O78" s="33">
        <v>3.9701313800142503E-2</v>
      </c>
      <c r="P78" s="9">
        <v>0.109919786650896</v>
      </c>
      <c r="Q78" s="34">
        <v>5.0136471910679999E-2</v>
      </c>
      <c r="R78" s="6"/>
      <c r="S78" s="33">
        <v>0</v>
      </c>
      <c r="T78" s="9">
        <v>0</v>
      </c>
      <c r="U78" s="34">
        <v>0.46256621028571798</v>
      </c>
      <c r="V78" s="33">
        <v>0.48862806074224702</v>
      </c>
      <c r="W78" s="9">
        <v>0.31129115643451</v>
      </c>
      <c r="X78" s="34">
        <v>0.356348490408674</v>
      </c>
    </row>
    <row r="79" spans="1:24" x14ac:dyDescent="0.25">
      <c r="A79" t="s">
        <v>249</v>
      </c>
      <c r="B79">
        <v>3</v>
      </c>
      <c r="C79">
        <v>3</v>
      </c>
      <c r="D79" t="s">
        <v>250</v>
      </c>
      <c r="E79" s="33">
        <v>8.6695733833266893</v>
      </c>
      <c r="F79" s="9">
        <v>10.371001938628099</v>
      </c>
      <c r="G79" s="34">
        <v>9.9848760643121004</v>
      </c>
      <c r="H79" s="33">
        <v>12.224669350844099</v>
      </c>
      <c r="I79" s="9">
        <v>11.144441078608899</v>
      </c>
      <c r="J79" s="34">
        <v>11.0570338824209</v>
      </c>
      <c r="K79" s="6"/>
      <c r="L79" s="33">
        <v>8.9316800264152505</v>
      </c>
      <c r="M79" s="9">
        <v>13.7252679582755</v>
      </c>
      <c r="N79" s="34">
        <v>10.904498640420201</v>
      </c>
      <c r="O79" s="33">
        <v>1.24929287441478</v>
      </c>
      <c r="P79" s="9">
        <v>1.56877504384238</v>
      </c>
      <c r="Q79" s="34">
        <v>1.78497769128737</v>
      </c>
      <c r="R79" s="6"/>
      <c r="S79" s="33">
        <v>0.36599413023106703</v>
      </c>
      <c r="T79" s="9">
        <v>0.35740962914972402</v>
      </c>
      <c r="U79" s="34">
        <v>0.42746444252777199</v>
      </c>
      <c r="V79" s="33">
        <v>0.57380821762245204</v>
      </c>
      <c r="W79" s="9">
        <v>0.43948672921423698</v>
      </c>
      <c r="X79" s="34">
        <v>0.52000177660519598</v>
      </c>
    </row>
    <row r="80" spans="1:24" x14ac:dyDescent="0.25">
      <c r="A80" t="s">
        <v>221</v>
      </c>
      <c r="B80">
        <v>3</v>
      </c>
      <c r="C80">
        <v>3</v>
      </c>
      <c r="D80" t="s">
        <v>222</v>
      </c>
      <c r="E80" s="33">
        <v>1.60056743752949</v>
      </c>
      <c r="F80" s="9">
        <v>1.5814522459787499</v>
      </c>
      <c r="G80" s="34">
        <v>1.6764688119762099</v>
      </c>
      <c r="H80" s="33">
        <v>1.0006593681542</v>
      </c>
      <c r="I80" s="9">
        <v>1.16407942479128</v>
      </c>
      <c r="J80" s="34">
        <v>0.92290964368188</v>
      </c>
      <c r="K80" s="6"/>
      <c r="L80" s="33">
        <v>2.4960323662258301</v>
      </c>
      <c r="M80" s="9">
        <v>2.26247645652917</v>
      </c>
      <c r="N80" s="34">
        <v>2.5755084493637201</v>
      </c>
      <c r="O80" s="33">
        <v>2.89269502255679</v>
      </c>
      <c r="P80" s="9">
        <v>2.8794778405413499</v>
      </c>
      <c r="Q80" s="34">
        <v>3.14756973485281</v>
      </c>
      <c r="R80" s="6"/>
      <c r="S80" s="33">
        <v>1.2443035593318901</v>
      </c>
      <c r="T80" s="9">
        <v>6.5911236814381198</v>
      </c>
      <c r="U80" s="34">
        <v>1.08615660427106</v>
      </c>
      <c r="V80" s="33">
        <v>1.42194257380357</v>
      </c>
      <c r="W80" s="9">
        <v>2.0927807174968001</v>
      </c>
      <c r="X80" s="34">
        <v>1.6891886437979</v>
      </c>
    </row>
    <row r="81" spans="1:24" x14ac:dyDescent="0.25">
      <c r="A81" t="s">
        <v>5</v>
      </c>
      <c r="B81">
        <v>4</v>
      </c>
      <c r="C81">
        <v>2</v>
      </c>
      <c r="D81" t="s">
        <v>6</v>
      </c>
      <c r="E81" s="33">
        <v>4.3738553483875702</v>
      </c>
      <c r="F81" s="9">
        <v>0.60471207667011595</v>
      </c>
      <c r="G81" s="34">
        <v>6.1460101679233201</v>
      </c>
      <c r="H81" s="33">
        <v>12.116767611664701</v>
      </c>
      <c r="I81" s="9">
        <v>11.9767051811857</v>
      </c>
      <c r="J81" s="34">
        <v>11.436106664065999</v>
      </c>
      <c r="K81" s="6"/>
      <c r="L81" s="33">
        <v>3.2684385232294</v>
      </c>
      <c r="M81" s="9">
        <v>3.3899346069617402</v>
      </c>
      <c r="N81" s="34">
        <v>3.31455973556533</v>
      </c>
      <c r="O81" s="33">
        <v>0.75141356383835001</v>
      </c>
      <c r="P81" s="9">
        <v>0.86252829652020102</v>
      </c>
      <c r="Q81" s="34">
        <v>1.1595558081730399</v>
      </c>
      <c r="R81" s="6"/>
      <c r="S81" s="33">
        <v>0.692728796834578</v>
      </c>
      <c r="T81" s="9">
        <v>0</v>
      </c>
      <c r="U81" s="34">
        <v>1.88340055324163</v>
      </c>
      <c r="V81" s="33">
        <v>1.9363175419979799</v>
      </c>
      <c r="W81" s="9">
        <v>2.36695015241422</v>
      </c>
      <c r="X81" s="34">
        <v>2.8245661654905101</v>
      </c>
    </row>
    <row r="82" spans="1:24" x14ac:dyDescent="0.25">
      <c r="A82" t="s">
        <v>39</v>
      </c>
      <c r="B82">
        <v>4</v>
      </c>
      <c r="C82">
        <v>2</v>
      </c>
      <c r="D82" t="s">
        <v>40</v>
      </c>
      <c r="E82" s="33">
        <v>2.51820590545482</v>
      </c>
      <c r="F82" s="9">
        <v>1.7626691950487401</v>
      </c>
      <c r="G82" s="34">
        <v>2.3002463132133601</v>
      </c>
      <c r="H82" s="33">
        <v>2.4016735571840302</v>
      </c>
      <c r="I82" s="9">
        <v>1.85029972011559</v>
      </c>
      <c r="J82" s="34">
        <v>1.7669169203199</v>
      </c>
      <c r="K82" s="6"/>
      <c r="L82" s="33">
        <v>1.7262000016412999</v>
      </c>
      <c r="M82" s="9">
        <v>1.64755436683848</v>
      </c>
      <c r="N82" s="34">
        <v>1.887948042716</v>
      </c>
      <c r="O82" s="33">
        <v>2.0434558933310298</v>
      </c>
      <c r="P82" s="9">
        <v>1.71278229364289</v>
      </c>
      <c r="Q82" s="34">
        <v>1.7568456808769899</v>
      </c>
      <c r="R82" s="6"/>
      <c r="S82" s="33">
        <v>4.5899214053906796</v>
      </c>
      <c r="T82" s="9">
        <v>0.49225246943114798</v>
      </c>
      <c r="U82" s="34">
        <v>4.2061407287421604</v>
      </c>
      <c r="V82" s="33">
        <v>3.9202861869171501</v>
      </c>
      <c r="W82" s="9">
        <v>4.2318095309860002</v>
      </c>
      <c r="X82" s="34">
        <v>4.1052999087320199</v>
      </c>
    </row>
    <row r="83" spans="1:24" x14ac:dyDescent="0.25">
      <c r="A83" t="s">
        <v>89</v>
      </c>
      <c r="B83">
        <v>4</v>
      </c>
      <c r="C83">
        <v>2</v>
      </c>
      <c r="D83" t="s">
        <v>90</v>
      </c>
      <c r="E83" s="33">
        <v>64.241128003738595</v>
      </c>
      <c r="F83" s="9">
        <v>52.905627079627898</v>
      </c>
      <c r="G83" s="34">
        <v>67.054904111141497</v>
      </c>
      <c r="H83" s="33">
        <v>61.739696296988598</v>
      </c>
      <c r="I83" s="9">
        <v>42.467679310367302</v>
      </c>
      <c r="J83" s="34">
        <v>45.679046703619598</v>
      </c>
      <c r="K83" s="6"/>
      <c r="L83" s="33">
        <v>25.4456992127059</v>
      </c>
      <c r="M83" s="9">
        <v>24.4782138571377</v>
      </c>
      <c r="N83" s="34">
        <v>27.142020763367899</v>
      </c>
      <c r="O83" s="33">
        <v>48.655421115059603</v>
      </c>
      <c r="P83" s="9">
        <v>44.175311356962901</v>
      </c>
      <c r="Q83" s="34">
        <v>47.762192533288797</v>
      </c>
      <c r="R83" s="6"/>
      <c r="S83" s="33">
        <v>4.7711460501941101</v>
      </c>
      <c r="T83" s="9">
        <v>14.585016677161001</v>
      </c>
      <c r="U83" s="34">
        <v>5.2172559003821899</v>
      </c>
      <c r="V83" s="33">
        <v>8.32189616212397</v>
      </c>
      <c r="W83" s="9">
        <v>10.0869473522561</v>
      </c>
      <c r="X83" s="34">
        <v>10.4881635167872</v>
      </c>
    </row>
    <row r="84" spans="1:24" x14ac:dyDescent="0.25">
      <c r="A84" t="s">
        <v>99</v>
      </c>
      <c r="B84">
        <v>4</v>
      </c>
      <c r="C84">
        <v>2</v>
      </c>
      <c r="D84" t="s">
        <v>100</v>
      </c>
      <c r="E84" s="33">
        <v>4.6835268017516798</v>
      </c>
      <c r="F84" s="9">
        <v>4.1982009040888997</v>
      </c>
      <c r="G84" s="34">
        <v>5.5642082903239896</v>
      </c>
      <c r="H84" s="33">
        <v>11.5256947991611</v>
      </c>
      <c r="I84" s="9">
        <v>7.7984765031232897</v>
      </c>
      <c r="J84" s="34">
        <v>9.4653514026839503</v>
      </c>
      <c r="K84" s="6"/>
      <c r="L84" s="33">
        <v>1.74376335127302</v>
      </c>
      <c r="M84" s="9">
        <v>2.1374061851394099</v>
      </c>
      <c r="N84" s="34">
        <v>1.4672344365301599</v>
      </c>
      <c r="O84" s="33">
        <v>1.5942093531103601</v>
      </c>
      <c r="P84" s="9">
        <v>1.44256705741581</v>
      </c>
      <c r="Q84" s="34">
        <v>0.565438228814093</v>
      </c>
      <c r="R84" s="6"/>
      <c r="S84" s="33">
        <v>0.104438063700614</v>
      </c>
      <c r="T84" s="9">
        <v>3.0820005902698799</v>
      </c>
      <c r="U84" s="34">
        <v>6.6720776023717801E-2</v>
      </c>
      <c r="V84" s="33">
        <v>9.6074456881299397E-2</v>
      </c>
      <c r="W84" s="9">
        <v>0.22905420125773199</v>
      </c>
      <c r="X84" s="34">
        <v>0.28327466149091302</v>
      </c>
    </row>
    <row r="85" spans="1:24" x14ac:dyDescent="0.25">
      <c r="A85" t="s">
        <v>175</v>
      </c>
      <c r="B85">
        <v>4</v>
      </c>
      <c r="C85">
        <v>2</v>
      </c>
      <c r="D85" t="s">
        <v>176</v>
      </c>
      <c r="E85" s="33">
        <v>77.930305578527594</v>
      </c>
      <c r="F85" s="9">
        <v>48.5152852326935</v>
      </c>
      <c r="G85" s="34">
        <v>78.646967844057997</v>
      </c>
      <c r="H85" s="33">
        <v>67.178346783246894</v>
      </c>
      <c r="I85" s="9">
        <v>39.991410355725698</v>
      </c>
      <c r="J85" s="34">
        <v>41.513996275947001</v>
      </c>
      <c r="K85" s="6"/>
      <c r="L85" s="33">
        <v>48.995382872891298</v>
      </c>
      <c r="M85" s="9">
        <v>46.761769433547499</v>
      </c>
      <c r="N85" s="34">
        <v>50.284208163935901</v>
      </c>
      <c r="O85" s="33">
        <v>45.014144577763702</v>
      </c>
      <c r="P85" s="9">
        <v>41.494389345635902</v>
      </c>
      <c r="Q85" s="34">
        <v>44.050843171739302</v>
      </c>
      <c r="R85" s="6"/>
      <c r="S85" s="33">
        <v>40.376332199304599</v>
      </c>
      <c r="T85" s="9">
        <v>17.930116177597199</v>
      </c>
      <c r="U85" s="34">
        <v>40.312488708305601</v>
      </c>
      <c r="V85" s="33">
        <v>35.447135315838104</v>
      </c>
      <c r="W85" s="9">
        <v>39.816397765759099</v>
      </c>
      <c r="X85" s="34">
        <v>40.554189769453203</v>
      </c>
    </row>
    <row r="86" spans="1:24" x14ac:dyDescent="0.25">
      <c r="A86" t="s">
        <v>207</v>
      </c>
      <c r="B86">
        <v>3</v>
      </c>
      <c r="C86">
        <v>2</v>
      </c>
      <c r="D86" t="s">
        <v>208</v>
      </c>
      <c r="E86" s="33">
        <v>8.4622011143062501</v>
      </c>
      <c r="F86" s="9">
        <v>9.6481080418359806</v>
      </c>
      <c r="G86" s="34">
        <v>10.2812366161327</v>
      </c>
      <c r="H86" s="33">
        <v>8.5458011867501895</v>
      </c>
      <c r="I86" s="9">
        <v>7.9341829587591004</v>
      </c>
      <c r="J86" s="34">
        <v>8.4753951848992894</v>
      </c>
      <c r="K86" s="6"/>
      <c r="L86" s="33">
        <v>5.8151450138504801</v>
      </c>
      <c r="M86" s="9">
        <v>6.0191273767064999</v>
      </c>
      <c r="N86" s="34">
        <v>6.5859106222230599</v>
      </c>
      <c r="O86" s="33">
        <v>6.4539945472330604</v>
      </c>
      <c r="P86" s="9">
        <v>7.19109385852295</v>
      </c>
      <c r="Q86" s="34">
        <v>7.45545008958329</v>
      </c>
      <c r="R86" s="6"/>
      <c r="S86" s="33">
        <v>7.3639088162736899</v>
      </c>
      <c r="T86" s="9">
        <v>1.7764164503139901</v>
      </c>
      <c r="U86" s="34">
        <v>16.179549080518498</v>
      </c>
      <c r="V86" s="33">
        <v>7.8931780215511802</v>
      </c>
      <c r="W86" s="9">
        <v>9.6404282677557003</v>
      </c>
      <c r="X86" s="34">
        <v>8.7822813236308406</v>
      </c>
    </row>
    <row r="87" spans="1:24" x14ac:dyDescent="0.25">
      <c r="A87" t="s">
        <v>225</v>
      </c>
      <c r="B87">
        <v>3</v>
      </c>
      <c r="C87">
        <v>2</v>
      </c>
      <c r="D87" t="s">
        <v>226</v>
      </c>
      <c r="E87" s="33">
        <v>0</v>
      </c>
      <c r="F87" s="9">
        <v>1.05428852878521E-2</v>
      </c>
      <c r="G87" s="34">
        <v>0</v>
      </c>
      <c r="H87" s="33">
        <v>7.1837642539182203E-3</v>
      </c>
      <c r="I87" s="9">
        <v>0.37160572251486101</v>
      </c>
      <c r="J87" s="34">
        <v>7.0372865854398003E-2</v>
      </c>
      <c r="K87" s="6"/>
      <c r="L87" s="33">
        <v>5.4121535541146397E-2</v>
      </c>
      <c r="M87" s="9">
        <v>0.350657621219644</v>
      </c>
      <c r="N87" s="34">
        <v>5.63672815711437E-2</v>
      </c>
      <c r="O87" s="33">
        <v>0</v>
      </c>
      <c r="P87" s="9">
        <v>1.63385121307782E-2</v>
      </c>
      <c r="Q87" s="34">
        <v>0</v>
      </c>
      <c r="R87" s="6"/>
      <c r="S87" s="33">
        <v>0</v>
      </c>
      <c r="T87" s="9">
        <v>0</v>
      </c>
      <c r="U87" s="34">
        <v>0</v>
      </c>
      <c r="V87" s="33">
        <v>0</v>
      </c>
      <c r="W87" s="9">
        <v>6.9306717565793804E-2</v>
      </c>
      <c r="X87" s="34">
        <v>2.11222693375386E-2</v>
      </c>
    </row>
    <row r="88" spans="1:24" x14ac:dyDescent="0.25">
      <c r="A88" t="s">
        <v>11</v>
      </c>
      <c r="B88">
        <v>2</v>
      </c>
      <c r="C88">
        <v>2</v>
      </c>
      <c r="D88" t="s">
        <v>12</v>
      </c>
      <c r="E88" s="33">
        <v>0.66990248988429302</v>
      </c>
      <c r="F88" s="9">
        <v>9.7117021780662096</v>
      </c>
      <c r="G88" s="34">
        <v>0.185291754781581</v>
      </c>
      <c r="H88" s="33">
        <v>7.7525342179178498</v>
      </c>
      <c r="I88" s="9">
        <v>6.13618101876816</v>
      </c>
      <c r="J88" s="34">
        <v>0.62779028889813904</v>
      </c>
      <c r="K88" s="6"/>
      <c r="L88" s="33">
        <v>33.781443736776403</v>
      </c>
      <c r="M88" s="9">
        <v>10.573358403933501</v>
      </c>
      <c r="N88" s="34">
        <v>6.0155564268116901</v>
      </c>
      <c r="O88" s="33">
        <v>3.3175872608021999</v>
      </c>
      <c r="P88" s="9">
        <v>5.2915196299477696</v>
      </c>
      <c r="Q88" s="34">
        <v>10.5622264978267</v>
      </c>
      <c r="R88" s="6"/>
      <c r="S88" s="33">
        <v>0</v>
      </c>
      <c r="T88" s="9">
        <v>6.9285777173387395E-2</v>
      </c>
      <c r="U88" s="34">
        <v>0</v>
      </c>
      <c r="V88" s="33">
        <v>9.2250427751243702E-2</v>
      </c>
      <c r="W88" s="9">
        <v>0</v>
      </c>
      <c r="X88" s="34">
        <v>1.4918449437917401E-3</v>
      </c>
    </row>
    <row r="89" spans="1:24" x14ac:dyDescent="0.25">
      <c r="A89" t="s">
        <v>13</v>
      </c>
      <c r="B89">
        <v>2</v>
      </c>
      <c r="C89">
        <v>2</v>
      </c>
      <c r="D89" t="s">
        <v>14</v>
      </c>
      <c r="E89" s="33">
        <v>6.6917566507753401</v>
      </c>
      <c r="F89" s="9">
        <v>5.2704072312118901</v>
      </c>
      <c r="G89" s="34">
        <v>6.0429729370182903</v>
      </c>
      <c r="H89" s="33">
        <v>6.7087466443902599</v>
      </c>
      <c r="I89" s="9">
        <v>6.1166622278720499</v>
      </c>
      <c r="J89" s="34">
        <v>6.2167528874441702</v>
      </c>
      <c r="K89" s="6"/>
      <c r="L89" s="33">
        <v>8.8120175740512092</v>
      </c>
      <c r="M89" s="9">
        <v>7.6297862513271202</v>
      </c>
      <c r="N89" s="34">
        <v>9.1809784276021809</v>
      </c>
      <c r="O89" s="33">
        <v>7.3725463201146901</v>
      </c>
      <c r="P89" s="9">
        <v>6.4267838540320996</v>
      </c>
      <c r="Q89" s="34">
        <v>7.1767972057226901</v>
      </c>
      <c r="R89" s="6"/>
      <c r="S89" s="33">
        <v>14.930491234474299</v>
      </c>
      <c r="T89" s="9">
        <v>2.2338772443698298</v>
      </c>
      <c r="U89" s="34">
        <v>13.683710870461701</v>
      </c>
      <c r="V89" s="33">
        <v>15.1542663022072</v>
      </c>
      <c r="W89" s="9">
        <v>15.111288341708301</v>
      </c>
      <c r="X89" s="34">
        <v>15.6932719262861</v>
      </c>
    </row>
    <row r="90" spans="1:24" x14ac:dyDescent="0.25">
      <c r="A90" t="s">
        <v>83</v>
      </c>
      <c r="B90">
        <v>2</v>
      </c>
      <c r="C90">
        <v>2</v>
      </c>
      <c r="D90" t="s">
        <v>84</v>
      </c>
      <c r="E90" s="33">
        <v>3.13141501490388</v>
      </c>
      <c r="F90" s="9">
        <v>3.8554483184706001</v>
      </c>
      <c r="G90" s="34">
        <v>3.9177134041455002</v>
      </c>
      <c r="H90" s="33">
        <v>3.1614367030871899</v>
      </c>
      <c r="I90" s="9">
        <v>4.5306313226045303</v>
      </c>
      <c r="J90" s="34">
        <v>4.7311655527268801</v>
      </c>
      <c r="K90" s="6"/>
      <c r="L90" s="33">
        <v>1.88717455229566</v>
      </c>
      <c r="M90" s="9">
        <v>2.1104327804862302</v>
      </c>
      <c r="N90" s="34">
        <v>1.64340837217596</v>
      </c>
      <c r="O90" s="33">
        <v>1.51569415069042</v>
      </c>
      <c r="P90" s="9">
        <v>1.3419555139978101</v>
      </c>
      <c r="Q90" s="34">
        <v>3.7147502131215999</v>
      </c>
      <c r="R90" s="6"/>
      <c r="S90" s="33">
        <v>3.2632995171597301</v>
      </c>
      <c r="T90" s="9">
        <v>45.288648768637202</v>
      </c>
      <c r="U90" s="34">
        <v>2.3479381933697798</v>
      </c>
      <c r="V90" s="33">
        <v>4.3666428758330804</v>
      </c>
      <c r="W90" s="9">
        <v>3.8870253231406999</v>
      </c>
      <c r="X90" s="34">
        <v>4.1204652417436503</v>
      </c>
    </row>
    <row r="91" spans="1:24" x14ac:dyDescent="0.25">
      <c r="A91" t="s">
        <v>107</v>
      </c>
      <c r="B91">
        <v>2</v>
      </c>
      <c r="C91">
        <v>2</v>
      </c>
      <c r="D91" t="s">
        <v>108</v>
      </c>
      <c r="E91" s="33">
        <v>6.55230706036191</v>
      </c>
      <c r="F91" s="9">
        <v>6.33519323784411</v>
      </c>
      <c r="G91" s="34">
        <v>6.2363450433280203</v>
      </c>
      <c r="H91" s="33">
        <v>7.3820644289284196</v>
      </c>
      <c r="I91" s="9">
        <v>6.6207180597916704</v>
      </c>
      <c r="J91" s="34">
        <v>6.7576480627753996</v>
      </c>
      <c r="K91" s="6"/>
      <c r="L91" s="33">
        <v>0.31922580784489202</v>
      </c>
      <c r="M91" s="9">
        <v>0.42350036502564797</v>
      </c>
      <c r="N91" s="34">
        <v>0.37767357751852698</v>
      </c>
      <c r="O91" s="33">
        <v>0.34492178436381599</v>
      </c>
      <c r="P91" s="9">
        <v>0.30324708101089698</v>
      </c>
      <c r="Q91" s="34">
        <v>0.35774435544011102</v>
      </c>
      <c r="R91" s="6"/>
      <c r="S91" s="33">
        <v>0</v>
      </c>
      <c r="T91" s="9">
        <v>9.7033283480943699E-2</v>
      </c>
      <c r="U91" s="34">
        <v>5.0380702439186902E-2</v>
      </c>
      <c r="V91" s="33">
        <v>0.85300225997486701</v>
      </c>
      <c r="W91" s="9">
        <v>0.90330634103001095</v>
      </c>
      <c r="X91" s="34">
        <v>0.75020353754656899</v>
      </c>
    </row>
    <row r="92" spans="1:24" x14ac:dyDescent="0.25">
      <c r="A92" t="s">
        <v>155</v>
      </c>
      <c r="B92">
        <v>2</v>
      </c>
      <c r="C92">
        <v>2</v>
      </c>
      <c r="D92" t="s">
        <v>156</v>
      </c>
      <c r="E92" s="33">
        <v>2.2244597450151602</v>
      </c>
      <c r="F92" s="9">
        <v>1.94228573663294</v>
      </c>
      <c r="G92" s="34">
        <v>2.1940858465278898</v>
      </c>
      <c r="H92" s="33">
        <v>1.6328771565742299</v>
      </c>
      <c r="I92" s="9">
        <v>1.42269986486578</v>
      </c>
      <c r="J92" s="34">
        <v>1.24495838720122</v>
      </c>
      <c r="K92" s="6"/>
      <c r="L92" s="33">
        <v>1.8972972979550899</v>
      </c>
      <c r="M92" s="9">
        <v>1.7054037011243199</v>
      </c>
      <c r="N92" s="34">
        <v>1.8024160794908901</v>
      </c>
      <c r="O92" s="33">
        <v>2.4147778333933001</v>
      </c>
      <c r="P92" s="9">
        <v>2.3197976400135798</v>
      </c>
      <c r="Q92" s="34">
        <v>2.2161739595619401</v>
      </c>
      <c r="R92" s="6"/>
      <c r="S92" s="33">
        <v>8.2078413948232498</v>
      </c>
      <c r="T92" s="9">
        <v>0.19686102734350999</v>
      </c>
      <c r="U92" s="34">
        <v>6.8381262915306298</v>
      </c>
      <c r="V92" s="33">
        <v>5.2334174983765704</v>
      </c>
      <c r="W92" s="9">
        <v>6.7833752873467397</v>
      </c>
      <c r="X92" s="34">
        <v>6.8658971662717496</v>
      </c>
    </row>
    <row r="93" spans="1:24" x14ac:dyDescent="0.25">
      <c r="A93" t="s">
        <v>197</v>
      </c>
      <c r="B93">
        <v>2</v>
      </c>
      <c r="C93">
        <v>2</v>
      </c>
      <c r="D93" t="s">
        <v>198</v>
      </c>
      <c r="E93" s="33">
        <v>21.669783985671501</v>
      </c>
      <c r="F93" s="9">
        <v>26.976065290266899</v>
      </c>
      <c r="G93" s="34">
        <v>25.682361026359199</v>
      </c>
      <c r="H93" s="33">
        <v>23.970234857982799</v>
      </c>
      <c r="I93" s="9">
        <v>19.396727059853301</v>
      </c>
      <c r="J93" s="34">
        <v>20.244698803603399</v>
      </c>
      <c r="K93" s="6"/>
      <c r="L93" s="33">
        <v>4.1375699124258203</v>
      </c>
      <c r="M93" s="9">
        <v>4.1565812496546002</v>
      </c>
      <c r="N93" s="34">
        <v>4.5458974524396396</v>
      </c>
      <c r="O93" s="33">
        <v>4.1400566748120102</v>
      </c>
      <c r="P93" s="9">
        <v>4.2868998393452902</v>
      </c>
      <c r="Q93" s="34">
        <v>1.8949255939052001</v>
      </c>
      <c r="R93" s="6"/>
      <c r="S93" s="33">
        <v>0.503224497656651</v>
      </c>
      <c r="T93" s="9">
        <v>1.07686547210996</v>
      </c>
      <c r="U93" s="34">
        <v>0.31780327701795003</v>
      </c>
      <c r="V93" s="33">
        <v>4.2184344096327799E-2</v>
      </c>
      <c r="W93" s="9">
        <v>0.54487134555785699</v>
      </c>
      <c r="X93" s="34">
        <v>0.44522620458544798</v>
      </c>
    </row>
    <row r="94" spans="1:24" x14ac:dyDescent="0.25">
      <c r="A94" t="s">
        <v>199</v>
      </c>
      <c r="B94">
        <v>2</v>
      </c>
      <c r="C94">
        <v>2</v>
      </c>
      <c r="D94" t="s">
        <v>200</v>
      </c>
      <c r="E94" s="33">
        <v>3.1060175005206698</v>
      </c>
      <c r="F94" s="9">
        <v>3.75105501944627</v>
      </c>
      <c r="G94" s="34">
        <v>2.2916364647671901</v>
      </c>
      <c r="H94" s="33">
        <v>1.6752615674033999</v>
      </c>
      <c r="I94" s="9">
        <v>3.24796776103606</v>
      </c>
      <c r="J94" s="34">
        <v>3.3271620135425102</v>
      </c>
      <c r="K94" s="6"/>
      <c r="L94" s="33">
        <v>4.3549763743938197</v>
      </c>
      <c r="M94" s="9">
        <v>4.7189849908108403</v>
      </c>
      <c r="N94" s="34">
        <v>4.1712928046623103</v>
      </c>
      <c r="O94" s="33">
        <v>3.9828979764444101</v>
      </c>
      <c r="P94" s="9">
        <v>4.3033195536055802</v>
      </c>
      <c r="Q94" s="34">
        <v>4.8955553230683204</v>
      </c>
      <c r="R94" s="6"/>
      <c r="S94" s="33">
        <v>7.5328166400215801</v>
      </c>
      <c r="T94" s="9">
        <v>1.8768445266853599</v>
      </c>
      <c r="U94" s="34">
        <v>5.4168419499247102</v>
      </c>
      <c r="V94" s="33">
        <v>7.0255197729316503</v>
      </c>
      <c r="W94" s="9">
        <v>5.9704319828930901</v>
      </c>
      <c r="X94" s="34">
        <v>5.4332078375098503</v>
      </c>
    </row>
    <row r="95" spans="1:24" ht="15.75" thickBot="1" x14ac:dyDescent="0.3">
      <c r="A95" t="s">
        <v>203</v>
      </c>
      <c r="B95">
        <v>2</v>
      </c>
      <c r="C95">
        <v>2</v>
      </c>
      <c r="D95" t="s">
        <v>204</v>
      </c>
      <c r="E95" s="35">
        <v>7.2510330045781197</v>
      </c>
      <c r="F95" s="22">
        <v>4.8280175930379503</v>
      </c>
      <c r="G95" s="36">
        <v>6.21077717431693</v>
      </c>
      <c r="H95" s="35">
        <v>7.1203926717527901</v>
      </c>
      <c r="I95" s="22">
        <v>4.5325703577158798</v>
      </c>
      <c r="J95" s="36">
        <v>5.5019287593723902</v>
      </c>
      <c r="K95" s="6"/>
      <c r="L95" s="35">
        <v>5.5761700314777496</v>
      </c>
      <c r="M95" s="22">
        <v>5.0801815063623197</v>
      </c>
      <c r="N95" s="36">
        <v>5.2877397818433201</v>
      </c>
      <c r="O95" s="35">
        <v>2.8194531980541302</v>
      </c>
      <c r="P95" s="22">
        <v>2.92693165623013</v>
      </c>
      <c r="Q95" s="36">
        <v>2.4754346571293899</v>
      </c>
      <c r="R95" s="6"/>
      <c r="S95" s="35">
        <v>20.131945163257299</v>
      </c>
      <c r="T95" s="22">
        <v>0.42293390028732503</v>
      </c>
      <c r="U95" s="36">
        <v>17.867348802902399</v>
      </c>
      <c r="V95" s="35">
        <v>20.8964606222866</v>
      </c>
      <c r="W95" s="22">
        <v>18.628623744490099</v>
      </c>
      <c r="X95" s="36">
        <v>18.9497249394215</v>
      </c>
    </row>
    <row r="96" spans="1:24" x14ac:dyDescent="0.25">
      <c r="E96" s="7">
        <f t="shared" ref="E96:J96" si="0">SUM(E6:E95)</f>
        <v>3105.2666745017873</v>
      </c>
      <c r="F96" s="7">
        <f t="shared" si="0"/>
        <v>2916.566735424512</v>
      </c>
      <c r="G96" s="7">
        <f t="shared" si="0"/>
        <v>3482.1094588640744</v>
      </c>
      <c r="H96" s="7">
        <f t="shared" si="0"/>
        <v>2944.345986668156</v>
      </c>
      <c r="I96" s="7">
        <f t="shared" si="0"/>
        <v>2359.9678311209591</v>
      </c>
      <c r="J96" s="7">
        <f t="shared" si="0"/>
        <v>2410.6733908471483</v>
      </c>
      <c r="K96" s="7"/>
      <c r="L96" s="7">
        <f t="shared" ref="L96:Q96" si="1">SUM(L6:L95)</f>
        <v>3678.4262356981094</v>
      </c>
      <c r="M96" s="7">
        <f t="shared" si="1"/>
        <v>3633.3916746383179</v>
      </c>
      <c r="N96" s="7">
        <f t="shared" si="1"/>
        <v>3860.7357979942249</v>
      </c>
      <c r="O96" s="7">
        <f t="shared" si="1"/>
        <v>3782.6799844091106</v>
      </c>
      <c r="P96" s="7">
        <f t="shared" si="1"/>
        <v>3686.6359402843518</v>
      </c>
      <c r="Q96" s="7">
        <f t="shared" si="1"/>
        <v>4008.7848288829387</v>
      </c>
      <c r="R96" s="7"/>
      <c r="S96" s="7">
        <f t="shared" ref="S96:X96" si="2">SUM(S6:S95)</f>
        <v>5697.7120730027318</v>
      </c>
      <c r="T96" s="7">
        <f t="shared" si="2"/>
        <v>559.20179588042367</v>
      </c>
      <c r="U96" s="7">
        <f t="shared" si="2"/>
        <v>5641.2200323738252</v>
      </c>
      <c r="V96" s="7">
        <f t="shared" si="2"/>
        <v>4619.9899546951874</v>
      </c>
      <c r="W96" s="7">
        <f t="shared" si="2"/>
        <v>5083.119159413719</v>
      </c>
      <c r="X96" s="7">
        <f t="shared" si="2"/>
        <v>4923.9270491704938</v>
      </c>
    </row>
    <row r="98" spans="1:24" s="21" customFormat="1" x14ac:dyDescent="0.25">
      <c r="A98" s="21" t="s">
        <v>47</v>
      </c>
      <c r="B98" s="21">
        <v>6</v>
      </c>
      <c r="C98" s="21">
        <v>6</v>
      </c>
      <c r="D98" s="21" t="s">
        <v>48</v>
      </c>
      <c r="E98" s="9">
        <v>60.074432307740203</v>
      </c>
      <c r="F98" s="9">
        <v>52.243393056556101</v>
      </c>
      <c r="G98" s="9">
        <v>66.709404479467395</v>
      </c>
      <c r="H98" s="9">
        <v>42.131663960050403</v>
      </c>
      <c r="I98" s="9">
        <v>32.370307854009198</v>
      </c>
      <c r="J98" s="9">
        <v>33.653676516578599</v>
      </c>
      <c r="K98" s="9"/>
      <c r="L98" s="9">
        <v>77.266891181700302</v>
      </c>
      <c r="M98" s="9">
        <v>76.573716922768497</v>
      </c>
      <c r="N98" s="9">
        <v>82.040172359598003</v>
      </c>
      <c r="O98" s="9">
        <v>95.649214548154305</v>
      </c>
      <c r="P98" s="9">
        <v>92.478061886428094</v>
      </c>
      <c r="Q98" s="9">
        <v>101.379876106916</v>
      </c>
      <c r="R98" s="9"/>
      <c r="S98" s="9">
        <v>265.59176607607799</v>
      </c>
      <c r="T98" s="9">
        <v>19.754194068224599</v>
      </c>
      <c r="U98" s="9">
        <v>238.54785373031601</v>
      </c>
      <c r="V98" s="9">
        <v>182.51462426226399</v>
      </c>
      <c r="W98" s="9">
        <v>193.27179300519899</v>
      </c>
      <c r="X98" s="9">
        <v>187.89678433992299</v>
      </c>
    </row>
    <row r="99" spans="1:24" x14ac:dyDescent="0.25">
      <c r="E99" s="9"/>
      <c r="F99" s="9"/>
      <c r="G99" s="9"/>
      <c r="H99" s="9"/>
      <c r="I99" s="9"/>
      <c r="J99" s="9"/>
      <c r="K99" s="6"/>
      <c r="L99" s="9"/>
      <c r="M99" s="9"/>
      <c r="N99" s="9"/>
      <c r="O99" s="9"/>
      <c r="P99" s="9"/>
      <c r="Q99" s="9"/>
      <c r="R99" s="6"/>
      <c r="S99" s="9"/>
      <c r="T99" s="9"/>
      <c r="U99" s="9"/>
      <c r="V99" s="9"/>
      <c r="W99" s="9"/>
      <c r="X99" s="9"/>
    </row>
    <row r="100" spans="1:24" x14ac:dyDescent="0.25">
      <c r="E100" s="9"/>
      <c r="F100" s="9"/>
      <c r="G100" s="9"/>
      <c r="H100" s="9"/>
      <c r="I100" s="9"/>
      <c r="J100" s="9"/>
      <c r="K100" s="6"/>
      <c r="L100" s="9"/>
      <c r="M100" s="9"/>
      <c r="N100" s="9"/>
      <c r="O100" s="9"/>
      <c r="P100" s="9"/>
      <c r="Q100" s="9"/>
      <c r="R100" s="6"/>
      <c r="S100" s="9"/>
      <c r="T100" s="9"/>
      <c r="U100" s="9"/>
      <c r="V100" s="9"/>
      <c r="W100" s="9"/>
      <c r="X100" s="9"/>
    </row>
    <row r="101" spans="1:24" x14ac:dyDescent="0.25">
      <c r="E101" s="9"/>
      <c r="F101" s="9"/>
      <c r="G101" s="9"/>
      <c r="H101" s="9"/>
      <c r="I101" s="9"/>
      <c r="J101" s="9"/>
      <c r="K101" s="6"/>
      <c r="L101" s="9"/>
      <c r="M101" s="9"/>
      <c r="N101" s="9"/>
      <c r="O101" s="9"/>
      <c r="P101" s="9"/>
      <c r="Q101" s="9"/>
      <c r="R101" s="6"/>
      <c r="S101" s="9"/>
      <c r="T101" s="9"/>
      <c r="U101" s="9"/>
      <c r="V101" s="9"/>
      <c r="W101" s="9"/>
      <c r="X101" s="9"/>
    </row>
    <row r="102" spans="1:24" x14ac:dyDescent="0.25">
      <c r="A102" s="24" t="s">
        <v>402</v>
      </c>
    </row>
    <row r="104" spans="1:24" x14ac:dyDescent="0.25">
      <c r="A104" s="2" t="s">
        <v>400</v>
      </c>
    </row>
    <row r="105" spans="1:24" x14ac:dyDescent="0.25">
      <c r="A105" t="s">
        <v>7</v>
      </c>
      <c r="B105">
        <v>1</v>
      </c>
      <c r="C105">
        <v>1</v>
      </c>
      <c r="D105" t="s">
        <v>8</v>
      </c>
      <c r="E105" s="6">
        <v>0.18666061782791701</v>
      </c>
      <c r="F105" s="6">
        <v>0.196259262522614</v>
      </c>
      <c r="G105" s="6">
        <v>0.18989686270106901</v>
      </c>
      <c r="H105" s="6">
        <v>0.34195164197397598</v>
      </c>
      <c r="I105" s="6">
        <v>0.31988602173243003</v>
      </c>
      <c r="J105" s="6">
        <v>0.25264246505285898</v>
      </c>
      <c r="K105" s="6"/>
      <c r="L105" s="6">
        <v>8.2776798141431407E-2</v>
      </c>
      <c r="M105" s="6">
        <v>5.1941561097037799E-2</v>
      </c>
      <c r="N105" s="6">
        <v>5.2445531609042903E-2</v>
      </c>
      <c r="O105" s="6">
        <v>0.213023512178558</v>
      </c>
      <c r="P105" s="6">
        <v>0.35505906809211102</v>
      </c>
      <c r="Q105" s="6">
        <v>0.14945388079460301</v>
      </c>
      <c r="R105" s="6"/>
      <c r="S105" s="6">
        <v>0</v>
      </c>
      <c r="T105" s="6">
        <v>0.229213731280274</v>
      </c>
      <c r="U105" s="6">
        <v>0.100451681432637</v>
      </c>
      <c r="V105" s="6">
        <v>0</v>
      </c>
      <c r="W105" s="6">
        <v>0</v>
      </c>
      <c r="X105" s="6">
        <v>0.105926048352142</v>
      </c>
    </row>
    <row r="106" spans="1:24" x14ac:dyDescent="0.25">
      <c r="A106" t="s">
        <v>9</v>
      </c>
      <c r="B106">
        <v>1</v>
      </c>
      <c r="C106">
        <v>1</v>
      </c>
      <c r="D106" t="s">
        <v>10</v>
      </c>
      <c r="E106" s="6">
        <v>0</v>
      </c>
      <c r="F106" s="6">
        <v>0</v>
      </c>
      <c r="G106" s="6">
        <v>0</v>
      </c>
      <c r="H106" s="6">
        <v>0</v>
      </c>
      <c r="I106" s="6">
        <v>3.7310538554678599E-2</v>
      </c>
      <c r="J106" s="6">
        <v>2.3982793808107E-2</v>
      </c>
      <c r="K106" s="6"/>
      <c r="L106" s="6">
        <v>5.53666532351745E-2</v>
      </c>
      <c r="M106" s="6">
        <v>4.9804812966504602E-2</v>
      </c>
      <c r="N106" s="6">
        <v>0</v>
      </c>
      <c r="O106" s="6">
        <v>0</v>
      </c>
      <c r="P106" s="6">
        <v>0</v>
      </c>
      <c r="Q106" s="6">
        <v>0</v>
      </c>
      <c r="R106" s="6"/>
      <c r="S106" s="6">
        <v>18.841088722080499</v>
      </c>
      <c r="T106" s="6">
        <v>0</v>
      </c>
      <c r="U106" s="6">
        <v>16.459068629561799</v>
      </c>
      <c r="V106" s="6">
        <v>16.799294361793301</v>
      </c>
      <c r="W106" s="6">
        <v>18.412120832736498</v>
      </c>
      <c r="X106" s="6">
        <v>17.5492713084288</v>
      </c>
    </row>
    <row r="107" spans="1:24" x14ac:dyDescent="0.25">
      <c r="A107" t="s">
        <v>17</v>
      </c>
      <c r="B107">
        <v>1</v>
      </c>
      <c r="C107">
        <v>1</v>
      </c>
      <c r="D107" t="s">
        <v>18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/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/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</row>
    <row r="108" spans="1:24" x14ac:dyDescent="0.25">
      <c r="A108" t="s">
        <v>61</v>
      </c>
      <c r="B108">
        <v>1</v>
      </c>
      <c r="C108">
        <v>1</v>
      </c>
      <c r="D108" t="s">
        <v>62</v>
      </c>
      <c r="E108" s="6">
        <v>3.6163388755660999</v>
      </c>
      <c r="F108" s="6">
        <v>1.6006241810384001</v>
      </c>
      <c r="G108" s="6">
        <v>3.3096663929527899</v>
      </c>
      <c r="H108" s="6">
        <v>3.5518198567975499</v>
      </c>
      <c r="I108" s="6">
        <v>2.17133265073078</v>
      </c>
      <c r="J108" s="6">
        <v>2.44520974000989</v>
      </c>
      <c r="K108" s="6"/>
      <c r="L108" s="6">
        <v>2.4106107889783601</v>
      </c>
      <c r="M108" s="6">
        <v>1.5514291227251</v>
      </c>
      <c r="N108" s="6">
        <v>2.0726646613309798</v>
      </c>
      <c r="O108" s="6">
        <v>0.37993520712696599</v>
      </c>
      <c r="P108" s="6">
        <v>0.27363642108385799</v>
      </c>
      <c r="Q108" s="6">
        <v>0.74416118951355004</v>
      </c>
      <c r="R108" s="6"/>
      <c r="S108" s="6">
        <v>0</v>
      </c>
      <c r="T108" s="6">
        <v>0</v>
      </c>
      <c r="U108" s="6">
        <v>0</v>
      </c>
      <c r="V108" s="6">
        <v>5.7681446519405502E-2</v>
      </c>
      <c r="W108" s="6">
        <v>0</v>
      </c>
      <c r="X108" s="6">
        <v>0</v>
      </c>
    </row>
    <row r="109" spans="1:24" x14ac:dyDescent="0.25">
      <c r="A109" t="s">
        <v>109</v>
      </c>
      <c r="B109">
        <v>1</v>
      </c>
      <c r="C109">
        <v>1</v>
      </c>
      <c r="D109" t="s">
        <v>110</v>
      </c>
      <c r="E109" s="6">
        <v>1.8934454249766699</v>
      </c>
      <c r="F109" s="6">
        <v>1.83233527516217</v>
      </c>
      <c r="G109" s="6">
        <v>2.1654955386451999</v>
      </c>
      <c r="H109" s="6">
        <v>1.8262497687886801</v>
      </c>
      <c r="I109" s="6">
        <v>1.4598048563985799</v>
      </c>
      <c r="J109" s="6">
        <v>1.5426137084459199</v>
      </c>
      <c r="K109" s="6"/>
      <c r="L109" s="6">
        <v>6.4087919894426595E-2</v>
      </c>
      <c r="M109" s="6">
        <v>0.15739323784626899</v>
      </c>
      <c r="N109" s="6">
        <v>7.5784806801212606E-2</v>
      </c>
      <c r="O109" s="6">
        <v>0</v>
      </c>
      <c r="P109" s="6">
        <v>8.3660892197105E-2</v>
      </c>
      <c r="Q109" s="6">
        <v>0.195603115517652</v>
      </c>
      <c r="R109" s="6"/>
      <c r="S109" s="6">
        <v>0</v>
      </c>
      <c r="T109" s="6">
        <v>7.6017321122734396</v>
      </c>
      <c r="U109" s="6">
        <v>0</v>
      </c>
      <c r="V109" s="6">
        <v>0</v>
      </c>
      <c r="W109" s="6">
        <v>0</v>
      </c>
      <c r="X109" s="6">
        <v>0</v>
      </c>
    </row>
    <row r="110" spans="1:24" x14ac:dyDescent="0.25">
      <c r="A110" t="s">
        <v>147</v>
      </c>
      <c r="B110">
        <v>1</v>
      </c>
      <c r="C110">
        <v>1</v>
      </c>
      <c r="D110" t="s">
        <v>148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/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/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</row>
    <row r="111" spans="1:24" x14ac:dyDescent="0.25">
      <c r="A111" t="s">
        <v>159</v>
      </c>
      <c r="B111">
        <v>1</v>
      </c>
      <c r="C111">
        <v>1</v>
      </c>
      <c r="D111" t="s">
        <v>160</v>
      </c>
      <c r="E111" s="6">
        <v>2.1831476322325298</v>
      </c>
      <c r="F111" s="6">
        <v>5.4766514866513001</v>
      </c>
      <c r="G111" s="6">
        <v>1.7036410643220901</v>
      </c>
      <c r="H111" s="6">
        <v>1.8125335855968101</v>
      </c>
      <c r="I111" s="6">
        <v>3.77569667298093</v>
      </c>
      <c r="J111" s="6">
        <v>3.7175170251989602</v>
      </c>
      <c r="K111" s="6"/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/>
      <c r="S111" s="6">
        <v>0</v>
      </c>
      <c r="T111" s="6">
        <v>156.15544281108299</v>
      </c>
      <c r="U111" s="6">
        <v>0</v>
      </c>
      <c r="V111" s="6">
        <v>0</v>
      </c>
      <c r="W111" s="6">
        <v>0</v>
      </c>
      <c r="X111" s="6">
        <v>0</v>
      </c>
    </row>
    <row r="112" spans="1:24" x14ac:dyDescent="0.25">
      <c r="A112" t="s">
        <v>161</v>
      </c>
      <c r="B112">
        <v>1</v>
      </c>
      <c r="C112">
        <v>1</v>
      </c>
      <c r="D112" t="s">
        <v>162</v>
      </c>
      <c r="E112" s="6">
        <v>2.5929223404969801</v>
      </c>
      <c r="F112" s="6">
        <v>1.92590144915246</v>
      </c>
      <c r="G112" s="6">
        <v>2.9279146449063198</v>
      </c>
      <c r="H112" s="6">
        <v>3.1301559730916999</v>
      </c>
      <c r="I112" s="6">
        <v>2.1569370888811501</v>
      </c>
      <c r="J112" s="6">
        <v>2.3630894319722802</v>
      </c>
      <c r="K112" s="6"/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/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</row>
    <row r="113" spans="1:24" x14ac:dyDescent="0.25">
      <c r="A113" t="s">
        <v>177</v>
      </c>
      <c r="B113">
        <v>1</v>
      </c>
      <c r="C113">
        <v>1</v>
      </c>
      <c r="D113" t="s">
        <v>178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/>
      <c r="L113" s="6">
        <v>8.9559646186707607</v>
      </c>
      <c r="M113" s="6">
        <v>0</v>
      </c>
      <c r="N113" s="6">
        <v>0</v>
      </c>
      <c r="O113" s="6">
        <v>0</v>
      </c>
      <c r="P113" s="6">
        <v>0.58537055412247496</v>
      </c>
      <c r="Q113" s="6">
        <v>3.6194702724970602</v>
      </c>
      <c r="R113" s="6"/>
      <c r="S113" s="6">
        <v>0</v>
      </c>
      <c r="T113" s="6">
        <v>0</v>
      </c>
      <c r="U113" s="6">
        <v>0.114443577808076</v>
      </c>
      <c r="V113" s="6">
        <v>0</v>
      </c>
      <c r="W113" s="6">
        <v>0</v>
      </c>
      <c r="X113" s="6">
        <v>0</v>
      </c>
    </row>
    <row r="114" spans="1:24" x14ac:dyDescent="0.25">
      <c r="A114" t="s">
        <v>187</v>
      </c>
      <c r="B114">
        <v>1</v>
      </c>
      <c r="C114">
        <v>1</v>
      </c>
      <c r="D114" t="s">
        <v>188</v>
      </c>
      <c r="E114" s="6">
        <v>2.1831256528865701</v>
      </c>
      <c r="F114" s="6">
        <v>2.4472244678178501</v>
      </c>
      <c r="G114" s="6">
        <v>2.6063849575297899</v>
      </c>
      <c r="H114" s="6">
        <v>1.94356975107146</v>
      </c>
      <c r="I114" s="6">
        <v>1.64779905253823</v>
      </c>
      <c r="J114" s="6">
        <v>2.1689183851414202</v>
      </c>
      <c r="K114" s="6"/>
      <c r="L114" s="6">
        <v>2.3453338793509499</v>
      </c>
      <c r="M114" s="6">
        <v>2.9167938155359798</v>
      </c>
      <c r="N114" s="6">
        <v>3.1691727334622501</v>
      </c>
      <c r="O114" s="6">
        <v>2.9384953170577499</v>
      </c>
      <c r="P114" s="6">
        <v>3.3855333260709499</v>
      </c>
      <c r="Q114" s="6">
        <v>3.4081900040784401</v>
      </c>
      <c r="R114" s="6"/>
      <c r="S114" s="6">
        <v>10.458104884540299</v>
      </c>
      <c r="T114" s="6">
        <v>0.126841983758438</v>
      </c>
      <c r="U114" s="6">
        <v>10.1511982718695</v>
      </c>
      <c r="V114" s="6">
        <v>7.2486940430933897</v>
      </c>
      <c r="W114" s="6">
        <v>8.8819805628643298</v>
      </c>
      <c r="X114" s="6">
        <v>7.5482766597043902</v>
      </c>
    </row>
    <row r="115" spans="1:24" x14ac:dyDescent="0.25">
      <c r="A115" t="s">
        <v>245</v>
      </c>
      <c r="B115">
        <v>1</v>
      </c>
      <c r="C115">
        <v>1</v>
      </c>
      <c r="D115" t="s">
        <v>246</v>
      </c>
      <c r="E115" s="6">
        <v>0</v>
      </c>
      <c r="F115" s="6">
        <v>0</v>
      </c>
      <c r="G115" s="6">
        <v>0</v>
      </c>
      <c r="H115" s="6">
        <v>2.3606878422144199E-2</v>
      </c>
      <c r="I115" s="6">
        <v>3.3240532730957E-2</v>
      </c>
      <c r="J115" s="6">
        <v>0</v>
      </c>
      <c r="K115" s="6"/>
      <c r="L115" s="6">
        <v>1.5792623664954701E-2</v>
      </c>
      <c r="M115" s="6">
        <v>8.6225000687905298E-2</v>
      </c>
      <c r="N115" s="6">
        <v>0.19141897700228799</v>
      </c>
      <c r="O115" s="6">
        <v>0.29699966618488799</v>
      </c>
      <c r="P115" s="6">
        <v>0.11241469345841</v>
      </c>
      <c r="Q115" s="6">
        <v>0.24026750681991099</v>
      </c>
      <c r="R115" s="6"/>
      <c r="S115" s="6">
        <v>0</v>
      </c>
      <c r="T115" s="6">
        <v>0</v>
      </c>
      <c r="U115" s="6">
        <v>0</v>
      </c>
      <c r="V115" s="6">
        <v>5.0458268605056401E-2</v>
      </c>
      <c r="W115" s="6">
        <v>8.2799287725466394E-2</v>
      </c>
      <c r="X115" s="6">
        <v>0</v>
      </c>
    </row>
    <row r="116" spans="1:24" x14ac:dyDescent="0.25">
      <c r="A116" t="s">
        <v>255</v>
      </c>
      <c r="B116">
        <v>1</v>
      </c>
      <c r="C116">
        <v>1</v>
      </c>
      <c r="D116" t="s">
        <v>256</v>
      </c>
      <c r="E116" s="6">
        <v>18.052395255300599</v>
      </c>
      <c r="F116" s="6">
        <v>17.688504635514398</v>
      </c>
      <c r="G116" s="6">
        <v>20.468007918406499</v>
      </c>
      <c r="H116" s="6">
        <v>13.057987267548899</v>
      </c>
      <c r="I116" s="6">
        <v>11.949730489663599</v>
      </c>
      <c r="J116" s="6">
        <v>12.9357391179358</v>
      </c>
      <c r="K116" s="6"/>
      <c r="L116" s="6">
        <v>19.6307842967461</v>
      </c>
      <c r="M116" s="6">
        <v>19.6961667788682</v>
      </c>
      <c r="N116" s="6">
        <v>20.308150568390001</v>
      </c>
      <c r="O116" s="6">
        <v>24.377522800737601</v>
      </c>
      <c r="P116" s="6">
        <v>23.9298679845738</v>
      </c>
      <c r="Q116" s="6">
        <v>25.859957405604</v>
      </c>
      <c r="R116" s="6"/>
      <c r="S116" s="6">
        <v>79.934040408002502</v>
      </c>
      <c r="T116" s="6">
        <v>1.41372894763956</v>
      </c>
      <c r="U116" s="6">
        <v>52.351643604933102</v>
      </c>
      <c r="V116" s="6">
        <v>50.896224070107003</v>
      </c>
      <c r="W116" s="6">
        <v>67.2604714326296</v>
      </c>
      <c r="X116" s="6">
        <v>64.201749464777905</v>
      </c>
    </row>
    <row r="117" spans="1:24" x14ac:dyDescent="0.25">
      <c r="A117" t="s">
        <v>239</v>
      </c>
      <c r="B117">
        <v>1</v>
      </c>
      <c r="C117">
        <v>1</v>
      </c>
      <c r="D117" t="s">
        <v>240</v>
      </c>
      <c r="E117" s="6">
        <v>10.8940476668534</v>
      </c>
      <c r="F117" s="6">
        <v>15.9477158475457</v>
      </c>
      <c r="G117" s="6">
        <v>13.9790431342749</v>
      </c>
      <c r="H117" s="6">
        <v>13.0059542684454</v>
      </c>
      <c r="I117" s="6">
        <v>13.0217823489966</v>
      </c>
      <c r="J117" s="6">
        <v>12.6225618171118</v>
      </c>
      <c r="K117" s="6"/>
      <c r="L117" s="6">
        <v>16.669739327558599</v>
      </c>
      <c r="M117" s="6">
        <v>16.1123588574435</v>
      </c>
      <c r="N117" s="6">
        <v>16.711197323811</v>
      </c>
      <c r="O117" s="6">
        <v>10.3630412024772</v>
      </c>
      <c r="P117" s="6">
        <v>10.642117885718401</v>
      </c>
      <c r="Q117" s="6">
        <v>12.264583302796099</v>
      </c>
      <c r="R117" s="6"/>
      <c r="S117" s="6">
        <v>0</v>
      </c>
      <c r="T117" s="6">
        <v>3.4132989742975099</v>
      </c>
      <c r="U117" s="6">
        <v>0</v>
      </c>
      <c r="V117" s="6">
        <v>7.7033709728520597E-2</v>
      </c>
      <c r="W117" s="6">
        <v>0</v>
      </c>
      <c r="X117" s="6">
        <v>0.14505065180909499</v>
      </c>
    </row>
    <row r="118" spans="1:24" x14ac:dyDescent="0.25">
      <c r="A118" t="s">
        <v>211</v>
      </c>
      <c r="B118">
        <v>1</v>
      </c>
      <c r="C118">
        <v>1</v>
      </c>
      <c r="D118" t="s">
        <v>212</v>
      </c>
      <c r="E118" s="6">
        <v>1.0843077743145</v>
      </c>
      <c r="F118" s="6">
        <v>1.28695415074467</v>
      </c>
      <c r="G118" s="6">
        <v>0.76841350475686898</v>
      </c>
      <c r="H118" s="6">
        <v>0.40061957850256602</v>
      </c>
      <c r="I118" s="6">
        <v>0.15503174343457601</v>
      </c>
      <c r="J118" s="6">
        <v>0.54179450110833505</v>
      </c>
      <c r="K118" s="6"/>
      <c r="L118" s="6">
        <v>0</v>
      </c>
      <c r="M118" s="6">
        <v>0</v>
      </c>
      <c r="N118" s="6">
        <v>5.5455247357723003E-2</v>
      </c>
      <c r="O118" s="6">
        <v>0</v>
      </c>
      <c r="P118" s="6">
        <v>0</v>
      </c>
      <c r="Q118" s="6">
        <v>0</v>
      </c>
      <c r="R118" s="6"/>
      <c r="S118" s="6">
        <v>0.37100443747953199</v>
      </c>
      <c r="T118" s="6">
        <v>0</v>
      </c>
      <c r="U118" s="6">
        <v>0.43399490459234902</v>
      </c>
      <c r="V118" s="6">
        <v>0.84811998865224003</v>
      </c>
      <c r="W118" s="6">
        <v>1.1082000032883901</v>
      </c>
      <c r="X118" s="6">
        <v>1.24330288796852</v>
      </c>
    </row>
    <row r="119" spans="1:24" x14ac:dyDescent="0.25">
      <c r="A119" t="s">
        <v>213</v>
      </c>
      <c r="B119">
        <v>1</v>
      </c>
      <c r="C119">
        <v>1</v>
      </c>
      <c r="D119" t="s">
        <v>214</v>
      </c>
      <c r="E119" s="6">
        <v>3.6165388213621301</v>
      </c>
      <c r="F119" s="6">
        <v>1.2363991334528399</v>
      </c>
      <c r="G119" s="6">
        <v>1.80884898462582</v>
      </c>
      <c r="H119" s="6">
        <v>1.4267361090110799</v>
      </c>
      <c r="I119" s="6">
        <v>3.1842183059160201</v>
      </c>
      <c r="J119" s="6">
        <v>2.6538982906957802</v>
      </c>
      <c r="K119" s="6"/>
      <c r="L119" s="6">
        <v>2.9004833081380701</v>
      </c>
      <c r="M119" s="6">
        <v>3.10717954188071</v>
      </c>
      <c r="N119" s="6">
        <v>3.47400729296456</v>
      </c>
      <c r="O119" s="6">
        <v>3.5409325248106498</v>
      </c>
      <c r="P119" s="6">
        <v>4.0336608455448397</v>
      </c>
      <c r="Q119" s="6">
        <v>3.90353054675982</v>
      </c>
      <c r="R119" s="6"/>
      <c r="S119" s="6">
        <v>13.6101204670058</v>
      </c>
      <c r="T119" s="6">
        <v>0</v>
      </c>
      <c r="U119" s="6">
        <v>10.544102590391001</v>
      </c>
      <c r="V119" s="6">
        <v>10.188428812235699</v>
      </c>
      <c r="W119" s="6">
        <v>12.148090253740801</v>
      </c>
      <c r="X119" s="6">
        <v>12.1895687747193</v>
      </c>
    </row>
    <row r="120" spans="1:24" x14ac:dyDescent="0.25">
      <c r="A120" t="s">
        <v>215</v>
      </c>
      <c r="B120">
        <v>1</v>
      </c>
      <c r="C120">
        <v>1</v>
      </c>
      <c r="D120" t="s">
        <v>216</v>
      </c>
      <c r="E120" s="6">
        <v>4.0193311533182596</v>
      </c>
      <c r="F120" s="6">
        <v>3.86033581475131</v>
      </c>
      <c r="G120" s="6">
        <v>4.49698898506972</v>
      </c>
      <c r="H120" s="6">
        <v>4.90126260940304</v>
      </c>
      <c r="I120" s="6">
        <v>4.1237172580557102</v>
      </c>
      <c r="J120" s="6">
        <v>4.6518901741985204</v>
      </c>
      <c r="K120" s="6"/>
      <c r="L120" s="6">
        <v>0</v>
      </c>
      <c r="M120" s="6">
        <v>0</v>
      </c>
      <c r="N120" s="6">
        <v>6.9791925332589905E-2</v>
      </c>
      <c r="O120" s="6">
        <v>0</v>
      </c>
      <c r="P120" s="6">
        <v>0</v>
      </c>
      <c r="Q120" s="6">
        <v>8.3595804284484904E-2</v>
      </c>
      <c r="R120" s="6"/>
      <c r="S120" s="6">
        <v>0</v>
      </c>
      <c r="T120" s="6">
        <v>0</v>
      </c>
      <c r="U120" s="6">
        <v>0.234720959414534</v>
      </c>
      <c r="V120" s="6">
        <v>0</v>
      </c>
      <c r="W120" s="6">
        <v>0</v>
      </c>
      <c r="X120" s="6">
        <v>9.4204927975157907E-2</v>
      </c>
    </row>
    <row r="121" spans="1:24" x14ac:dyDescent="0.25">
      <c r="A121" t="s">
        <v>217</v>
      </c>
      <c r="B121">
        <v>1</v>
      </c>
      <c r="C121">
        <v>1</v>
      </c>
      <c r="D121" t="s">
        <v>218</v>
      </c>
      <c r="E121" s="6">
        <v>0.21062912492007399</v>
      </c>
      <c r="F121" s="6">
        <v>0.25903776755770802</v>
      </c>
      <c r="G121" s="6">
        <v>0.48227880647224802</v>
      </c>
      <c r="H121" s="6">
        <v>0.120752685891291</v>
      </c>
      <c r="I121" s="6">
        <v>0.29629709692655198</v>
      </c>
      <c r="J121" s="6">
        <v>0.21975603459819901</v>
      </c>
      <c r="K121" s="6"/>
      <c r="L121" s="6">
        <v>0.33307953950911301</v>
      </c>
      <c r="M121" s="6">
        <v>0.28785459477298803</v>
      </c>
      <c r="N121" s="6">
        <v>0.14860568540313901</v>
      </c>
      <c r="O121" s="6">
        <v>0.124459923911148</v>
      </c>
      <c r="P121" s="6">
        <v>0.41372463937118098</v>
      </c>
      <c r="Q121" s="6">
        <v>0.25110774401837099</v>
      </c>
      <c r="R121" s="6"/>
      <c r="S121" s="6">
        <v>0.299328866192903</v>
      </c>
      <c r="T121" s="6">
        <v>0</v>
      </c>
      <c r="U121" s="6">
        <v>2.4647445276119302</v>
      </c>
      <c r="V121" s="6">
        <v>0.24751558021004799</v>
      </c>
      <c r="W121" s="6">
        <v>1.2154858386540599</v>
      </c>
      <c r="X121" s="6">
        <v>0.84608494750129004</v>
      </c>
    </row>
    <row r="122" spans="1:24" x14ac:dyDescent="0.25">
      <c r="A122" t="s">
        <v>241</v>
      </c>
      <c r="B122">
        <v>1</v>
      </c>
      <c r="C122">
        <v>1</v>
      </c>
      <c r="D122" t="s">
        <v>242</v>
      </c>
      <c r="E122" s="6">
        <v>4.0717152344389801E-2</v>
      </c>
      <c r="F122" s="6">
        <v>3.3664351622791397E-2</v>
      </c>
      <c r="G122" s="6">
        <v>8.0156190972154095E-2</v>
      </c>
      <c r="H122" s="6">
        <v>7.4498427065156303E-2</v>
      </c>
      <c r="I122" s="6">
        <v>0.10000882330793399</v>
      </c>
      <c r="J122" s="6">
        <v>2.0390361108775502E-2</v>
      </c>
      <c r="K122" s="6"/>
      <c r="L122" s="6">
        <v>0.20797640231824399</v>
      </c>
      <c r="M122" s="6">
        <v>0</v>
      </c>
      <c r="N122" s="6">
        <v>7.3619291963832406E-2</v>
      </c>
      <c r="O122" s="6">
        <v>0.11168563384307199</v>
      </c>
      <c r="P122" s="6">
        <v>0.18478291975299099</v>
      </c>
      <c r="Q122" s="6">
        <v>0.16116808984735301</v>
      </c>
      <c r="R122" s="6"/>
      <c r="S122" s="6">
        <v>1.64869417539417</v>
      </c>
      <c r="T122" s="6">
        <v>0</v>
      </c>
      <c r="U122" s="6">
        <v>0.48082529338494501</v>
      </c>
      <c r="V122" s="6">
        <v>0.61581069148232004</v>
      </c>
      <c r="W122" s="6">
        <v>1.3545417274652001</v>
      </c>
      <c r="X122" s="6">
        <v>1.1655267803635501</v>
      </c>
    </row>
    <row r="123" spans="1:24" x14ac:dyDescent="0.25">
      <c r="A123" t="s">
        <v>219</v>
      </c>
      <c r="B123">
        <v>1</v>
      </c>
      <c r="C123">
        <v>1</v>
      </c>
      <c r="D123" t="s">
        <v>220</v>
      </c>
      <c r="E123" s="6">
        <v>4.0605831760409501</v>
      </c>
      <c r="F123" s="6">
        <v>5.0882987717408197</v>
      </c>
      <c r="G123" s="6">
        <v>3.4161013020407198</v>
      </c>
      <c r="H123" s="6">
        <v>3.9575162160030501</v>
      </c>
      <c r="I123" s="6">
        <v>4.2221538314125802</v>
      </c>
      <c r="J123" s="6">
        <v>4.1698425199271103</v>
      </c>
      <c r="K123" s="6"/>
      <c r="L123" s="6">
        <v>13.3355027982115</v>
      </c>
      <c r="M123" s="6">
        <v>14.153114822925801</v>
      </c>
      <c r="N123" s="6">
        <v>14.4587962997371</v>
      </c>
      <c r="O123" s="6">
        <v>14.213067262936599</v>
      </c>
      <c r="P123" s="6">
        <v>16.0679883101276</v>
      </c>
      <c r="Q123" s="6">
        <v>12.5571062149646</v>
      </c>
      <c r="R123" s="6"/>
      <c r="S123" s="6">
        <v>0</v>
      </c>
      <c r="T123" s="6">
        <v>0.36790842214947</v>
      </c>
      <c r="U123" s="6">
        <v>1.8922281827657399</v>
      </c>
      <c r="V123" s="6">
        <v>0.99633928886235901</v>
      </c>
      <c r="W123" s="6">
        <v>1.4748475533496399</v>
      </c>
      <c r="X123" s="6">
        <v>0.171274864231416</v>
      </c>
    </row>
    <row r="124" spans="1:24" x14ac:dyDescent="0.25">
      <c r="A124" t="s">
        <v>227</v>
      </c>
      <c r="B124">
        <v>1</v>
      </c>
      <c r="C124">
        <v>1</v>
      </c>
      <c r="D124" t="s">
        <v>228</v>
      </c>
      <c r="E124" s="6">
        <v>4.7096218739934401E-2</v>
      </c>
      <c r="F124" s="6">
        <v>0.110697958144071</v>
      </c>
      <c r="G124" s="6">
        <v>0</v>
      </c>
      <c r="H124" s="6">
        <v>0.61611610924154303</v>
      </c>
      <c r="I124" s="6">
        <v>0.52152576761134195</v>
      </c>
      <c r="J124" s="6">
        <v>0.66819920300851998</v>
      </c>
      <c r="K124" s="6"/>
      <c r="L124" s="6">
        <v>0.99329379140115004</v>
      </c>
      <c r="M124" s="6">
        <v>0.988376338957485</v>
      </c>
      <c r="N124" s="6">
        <v>1.23296368298574</v>
      </c>
      <c r="O124" s="6">
        <v>3.7737535299315499E-2</v>
      </c>
      <c r="P124" s="6">
        <v>8.2036880140195306E-2</v>
      </c>
      <c r="Q124" s="6">
        <v>4.5814251639075397E-2</v>
      </c>
      <c r="R124" s="6"/>
      <c r="S124" s="6">
        <v>52.920119083941202</v>
      </c>
      <c r="T124" s="6">
        <v>0</v>
      </c>
      <c r="U124" s="6">
        <v>53.307738192238702</v>
      </c>
      <c r="V124" s="6">
        <v>57.812678721980603</v>
      </c>
      <c r="W124" s="6">
        <v>57.445882933801997</v>
      </c>
      <c r="X124" s="6">
        <v>55.446358521421502</v>
      </c>
    </row>
    <row r="125" spans="1:24" x14ac:dyDescent="0.25">
      <c r="A125" t="s">
        <v>231</v>
      </c>
      <c r="B125">
        <v>1</v>
      </c>
      <c r="C125">
        <v>1</v>
      </c>
      <c r="D125" t="s">
        <v>232</v>
      </c>
      <c r="E125" s="6">
        <v>1.34465344031513</v>
      </c>
      <c r="F125" s="6">
        <v>1.07264696850323</v>
      </c>
      <c r="G125" s="6">
        <v>1.1065755553947101</v>
      </c>
      <c r="H125" s="6">
        <v>1.8152298077323901</v>
      </c>
      <c r="I125" s="6">
        <v>1.2943371288596299</v>
      </c>
      <c r="J125" s="6">
        <v>1.70231472412506</v>
      </c>
      <c r="K125" s="6"/>
      <c r="L125" s="6">
        <v>0.82353933986844297</v>
      </c>
      <c r="M125" s="6">
        <v>0.75419149178809397</v>
      </c>
      <c r="N125" s="6">
        <v>0.93317275725564797</v>
      </c>
      <c r="O125" s="6">
        <v>9.3775332378976103E-2</v>
      </c>
      <c r="P125" s="6">
        <v>0</v>
      </c>
      <c r="Q125" s="6">
        <v>5.5918904321681E-2</v>
      </c>
      <c r="R125" s="6"/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</row>
    <row r="126" spans="1:24" x14ac:dyDescent="0.25">
      <c r="A126" t="s">
        <v>233</v>
      </c>
      <c r="B126">
        <v>1</v>
      </c>
      <c r="C126">
        <v>1</v>
      </c>
      <c r="D126" t="s">
        <v>234</v>
      </c>
      <c r="E126" s="6">
        <v>9.6404289607551696</v>
      </c>
      <c r="F126" s="6">
        <v>5.0660071685349202</v>
      </c>
      <c r="G126" s="6">
        <v>8.7517380838746099</v>
      </c>
      <c r="H126" s="6">
        <v>10.840072821223</v>
      </c>
      <c r="I126" s="6">
        <v>5.6806168103256702</v>
      </c>
      <c r="J126" s="6">
        <v>7.1746978750324901</v>
      </c>
      <c r="K126" s="6"/>
      <c r="L126" s="6">
        <v>4.09433050026459</v>
      </c>
      <c r="M126" s="6">
        <v>3.3707522664048</v>
      </c>
      <c r="N126" s="6">
        <v>3.6497644876508502</v>
      </c>
      <c r="O126" s="6">
        <v>0.53318275071469401</v>
      </c>
      <c r="P126" s="6">
        <v>0.57018349751194097</v>
      </c>
      <c r="Q126" s="6">
        <v>0.55997735443339303</v>
      </c>
      <c r="R126" s="6"/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0</v>
      </c>
    </row>
    <row r="127" spans="1:24" x14ac:dyDescent="0.25">
      <c r="A127" t="s">
        <v>235</v>
      </c>
      <c r="B127">
        <v>1</v>
      </c>
      <c r="C127">
        <v>1</v>
      </c>
      <c r="D127" t="s">
        <v>236</v>
      </c>
      <c r="E127" s="6">
        <v>2.8913814820250701</v>
      </c>
      <c r="F127" s="6">
        <v>3.4037653738059399</v>
      </c>
      <c r="G127" s="6">
        <v>3.2629978779969901</v>
      </c>
      <c r="H127" s="6">
        <v>1.6534732659754201</v>
      </c>
      <c r="I127" s="6">
        <v>1.52838944942712</v>
      </c>
      <c r="J127" s="6">
        <v>1.6071600129886501</v>
      </c>
      <c r="K127" s="6"/>
      <c r="L127" s="6">
        <v>3.69585670842892</v>
      </c>
      <c r="M127" s="6">
        <v>3.5468981062352798</v>
      </c>
      <c r="N127" s="6">
        <v>3.98629698885463</v>
      </c>
      <c r="O127" s="6">
        <v>4.1086890301273096</v>
      </c>
      <c r="P127" s="6">
        <v>3.8107202492226699</v>
      </c>
      <c r="Q127" s="6">
        <v>4.2880233072148597</v>
      </c>
      <c r="R127" s="6"/>
      <c r="S127" s="6">
        <v>6.1270628955799902</v>
      </c>
      <c r="T127" s="6">
        <v>0</v>
      </c>
      <c r="U127" s="6">
        <v>13.448516198785599</v>
      </c>
      <c r="V127" s="6">
        <v>5.1107323703942997</v>
      </c>
      <c r="W127" s="6">
        <v>5.5086589495432596</v>
      </c>
      <c r="X127" s="6">
        <v>5.7333265117043002</v>
      </c>
    </row>
    <row r="130" spans="1:24" x14ac:dyDescent="0.25">
      <c r="A130" s="2" t="s">
        <v>401</v>
      </c>
    </row>
    <row r="131" spans="1:24" x14ac:dyDescent="0.25">
      <c r="A131" t="s">
        <v>75</v>
      </c>
      <c r="B131">
        <v>5</v>
      </c>
      <c r="C131">
        <v>1</v>
      </c>
      <c r="D131" t="s">
        <v>76</v>
      </c>
      <c r="E131" s="6">
        <v>1.69914433080283</v>
      </c>
      <c r="F131" s="6">
        <v>1.8377382627243599</v>
      </c>
      <c r="G131" s="6">
        <v>2.0179807139354899</v>
      </c>
      <c r="H131" s="6">
        <v>2.45685431465348</v>
      </c>
      <c r="I131" s="6">
        <v>1.8174673843217499</v>
      </c>
      <c r="J131" s="6">
        <v>2.2921956778768999</v>
      </c>
      <c r="K131" s="6"/>
      <c r="L131" s="6">
        <v>2.2160561241574499E-2</v>
      </c>
      <c r="M131" s="6">
        <v>9.0267079201862305E-2</v>
      </c>
      <c r="N131" s="6">
        <v>7.2800740892257798E-2</v>
      </c>
      <c r="O131" s="6">
        <v>2.17786579595056E-2</v>
      </c>
      <c r="P131" s="6">
        <v>4.7731587439931999E-2</v>
      </c>
      <c r="Q131" s="6">
        <v>2.06348038420009E-2</v>
      </c>
      <c r="R131" s="6"/>
      <c r="S131" s="6">
        <v>5.4202884924159896E-3</v>
      </c>
      <c r="T131" s="6">
        <v>0.21616568501780101</v>
      </c>
      <c r="U131" s="6">
        <v>1.7382003935354901E-2</v>
      </c>
      <c r="V131" s="6">
        <v>6.8291892597981296E-2</v>
      </c>
      <c r="W131" s="6">
        <v>0</v>
      </c>
      <c r="X131" s="6">
        <v>0.32439218177692802</v>
      </c>
    </row>
    <row r="132" spans="1:24" x14ac:dyDescent="0.25">
      <c r="A132" t="s">
        <v>193</v>
      </c>
      <c r="B132">
        <v>5</v>
      </c>
      <c r="C132">
        <v>1</v>
      </c>
      <c r="D132" t="s">
        <v>194</v>
      </c>
      <c r="E132" s="6">
        <v>0.60568313803322205</v>
      </c>
      <c r="F132" s="6">
        <v>0.24421931793545401</v>
      </c>
      <c r="G132" s="6">
        <v>0.41725237496177903</v>
      </c>
      <c r="H132" s="6">
        <v>0.48902241665324597</v>
      </c>
      <c r="I132" s="6">
        <v>0.28906664765225398</v>
      </c>
      <c r="J132" s="6">
        <v>0.24212897148402199</v>
      </c>
      <c r="K132" s="6"/>
      <c r="L132" s="6">
        <v>0.46729206965949799</v>
      </c>
      <c r="M132" s="6">
        <v>0.29103193830778401</v>
      </c>
      <c r="N132" s="6">
        <v>0.44478806306108998</v>
      </c>
      <c r="O132" s="6">
        <v>0.851338425502005</v>
      </c>
      <c r="P132" s="6">
        <v>0.118524247434384</v>
      </c>
      <c r="Q132" s="6">
        <v>8.4156905078784705E-2</v>
      </c>
      <c r="R132" s="6"/>
      <c r="S132" s="6">
        <v>0</v>
      </c>
      <c r="T132" s="6">
        <v>0</v>
      </c>
      <c r="U132" s="6">
        <v>0</v>
      </c>
      <c r="V132" s="6">
        <v>0.253690536386459</v>
      </c>
      <c r="W132" s="6">
        <v>0.13997479240142199</v>
      </c>
      <c r="X132" s="6">
        <v>1.0602815567083601</v>
      </c>
    </row>
    <row r="133" spans="1:24" x14ac:dyDescent="0.25">
      <c r="A133" t="s">
        <v>201</v>
      </c>
      <c r="B133">
        <v>4</v>
      </c>
      <c r="C133">
        <v>1</v>
      </c>
      <c r="D133" t="s">
        <v>202</v>
      </c>
      <c r="E133" s="6">
        <v>16.666073863655701</v>
      </c>
      <c r="F133" s="6">
        <v>16.786877337459501</v>
      </c>
      <c r="G133" s="6">
        <v>18.4581746696017</v>
      </c>
      <c r="H133" s="6">
        <v>10.437473211023001</v>
      </c>
      <c r="I133" s="6">
        <v>9.6078230170737893</v>
      </c>
      <c r="J133" s="6">
        <v>9.4157105433255897</v>
      </c>
      <c r="K133" s="6"/>
      <c r="L133" s="6">
        <v>23.587536169163101</v>
      </c>
      <c r="M133" s="6">
        <v>23.3999346200765</v>
      </c>
      <c r="N133" s="6">
        <v>24.952348076768899</v>
      </c>
      <c r="O133" s="6">
        <v>28.0861809884513</v>
      </c>
      <c r="P133" s="6">
        <v>28.831838966141099</v>
      </c>
      <c r="Q133" s="6">
        <v>31.614150912121101</v>
      </c>
      <c r="R133" s="6"/>
      <c r="S133" s="6">
        <v>61.591797778756003</v>
      </c>
      <c r="T133" s="6">
        <v>43.568762886215303</v>
      </c>
      <c r="U133" s="6">
        <v>68.522340391760693</v>
      </c>
      <c r="V133" s="6">
        <v>45.298320994816798</v>
      </c>
      <c r="W133" s="6">
        <v>46.583564133001403</v>
      </c>
      <c r="X133" s="6">
        <v>45.088546842965897</v>
      </c>
    </row>
    <row r="134" spans="1:24" x14ac:dyDescent="0.25">
      <c r="A134" t="s">
        <v>141</v>
      </c>
      <c r="B134">
        <v>3</v>
      </c>
      <c r="C134">
        <v>1</v>
      </c>
      <c r="D134" t="s">
        <v>142</v>
      </c>
      <c r="E134" s="6">
        <v>6.1438613018329296</v>
      </c>
      <c r="F134" s="6">
        <v>8.0765963821978701</v>
      </c>
      <c r="G134" s="6">
        <v>9.5345459723573391</v>
      </c>
      <c r="H134" s="6">
        <v>7.3945051497626002</v>
      </c>
      <c r="I134" s="6">
        <v>5.9152139336905503</v>
      </c>
      <c r="J134" s="6">
        <v>5.6290850551732596</v>
      </c>
      <c r="K134" s="6"/>
      <c r="L134" s="6">
        <v>1.4436456379839899</v>
      </c>
      <c r="M134" s="6">
        <v>1.38956578562015</v>
      </c>
      <c r="N134" s="6">
        <v>1.25592356705941</v>
      </c>
      <c r="O134" s="6">
        <v>0.105367382674816</v>
      </c>
      <c r="P134" s="6">
        <v>0.14718648604613099</v>
      </c>
      <c r="Q134" s="6">
        <v>0.37652874772400902</v>
      </c>
      <c r="R134" s="6"/>
      <c r="S134" s="6">
        <v>0.38521791774637898</v>
      </c>
      <c r="T134" s="6">
        <v>0</v>
      </c>
      <c r="U134" s="6">
        <v>0</v>
      </c>
      <c r="V134" s="6">
        <v>9.1045085734640693E-2</v>
      </c>
      <c r="W134" s="6">
        <v>0</v>
      </c>
      <c r="X134" s="6">
        <v>0</v>
      </c>
    </row>
    <row r="135" spans="1:24" x14ac:dyDescent="0.25">
      <c r="A135" t="s">
        <v>169</v>
      </c>
      <c r="B135">
        <v>2</v>
      </c>
      <c r="C135">
        <v>1</v>
      </c>
      <c r="D135" t="s">
        <v>170</v>
      </c>
      <c r="E135" s="6">
        <v>0</v>
      </c>
      <c r="F135" s="6">
        <v>0</v>
      </c>
      <c r="G135" s="6">
        <v>0</v>
      </c>
      <c r="H135" s="6">
        <v>0</v>
      </c>
      <c r="I135" s="6">
        <v>2.8950733875185101E-2</v>
      </c>
      <c r="J135" s="6">
        <v>0</v>
      </c>
      <c r="K135" s="6"/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/>
      <c r="S135" s="6">
        <v>0</v>
      </c>
      <c r="T135" s="6">
        <v>0</v>
      </c>
      <c r="U135" s="6">
        <v>0</v>
      </c>
      <c r="V135" s="6">
        <v>0</v>
      </c>
      <c r="W135" s="6">
        <v>0</v>
      </c>
      <c r="X135" s="6">
        <v>0</v>
      </c>
    </row>
    <row r="136" spans="1:24" x14ac:dyDescent="0.25">
      <c r="A136" t="s">
        <v>173</v>
      </c>
      <c r="B136">
        <v>2</v>
      </c>
      <c r="C136">
        <v>1</v>
      </c>
      <c r="D136" t="s">
        <v>174</v>
      </c>
      <c r="E136" s="6">
        <v>3.74024663578516</v>
      </c>
      <c r="F136" s="6">
        <v>3.1114928403992299</v>
      </c>
      <c r="G136" s="6">
        <v>4.7911585762577902</v>
      </c>
      <c r="H136" s="6">
        <v>4.2026564713649002</v>
      </c>
      <c r="I136" s="6">
        <v>3.9638606347586598</v>
      </c>
      <c r="J136" s="6">
        <v>3.9101593426292398</v>
      </c>
      <c r="K136" s="6"/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/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</row>
    <row r="137" spans="1:24" x14ac:dyDescent="0.25">
      <c r="A137" t="s">
        <v>181</v>
      </c>
      <c r="B137">
        <v>2</v>
      </c>
      <c r="C137">
        <v>1</v>
      </c>
      <c r="D137" t="s">
        <v>182</v>
      </c>
      <c r="E137" s="6">
        <v>0.82223770978164401</v>
      </c>
      <c r="F137" s="6">
        <v>0.79566822400314796</v>
      </c>
      <c r="G137" s="6">
        <v>0.90749972256227696</v>
      </c>
      <c r="H137" s="6">
        <v>0.79772006264965201</v>
      </c>
      <c r="I137" s="6">
        <v>0.78360930335577705</v>
      </c>
      <c r="J137" s="6">
        <v>0.73826043144707898</v>
      </c>
      <c r="K137" s="6"/>
      <c r="L137" s="6">
        <v>2.47410658502427E-4</v>
      </c>
      <c r="M137" s="6">
        <v>0</v>
      </c>
      <c r="N137" s="6">
        <v>1.38984701470689E-4</v>
      </c>
      <c r="O137" s="6">
        <v>2.9616526983587698E-4</v>
      </c>
      <c r="P137" s="6">
        <v>1.34917413152628E-5</v>
      </c>
      <c r="Q137" s="6">
        <v>7.5917784744737303E-5</v>
      </c>
      <c r="R137" s="6"/>
      <c r="S137" s="6">
        <v>0</v>
      </c>
      <c r="T137" s="6">
        <v>0</v>
      </c>
      <c r="U137" s="6">
        <v>0</v>
      </c>
      <c r="V137" s="6">
        <v>0</v>
      </c>
      <c r="W137" s="6">
        <v>0</v>
      </c>
      <c r="X137" s="6">
        <v>0</v>
      </c>
    </row>
    <row r="138" spans="1:24" x14ac:dyDescent="0.25">
      <c r="A138" t="s">
        <v>237</v>
      </c>
      <c r="B138">
        <v>2</v>
      </c>
      <c r="C138">
        <v>1</v>
      </c>
      <c r="D138" t="s">
        <v>238</v>
      </c>
      <c r="E138" s="6">
        <v>14.9811424989459</v>
      </c>
      <c r="F138" s="6">
        <v>3.4103626199805199</v>
      </c>
      <c r="G138" s="6">
        <v>13.075627842602399</v>
      </c>
      <c r="H138" s="6">
        <v>21.788426106049702</v>
      </c>
      <c r="I138" s="6">
        <v>9.4194460174626702</v>
      </c>
      <c r="J138" s="6">
        <v>12.321951965581301</v>
      </c>
      <c r="K138" s="6"/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/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</row>
    <row r="139" spans="1:24" x14ac:dyDescent="0.25">
      <c r="A139" t="s">
        <v>205</v>
      </c>
      <c r="B139">
        <v>2</v>
      </c>
      <c r="C139">
        <v>1</v>
      </c>
      <c r="D139" t="s">
        <v>206</v>
      </c>
      <c r="E139" s="6">
        <v>6.7690968419644904</v>
      </c>
      <c r="F139" s="6">
        <v>5.7656141340257099</v>
      </c>
      <c r="G139" s="6">
        <v>7.6054729366271703</v>
      </c>
      <c r="H139" s="6">
        <v>6.6825816636863298</v>
      </c>
      <c r="I139" s="6">
        <v>5.7437440779854496</v>
      </c>
      <c r="J139" s="6">
        <v>5.6232722936327004</v>
      </c>
      <c r="K139" s="6"/>
      <c r="L139" s="6">
        <v>10.9781474192985</v>
      </c>
      <c r="M139" s="6">
        <v>10.330341703630101</v>
      </c>
      <c r="N139" s="6">
        <v>10.571867802627001</v>
      </c>
      <c r="O139" s="6">
        <v>47.216493700238502</v>
      </c>
      <c r="P139" s="6">
        <v>43.8841521578208</v>
      </c>
      <c r="Q139" s="6">
        <v>46.225343539762498</v>
      </c>
      <c r="R139" s="6"/>
      <c r="S139" s="6">
        <v>0.90969513182393402</v>
      </c>
      <c r="T139" s="6">
        <v>0</v>
      </c>
      <c r="U139" s="6">
        <v>0.76204732681055698</v>
      </c>
      <c r="V139" s="6">
        <v>0.96513752758524096</v>
      </c>
      <c r="W139" s="6">
        <v>1.35578124219861</v>
      </c>
      <c r="X139" s="6">
        <v>1.5718634337575801</v>
      </c>
    </row>
    <row r="140" spans="1:24" x14ac:dyDescent="0.25">
      <c r="A140" t="s">
        <v>209</v>
      </c>
      <c r="B140">
        <v>2</v>
      </c>
      <c r="C140">
        <v>1</v>
      </c>
      <c r="D140" t="s">
        <v>210</v>
      </c>
      <c r="E140" s="6">
        <v>3.26220609146108</v>
      </c>
      <c r="F140" s="6">
        <v>3.4343796523897798</v>
      </c>
      <c r="G140" s="6">
        <v>3.3645208415820802</v>
      </c>
      <c r="H140" s="6">
        <v>1.9047374330493301</v>
      </c>
      <c r="I140" s="6">
        <v>3.0741260899932001</v>
      </c>
      <c r="J140" s="6">
        <v>3.0528740378417498</v>
      </c>
      <c r="K140" s="6"/>
      <c r="L140" s="6">
        <v>2.9923046239760902</v>
      </c>
      <c r="M140" s="6">
        <v>3.0532976842670401</v>
      </c>
      <c r="N140" s="6">
        <v>3.0759800757372502</v>
      </c>
      <c r="O140" s="6">
        <v>3.48624628199914</v>
      </c>
      <c r="P140" s="6">
        <v>3.5377099710614499</v>
      </c>
      <c r="Q140" s="6">
        <v>3.7953412284605799</v>
      </c>
      <c r="R140" s="6"/>
      <c r="S140" s="6">
        <v>6.5033271219937996</v>
      </c>
      <c r="T140" s="6">
        <v>1.3117727164873101</v>
      </c>
      <c r="U140" s="6">
        <v>6.1059775176139697</v>
      </c>
      <c r="V140" s="6">
        <v>6.6871603549046101</v>
      </c>
      <c r="W140" s="6">
        <v>6.43307807036852</v>
      </c>
      <c r="X140" s="6">
        <v>6.5840859398164202</v>
      </c>
    </row>
    <row r="141" spans="1:24" x14ac:dyDescent="0.25">
      <c r="A141" t="s">
        <v>257</v>
      </c>
      <c r="B141">
        <v>2</v>
      </c>
      <c r="C141">
        <v>1</v>
      </c>
      <c r="D141" t="s">
        <v>258</v>
      </c>
      <c r="E141" s="6">
        <v>3.8585196720847099</v>
      </c>
      <c r="F141" s="6">
        <v>1.9786275219662799</v>
      </c>
      <c r="G141" s="6">
        <v>3.1222208973243299</v>
      </c>
      <c r="H141" s="6">
        <v>1.8133066416947701</v>
      </c>
      <c r="I141" s="6">
        <v>2.1509106888079201</v>
      </c>
      <c r="J141" s="6">
        <v>3.3371383124185301</v>
      </c>
      <c r="K141" s="6"/>
      <c r="L141" s="6">
        <v>14.761491613610101</v>
      </c>
      <c r="M141" s="6">
        <v>10.6451512859351</v>
      </c>
      <c r="N141" s="6">
        <v>13.637605151126101</v>
      </c>
      <c r="O141" s="6">
        <v>28.558765911501101</v>
      </c>
      <c r="P141" s="6">
        <v>11.728380515486901</v>
      </c>
      <c r="Q141" s="6">
        <v>13.9654087474786</v>
      </c>
      <c r="R141" s="6"/>
      <c r="S141" s="6">
        <v>0.28195097947986097</v>
      </c>
      <c r="T141" s="6">
        <v>0</v>
      </c>
      <c r="U141" s="6">
        <v>0.70972453300510197</v>
      </c>
      <c r="V141" s="6">
        <v>2.8768387621723899</v>
      </c>
      <c r="W141" s="6">
        <v>2.50384983796509</v>
      </c>
      <c r="X141" s="6">
        <v>2.9166262645183898</v>
      </c>
    </row>
    <row r="142" spans="1:24" x14ac:dyDescent="0.25">
      <c r="A142" t="s">
        <v>243</v>
      </c>
      <c r="B142">
        <v>2</v>
      </c>
      <c r="C142">
        <v>1</v>
      </c>
      <c r="D142" t="s">
        <v>244</v>
      </c>
      <c r="E142" s="6">
        <v>2.1313004121626</v>
      </c>
      <c r="F142" s="6">
        <v>1.1606711334708599</v>
      </c>
      <c r="G142" s="6">
        <v>1.7780571973010899</v>
      </c>
      <c r="H142" s="6">
        <v>0.49593778497666502</v>
      </c>
      <c r="I142" s="6">
        <v>0.40024753824471498</v>
      </c>
      <c r="J142" s="6">
        <v>0.14070246682493701</v>
      </c>
      <c r="K142" s="6"/>
      <c r="L142" s="6">
        <v>3.3653088530619599</v>
      </c>
      <c r="M142" s="6">
        <v>2.5690415755110299</v>
      </c>
      <c r="N142" s="6">
        <v>2.4770074166212299</v>
      </c>
      <c r="O142" s="6">
        <v>4.9142133934365297</v>
      </c>
      <c r="P142" s="6">
        <v>3.82531185563735</v>
      </c>
      <c r="Q142" s="6">
        <v>3.4850043197565901</v>
      </c>
      <c r="R142" s="6"/>
      <c r="S142" s="6">
        <v>9.5494100360930894</v>
      </c>
      <c r="T142" s="6">
        <v>0</v>
      </c>
      <c r="U142" s="6">
        <v>10.0283720912816</v>
      </c>
      <c r="V142" s="6">
        <v>10.985083553468501</v>
      </c>
      <c r="W142" s="6">
        <v>10.105526106463801</v>
      </c>
      <c r="X142" s="6">
        <v>9.8607759565663802</v>
      </c>
    </row>
    <row r="143" spans="1:24" x14ac:dyDescent="0.25">
      <c r="A143" t="s">
        <v>229</v>
      </c>
      <c r="B143">
        <v>2</v>
      </c>
      <c r="C143">
        <v>1</v>
      </c>
      <c r="D143" t="s">
        <v>230</v>
      </c>
      <c r="E143" s="6">
        <v>0.40270127116888499</v>
      </c>
      <c r="F143" s="6">
        <v>0.39292269694180498</v>
      </c>
      <c r="G143" s="6">
        <v>0.134114381912535</v>
      </c>
      <c r="H143" s="6">
        <v>0.224637139843721</v>
      </c>
      <c r="I143" s="6">
        <v>0.38161533504599798</v>
      </c>
      <c r="J143" s="6">
        <v>0.220702969311145</v>
      </c>
      <c r="K143" s="6"/>
      <c r="L143" s="6">
        <v>0.68086626391753502</v>
      </c>
      <c r="M143" s="6">
        <v>0.60794442937625504</v>
      </c>
      <c r="N143" s="6">
        <v>0.65363929330557602</v>
      </c>
      <c r="O143" s="6">
        <v>0.756694463742284</v>
      </c>
      <c r="P143" s="6">
        <v>1.0031901113582899</v>
      </c>
      <c r="Q143" s="6">
        <v>0.56232196595567796</v>
      </c>
      <c r="R143" s="6"/>
      <c r="S143" s="6">
        <v>1.3094545799591999</v>
      </c>
      <c r="T143" s="6">
        <v>2.7829002981715898</v>
      </c>
      <c r="U143" s="6">
        <v>1.0857046490578099</v>
      </c>
      <c r="V143" s="6">
        <v>1.44802910335239</v>
      </c>
      <c r="W143" s="6">
        <v>1.4776963978559801</v>
      </c>
      <c r="X143" s="6">
        <v>1.3750247064780501</v>
      </c>
    </row>
  </sheetData>
  <sortState ref="A4:AS111">
    <sortCondition descending="1" ref="C4:C111"/>
  </sortState>
  <mergeCells count="3">
    <mergeCell ref="S4:X4"/>
    <mergeCell ref="L4:Q4"/>
    <mergeCell ref="E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7"/>
  <sheetViews>
    <sheetView tabSelected="1" topLeftCell="AN1" zoomScale="80" zoomScaleNormal="80" workbookViewId="0">
      <selection activeCell="BD6" sqref="BD6"/>
    </sheetView>
  </sheetViews>
  <sheetFormatPr defaultRowHeight="15" x14ac:dyDescent="0.25"/>
  <cols>
    <col min="1" max="1" width="14.7109375" customWidth="1"/>
    <col min="3" max="3" width="48.42578125" customWidth="1"/>
    <col min="4" max="4" width="11.140625" style="21" customWidth="1"/>
    <col min="5" max="6" width="12" style="21" bestFit="1" customWidth="1"/>
    <col min="7" max="7" width="11.7109375" style="21" bestFit="1" customWidth="1"/>
    <col min="8" max="8" width="9.140625" style="21" bestFit="1" customWidth="1"/>
    <col min="9" max="9" width="9.42578125" style="21" bestFit="1" customWidth="1"/>
    <col min="10" max="12" width="11.42578125" style="21" bestFit="1" customWidth="1"/>
    <col min="13" max="13" width="11.28515625" style="39" bestFit="1" customWidth="1"/>
    <col min="14" max="14" width="6.85546875" style="21" bestFit="1" customWidth="1"/>
    <col min="15" max="15" width="7.5703125" style="21" bestFit="1" customWidth="1"/>
    <col min="16" max="16" width="7.5703125" style="21" customWidth="1"/>
    <col min="17" max="19" width="12.7109375" style="21" bestFit="1" customWidth="1"/>
    <col min="20" max="20" width="12.7109375" style="39" bestFit="1" customWidth="1"/>
    <col min="21" max="21" width="6.85546875" style="21" bestFit="1" customWidth="1"/>
    <col min="22" max="22" width="7" style="21" bestFit="1" customWidth="1"/>
    <col min="23" max="25" width="12.140625" style="21" bestFit="1" customWidth="1"/>
    <col min="26" max="26" width="12.140625" style="39" bestFit="1" customWidth="1"/>
    <col min="27" max="27" width="6" style="21" bestFit="1" customWidth="1"/>
    <col min="28" max="28" width="9" style="21" bestFit="1" customWidth="1"/>
    <col min="29" max="29" width="9" style="21" customWidth="1"/>
    <col min="30" max="30" width="13.85546875" style="21" bestFit="1" customWidth="1"/>
    <col min="31" max="31" width="13.85546875" style="40" bestFit="1" customWidth="1"/>
    <col min="32" max="32" width="13.85546875" style="21" bestFit="1" customWidth="1"/>
    <col min="33" max="33" width="14.140625" style="39" bestFit="1" customWidth="1"/>
    <col min="34" max="34" width="6.85546875" style="21" bestFit="1" customWidth="1"/>
    <col min="35" max="35" width="7.5703125" style="21" bestFit="1" customWidth="1"/>
    <col min="36" max="38" width="13.42578125" style="21" bestFit="1" customWidth="1"/>
    <col min="39" max="39" width="13.5703125" style="39" bestFit="1" customWidth="1"/>
    <col min="40" max="40" width="6.28515625" style="21" bestFit="1" customWidth="1"/>
    <col min="41" max="41" width="7" bestFit="1" customWidth="1"/>
    <col min="44" max="44" width="14.7109375" customWidth="1"/>
    <col min="46" max="46" width="48.42578125" customWidth="1"/>
    <col min="47" max="47" width="11.7109375" bestFit="1" customWidth="1"/>
    <col min="48" max="48" width="11.28515625" style="4" bestFit="1" customWidth="1"/>
    <col min="49" max="49" width="12.7109375" style="4" bestFit="1" customWidth="1"/>
    <col min="50" max="50" width="12.140625" style="4" bestFit="1" customWidth="1"/>
    <col min="51" max="51" width="14.140625" style="4" bestFit="1" customWidth="1"/>
    <col min="52" max="52" width="13.5703125" style="4" bestFit="1" customWidth="1"/>
    <col min="55" max="55" width="10" customWidth="1"/>
    <col min="56" max="56" width="40.42578125" customWidth="1"/>
    <col min="57" max="57" width="14.28515625" bestFit="1" customWidth="1"/>
    <col min="58" max="58" width="8.85546875" bestFit="1" customWidth="1"/>
    <col min="59" max="59" width="16.7109375" bestFit="1" customWidth="1"/>
    <col min="60" max="60" width="8.85546875" bestFit="1" customWidth="1"/>
    <col min="61" max="61" width="17.28515625" bestFit="1" customWidth="1"/>
    <col min="62" max="62" width="8.85546875" bestFit="1" customWidth="1"/>
  </cols>
  <sheetData>
    <row r="1" spans="1:62" x14ac:dyDescent="0.25">
      <c r="D1" s="21" t="s">
        <v>349</v>
      </c>
    </row>
    <row r="2" spans="1:62" x14ac:dyDescent="0.25">
      <c r="D2" s="21" t="s">
        <v>425</v>
      </c>
      <c r="BD2" t="s">
        <v>426</v>
      </c>
    </row>
    <row r="4" spans="1:62" x14ac:dyDescent="0.25">
      <c r="D4" s="41" t="s">
        <v>0</v>
      </c>
      <c r="AE4" s="40" t="s">
        <v>409</v>
      </c>
    </row>
    <row r="6" spans="1:62" ht="15.75" thickBot="1" x14ac:dyDescent="0.3">
      <c r="D6" s="82" t="s">
        <v>396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Q6" s="83" t="s">
        <v>397</v>
      </c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45"/>
      <c r="AD6" s="84" t="s">
        <v>398</v>
      </c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T6" s="3" t="s">
        <v>424</v>
      </c>
      <c r="AU6" s="85" t="s">
        <v>413</v>
      </c>
      <c r="AV6" s="85"/>
      <c r="AW6" s="86" t="s">
        <v>414</v>
      </c>
      <c r="AX6" s="86"/>
      <c r="AY6" s="84" t="s">
        <v>398</v>
      </c>
      <c r="AZ6" s="84"/>
      <c r="BD6" s="3" t="s">
        <v>359</v>
      </c>
      <c r="BE6" s="49" t="s">
        <v>413</v>
      </c>
      <c r="BF6" s="49"/>
      <c r="BG6" s="50" t="s">
        <v>414</v>
      </c>
      <c r="BH6" s="50"/>
      <c r="BI6" s="51" t="s">
        <v>398</v>
      </c>
      <c r="BJ6" s="51"/>
    </row>
    <row r="7" spans="1:62" x14ac:dyDescent="0.25">
      <c r="A7" s="5" t="s">
        <v>1</v>
      </c>
      <c r="B7" s="5" t="s">
        <v>4</v>
      </c>
      <c r="C7" s="5" t="s">
        <v>350</v>
      </c>
      <c r="D7" s="37" t="s">
        <v>403</v>
      </c>
      <c r="E7" s="38" t="s">
        <v>404</v>
      </c>
      <c r="F7" s="38" t="s">
        <v>405</v>
      </c>
      <c r="G7" s="30" t="s">
        <v>410</v>
      </c>
      <c r="H7" s="43" t="s">
        <v>351</v>
      </c>
      <c r="I7" s="44" t="s">
        <v>352</v>
      </c>
      <c r="J7" s="37" t="s">
        <v>406</v>
      </c>
      <c r="K7" s="38" t="s">
        <v>407</v>
      </c>
      <c r="L7" s="38" t="s">
        <v>408</v>
      </c>
      <c r="M7" s="30" t="s">
        <v>411</v>
      </c>
      <c r="N7" s="43" t="s">
        <v>351</v>
      </c>
      <c r="O7" s="44" t="s">
        <v>352</v>
      </c>
      <c r="Q7" s="37" t="s">
        <v>403</v>
      </c>
      <c r="R7" s="38" t="s">
        <v>404</v>
      </c>
      <c r="S7" s="38" t="s">
        <v>405</v>
      </c>
      <c r="T7" s="30" t="s">
        <v>410</v>
      </c>
      <c r="U7" s="43" t="s">
        <v>351</v>
      </c>
      <c r="V7" s="44" t="s">
        <v>352</v>
      </c>
      <c r="W7" s="37" t="s">
        <v>406</v>
      </c>
      <c r="X7" s="38" t="s">
        <v>407</v>
      </c>
      <c r="Y7" s="38" t="s">
        <v>408</v>
      </c>
      <c r="Z7" s="30" t="s">
        <v>411</v>
      </c>
      <c r="AA7" s="43" t="s">
        <v>351</v>
      </c>
      <c r="AB7" s="44" t="s">
        <v>352</v>
      </c>
      <c r="AD7" s="37" t="s">
        <v>403</v>
      </c>
      <c r="AE7" s="38" t="s">
        <v>404</v>
      </c>
      <c r="AF7" s="38" t="s">
        <v>405</v>
      </c>
      <c r="AG7" s="30" t="s">
        <v>410</v>
      </c>
      <c r="AH7" s="43" t="s">
        <v>351</v>
      </c>
      <c r="AI7" s="44" t="s">
        <v>352</v>
      </c>
      <c r="AJ7" s="37" t="s">
        <v>406</v>
      </c>
      <c r="AK7" s="38" t="s">
        <v>407</v>
      </c>
      <c r="AL7" s="38" t="s">
        <v>408</v>
      </c>
      <c r="AM7" s="30" t="s">
        <v>411</v>
      </c>
      <c r="AN7" s="43" t="s">
        <v>351</v>
      </c>
      <c r="AO7" s="44" t="s">
        <v>352</v>
      </c>
      <c r="AR7" s="5" t="s">
        <v>1</v>
      </c>
      <c r="AS7" s="5" t="s">
        <v>4</v>
      </c>
      <c r="AT7" s="5" t="s">
        <v>350</v>
      </c>
      <c r="AU7" s="14" t="s">
        <v>410</v>
      </c>
      <c r="AV7" s="15" t="s">
        <v>411</v>
      </c>
      <c r="AW7" s="14" t="s">
        <v>410</v>
      </c>
      <c r="AX7" s="15" t="s">
        <v>411</v>
      </c>
      <c r="AY7" s="30" t="s">
        <v>410</v>
      </c>
      <c r="AZ7" s="30" t="s">
        <v>411</v>
      </c>
      <c r="BC7" s="5" t="s">
        <v>1</v>
      </c>
      <c r="BD7" s="5" t="s">
        <v>350</v>
      </c>
      <c r="BE7" s="32" t="s">
        <v>415</v>
      </c>
      <c r="BF7" s="31" t="s">
        <v>416</v>
      </c>
      <c r="BG7" s="32" t="s">
        <v>415</v>
      </c>
      <c r="BH7" s="31" t="s">
        <v>416</v>
      </c>
      <c r="BI7" s="32" t="s">
        <v>415</v>
      </c>
      <c r="BJ7" s="31" t="s">
        <v>416</v>
      </c>
    </row>
    <row r="8" spans="1:62" x14ac:dyDescent="0.25">
      <c r="A8" t="s">
        <v>121</v>
      </c>
      <c r="B8">
        <v>516974.07709999999</v>
      </c>
      <c r="C8" t="s">
        <v>260</v>
      </c>
      <c r="D8" s="25">
        <v>24.728600281606901</v>
      </c>
      <c r="E8" s="8">
        <v>21.562869496234701</v>
      </c>
      <c r="F8" s="8">
        <v>25.574308459499001</v>
      </c>
      <c r="G8" s="9">
        <f>AVERAGE(D8:F8)</f>
        <v>23.955259412446868</v>
      </c>
      <c r="H8" s="8">
        <f>_xlfn.STDEV.P(D8:F8)</f>
        <v>1.7265481389048378</v>
      </c>
      <c r="I8" s="26">
        <f>H8/G8*100</f>
        <v>7.2073865249304871</v>
      </c>
      <c r="J8" s="25">
        <v>18.3964683573864</v>
      </c>
      <c r="K8" s="8">
        <v>13.9944340391623</v>
      </c>
      <c r="L8" s="8">
        <v>15.3437464144309</v>
      </c>
      <c r="M8" s="9">
        <f>AVERAGE(J8:L8)</f>
        <v>15.911549603659864</v>
      </c>
      <c r="N8" s="8">
        <f>_xlfn.STDEV.P(J8:L8)</f>
        <v>1.8414264182927624</v>
      </c>
      <c r="O8" s="26">
        <f>N8/M8*100</f>
        <v>11.572891793450529</v>
      </c>
      <c r="P8" s="8"/>
      <c r="Q8" s="25">
        <v>83.425702297367195</v>
      </c>
      <c r="R8" s="8">
        <v>83.903752148861003</v>
      </c>
      <c r="S8" s="8">
        <v>89.499320514426799</v>
      </c>
      <c r="T8" s="9">
        <f>AVERAGE(Q8:S8)</f>
        <v>85.609591653551661</v>
      </c>
      <c r="U8" s="8">
        <f>_xlfn.STDEV.P(Q8:S8)</f>
        <v>2.7573690205788606</v>
      </c>
      <c r="V8" s="26">
        <f>U8/T8*100</f>
        <v>3.2208645869232653</v>
      </c>
      <c r="W8" s="25">
        <v>98.038188396265099</v>
      </c>
      <c r="X8" s="8">
        <v>94.854091572782394</v>
      </c>
      <c r="Y8" s="8">
        <v>100.081242670213</v>
      </c>
      <c r="Z8" s="9">
        <f>AVERAGE(W8:Y8)</f>
        <v>97.657840879753493</v>
      </c>
      <c r="AA8" s="8">
        <f>_xlfn.STDEV.P(W8:Y8)</f>
        <v>2.1508564687630685</v>
      </c>
      <c r="AB8" s="26">
        <f>AA8/Z8*100</f>
        <v>2.2024411449065591</v>
      </c>
      <c r="AC8" s="8"/>
      <c r="AD8" s="25">
        <v>64.051414803943899</v>
      </c>
      <c r="AE8" s="12">
        <v>8.2175476235933491</v>
      </c>
      <c r="AF8" s="8">
        <v>58.045948217121698</v>
      </c>
      <c r="AG8" s="9">
        <f>(AD8+AF8)/2</f>
        <v>61.048681510532802</v>
      </c>
      <c r="AH8" s="8">
        <f>_xlfn.STDEV.P(AD8,AF8)</f>
        <v>3.0027332934111008</v>
      </c>
      <c r="AI8" s="26">
        <f>AH8/AG8*100</f>
        <v>4.9185882792456965</v>
      </c>
      <c r="AJ8" s="25">
        <v>44.247699539166597</v>
      </c>
      <c r="AK8" s="8">
        <v>54.0715063383524</v>
      </c>
      <c r="AL8" s="8">
        <v>51.190267586638001</v>
      </c>
      <c r="AM8" s="9">
        <f>AVERAGE(AJ8:AL8)</f>
        <v>49.836491154718999</v>
      </c>
      <c r="AN8" s="8">
        <f>_xlfn.STDEV.P(AJ8:AL8)</f>
        <v>4.1232129848494612</v>
      </c>
      <c r="AO8" s="26">
        <f>AN8/AM8*100</f>
        <v>8.2734817185439748</v>
      </c>
      <c r="AR8" t="s">
        <v>121</v>
      </c>
      <c r="AS8">
        <v>516974.07709999999</v>
      </c>
      <c r="AT8" t="s">
        <v>260</v>
      </c>
      <c r="AU8" s="16">
        <v>23.955259412446868</v>
      </c>
      <c r="AV8" s="17">
        <v>15.911549603659864</v>
      </c>
      <c r="AW8" s="16">
        <v>85.609591653551661</v>
      </c>
      <c r="AX8" s="17">
        <v>97.657840879753493</v>
      </c>
      <c r="AY8" s="9">
        <v>61.048681510532802</v>
      </c>
      <c r="AZ8" s="17">
        <v>49.836491154718999</v>
      </c>
      <c r="BC8" t="s">
        <v>121</v>
      </c>
      <c r="BD8" t="s">
        <v>260</v>
      </c>
      <c r="BE8" s="33">
        <f t="shared" ref="BE8:BE39" si="0">AU8/AU$97*100</f>
        <v>0.75505830082228687</v>
      </c>
      <c r="BF8" s="34">
        <f t="shared" ref="BF8:BF39" si="1">AV8/AV$97*100</f>
        <v>0.63248701484862768</v>
      </c>
      <c r="BG8" s="33">
        <f t="shared" ref="BG8:BG39" si="2">AW8/AW$97*100</f>
        <v>2.3081902848288953</v>
      </c>
      <c r="BH8" s="34">
        <f t="shared" ref="BH8:BH39" si="3">AX8/AX$97*100</f>
        <v>2.5531744106929586</v>
      </c>
      <c r="BI8" s="33">
        <f t="shared" ref="BI8:BJ8" si="4">AY8/AY$97*100</f>
        <v>1.0768894274849057</v>
      </c>
      <c r="BJ8" s="34">
        <f t="shared" si="4"/>
        <v>1.0282690617519143</v>
      </c>
    </row>
    <row r="9" spans="1:62" x14ac:dyDescent="0.25">
      <c r="A9" t="s">
        <v>55</v>
      </c>
      <c r="B9">
        <v>188688.0949</v>
      </c>
      <c r="C9" t="s">
        <v>261</v>
      </c>
      <c r="D9" s="25">
        <v>303.38777498672198</v>
      </c>
      <c r="E9" s="8">
        <v>320.121942076496</v>
      </c>
      <c r="F9" s="8">
        <v>356.74744224338502</v>
      </c>
      <c r="G9" s="9">
        <f t="shared" ref="G9:G72" si="5">AVERAGE(D9:F9)</f>
        <v>326.75238643553433</v>
      </c>
      <c r="H9" s="8">
        <f t="shared" ref="H9:H72" si="6">_xlfn.STDEV.P(D9:F9)</f>
        <v>22.282812759825706</v>
      </c>
      <c r="I9" s="26">
        <f t="shared" ref="I9:I72" si="7">H9/G9*100</f>
        <v>6.8194797298663126</v>
      </c>
      <c r="J9" s="25">
        <v>258.70345305154802</v>
      </c>
      <c r="K9" s="8">
        <v>239.189638850731</v>
      </c>
      <c r="L9" s="8">
        <v>236.588299054613</v>
      </c>
      <c r="M9" s="9">
        <f t="shared" ref="M9:M72" si="8">AVERAGE(J9:L9)</f>
        <v>244.82713031896401</v>
      </c>
      <c r="N9" s="8">
        <f t="shared" ref="N9:N72" si="9">_xlfn.STDEV.P(J9:L9)</f>
        <v>9.8693461998195104</v>
      </c>
      <c r="O9" s="26">
        <f t="shared" ref="O9:O72" si="10">N9/M9*100</f>
        <v>4.0311489118716528</v>
      </c>
      <c r="P9" s="8"/>
      <c r="Q9" s="25">
        <v>36.7610356890887</v>
      </c>
      <c r="R9" s="8">
        <v>39.110656577635602</v>
      </c>
      <c r="S9" s="8">
        <v>39.358951646274498</v>
      </c>
      <c r="T9" s="9">
        <f t="shared" ref="T9:T72" si="11">AVERAGE(Q9:S9)</f>
        <v>38.410214637666265</v>
      </c>
      <c r="U9" s="8">
        <f t="shared" ref="U9:U72" si="12">_xlfn.STDEV.P(Q9:S9)</f>
        <v>1.1705428978615446</v>
      </c>
      <c r="V9" s="26">
        <f t="shared" ref="V9:V72" si="13">U9/T9*100</f>
        <v>3.0474781484654172</v>
      </c>
      <c r="W9" s="25">
        <v>23.0196171086384</v>
      </c>
      <c r="X9" s="8">
        <v>24.7395784354825</v>
      </c>
      <c r="Y9" s="8">
        <v>18.5458480450895</v>
      </c>
      <c r="Z9" s="9">
        <f t="shared" ref="Z9:Z72" si="14">AVERAGE(W9:Y9)</f>
        <v>22.101681196403465</v>
      </c>
      <c r="AA9" s="8">
        <f t="shared" ref="AA9:AA72" si="15">_xlfn.STDEV.P(W9:Y9)</f>
        <v>2.6105591727249071</v>
      </c>
      <c r="AB9" s="26">
        <f t="shared" ref="AB9:AB72" si="16">AA9/Z9*100</f>
        <v>11.811586410674112</v>
      </c>
      <c r="AC9" s="8"/>
      <c r="AD9" s="25">
        <v>137.544167890648</v>
      </c>
      <c r="AE9" s="12">
        <v>12.533868589233499</v>
      </c>
      <c r="AF9" s="8">
        <v>264.85173999858199</v>
      </c>
      <c r="AG9" s="9">
        <f t="shared" ref="AG9:AG72" si="17">(AD9+AF9)/2</f>
        <v>201.19795394461499</v>
      </c>
      <c r="AH9" s="8">
        <f t="shared" ref="AH9:AH72" si="18">_xlfn.STDEV.P(AD9,AF9)</f>
        <v>63.653786053967004</v>
      </c>
      <c r="AI9" s="26">
        <f t="shared" ref="AI9:AI72" si="19">AH9/AG9*100</f>
        <v>31.637392332274601</v>
      </c>
      <c r="AJ9" s="25">
        <v>163.588020603758</v>
      </c>
      <c r="AK9" s="8">
        <v>87.761159403987307</v>
      </c>
      <c r="AL9" s="8">
        <v>75.023537491371101</v>
      </c>
      <c r="AM9" s="9">
        <f>AVERAGE(AK9:AL9)</f>
        <v>81.392348447679211</v>
      </c>
      <c r="AN9" s="8">
        <f>_xlfn.STDEV.P(AK9:AL9)</f>
        <v>6.3688109563081028</v>
      </c>
      <c r="AO9" s="26">
        <f t="shared" ref="AO9:AO72" si="20">AN9/AM9*100</f>
        <v>7.8248276131289094</v>
      </c>
      <c r="AR9" t="s">
        <v>55</v>
      </c>
      <c r="AS9">
        <v>188688.0949</v>
      </c>
      <c r="AT9" t="s">
        <v>261</v>
      </c>
      <c r="AU9" s="16">
        <v>326.75238643553433</v>
      </c>
      <c r="AV9" s="17">
        <v>244.82713031896401</v>
      </c>
      <c r="AW9" s="16">
        <v>38.410214637666265</v>
      </c>
      <c r="AX9" s="17">
        <v>22.101681196403465</v>
      </c>
      <c r="AY9" s="9">
        <v>201.19795394461499</v>
      </c>
      <c r="AZ9" s="17">
        <v>81.392348447679211</v>
      </c>
      <c r="BC9" t="s">
        <v>55</v>
      </c>
      <c r="BD9" t="s">
        <v>261</v>
      </c>
      <c r="BE9" s="33">
        <f t="shared" si="0"/>
        <v>10.299078688475841</v>
      </c>
      <c r="BF9" s="34">
        <f t="shared" si="1"/>
        <v>9.7319233303197556</v>
      </c>
      <c r="BG9" s="33">
        <f t="shared" si="2"/>
        <v>1.0356092413527564</v>
      </c>
      <c r="BH9" s="34">
        <f t="shared" si="3"/>
        <v>0.57782812271502981</v>
      </c>
      <c r="BI9" s="33">
        <f t="shared" ref="BI9:BI72" si="21">AY9/AY$97*100</f>
        <v>3.5491012102721484</v>
      </c>
      <c r="BJ9" s="34">
        <f t="shared" ref="BJ9:BJ72" si="22">AZ9/AZ$97*100</f>
        <v>1.6793564681801461</v>
      </c>
    </row>
    <row r="10" spans="1:62" x14ac:dyDescent="0.25">
      <c r="A10" t="s">
        <v>103</v>
      </c>
      <c r="B10">
        <v>71362.710900000005</v>
      </c>
      <c r="C10" t="s">
        <v>262</v>
      </c>
      <c r="D10" s="25">
        <v>123.12915990638901</v>
      </c>
      <c r="E10" s="8">
        <v>111.06077437768199</v>
      </c>
      <c r="F10" s="8">
        <v>138.16333224411801</v>
      </c>
      <c r="G10" s="9">
        <f t="shared" si="5"/>
        <v>124.11775550939633</v>
      </c>
      <c r="H10" s="8">
        <f t="shared" si="6"/>
        <v>11.086633143132087</v>
      </c>
      <c r="I10" s="26">
        <f t="shared" si="7"/>
        <v>8.9323506517105642</v>
      </c>
      <c r="J10" s="25">
        <v>114.03881517496499</v>
      </c>
      <c r="K10" s="8">
        <v>84.038187493152094</v>
      </c>
      <c r="L10" s="8">
        <v>83.321040487229496</v>
      </c>
      <c r="M10" s="9">
        <f t="shared" si="8"/>
        <v>93.799347718448857</v>
      </c>
      <c r="N10" s="8">
        <f t="shared" si="9"/>
        <v>14.314459057180839</v>
      </c>
      <c r="O10" s="26">
        <f t="shared" si="10"/>
        <v>15.260723454226548</v>
      </c>
      <c r="P10" s="8"/>
      <c r="Q10" s="25">
        <v>1470.54682727262</v>
      </c>
      <c r="R10" s="8">
        <v>1454.42241952013</v>
      </c>
      <c r="S10" s="8">
        <v>1576.82576138737</v>
      </c>
      <c r="T10" s="9">
        <f t="shared" si="11"/>
        <v>1500.5983360600401</v>
      </c>
      <c r="U10" s="8">
        <f t="shared" si="12"/>
        <v>54.301408271286377</v>
      </c>
      <c r="V10" s="26">
        <f t="shared" si="13"/>
        <v>3.6186504387216467</v>
      </c>
      <c r="W10" s="25">
        <v>1837.3640573930199</v>
      </c>
      <c r="X10" s="8">
        <v>1775.6474490959199</v>
      </c>
      <c r="Y10" s="8">
        <v>1944.1762063644701</v>
      </c>
      <c r="Z10" s="9">
        <f t="shared" si="14"/>
        <v>1852.3959042844699</v>
      </c>
      <c r="AA10" s="8">
        <f t="shared" si="15"/>
        <v>69.61777944532308</v>
      </c>
      <c r="AB10" s="26">
        <f t="shared" si="16"/>
        <v>3.7582559583673092</v>
      </c>
      <c r="AC10" s="8"/>
      <c r="AD10" s="25">
        <v>107.959640493774</v>
      </c>
      <c r="AE10" s="12">
        <v>4.2680470138478297</v>
      </c>
      <c r="AF10" s="8">
        <v>81.998919129716697</v>
      </c>
      <c r="AG10" s="9">
        <f t="shared" si="17"/>
        <v>94.979279811745357</v>
      </c>
      <c r="AH10" s="8">
        <f t="shared" si="18"/>
        <v>12.980360682028561</v>
      </c>
      <c r="AI10" s="26">
        <f t="shared" si="19"/>
        <v>13.666518326688113</v>
      </c>
      <c r="AJ10" s="25">
        <v>84.369786415204103</v>
      </c>
      <c r="AK10" s="8">
        <v>109.932333965308</v>
      </c>
      <c r="AL10" s="8">
        <v>107.69907203567</v>
      </c>
      <c r="AM10" s="9">
        <f t="shared" ref="AM10:AM72" si="23">AVERAGE(AJ10:AL10)</f>
        <v>100.66706413872737</v>
      </c>
      <c r="AN10" s="8">
        <f t="shared" ref="AN10:AN72" si="24">_xlfn.STDEV.P(AJ10:AL10)</f>
        <v>11.55992533452905</v>
      </c>
      <c r="AO10" s="26">
        <f t="shared" si="20"/>
        <v>11.483324196877874</v>
      </c>
      <c r="AR10" t="s">
        <v>103</v>
      </c>
      <c r="AS10">
        <v>71362.710900000005</v>
      </c>
      <c r="AT10" t="s">
        <v>262</v>
      </c>
      <c r="AU10" s="16">
        <v>124.11775550939633</v>
      </c>
      <c r="AV10" s="17">
        <v>93.799347718448857</v>
      </c>
      <c r="AW10" s="16">
        <v>1500.5983360600401</v>
      </c>
      <c r="AX10" s="17">
        <v>1852.3959042844699</v>
      </c>
      <c r="AY10" s="9">
        <v>94.979279811745357</v>
      </c>
      <c r="AZ10" s="17">
        <v>100.66706413872737</v>
      </c>
      <c r="BC10" t="s">
        <v>103</v>
      </c>
      <c r="BD10" t="s">
        <v>262</v>
      </c>
      <c r="BE10" s="33">
        <f t="shared" si="0"/>
        <v>3.9121321945738163</v>
      </c>
      <c r="BF10" s="34">
        <f t="shared" si="1"/>
        <v>3.7285412741662949</v>
      </c>
      <c r="BG10" s="33">
        <f t="shared" si="2"/>
        <v>40.458860202734002</v>
      </c>
      <c r="BH10" s="34">
        <f t="shared" si="3"/>
        <v>48.42918682909437</v>
      </c>
      <c r="BI10" s="33">
        <f t="shared" si="21"/>
        <v>1.6754200046360093</v>
      </c>
      <c r="BJ10" s="34">
        <f t="shared" si="22"/>
        <v>2.0770488690684514</v>
      </c>
    </row>
    <row r="11" spans="1:62" x14ac:dyDescent="0.25">
      <c r="A11" t="s">
        <v>353</v>
      </c>
      <c r="B11">
        <v>143772.74470000001</v>
      </c>
      <c r="C11" t="s">
        <v>263</v>
      </c>
      <c r="D11" s="25">
        <v>221.21003630178001</v>
      </c>
      <c r="E11" s="8">
        <v>202.98374013970999</v>
      </c>
      <c r="F11" s="8">
        <v>254.745881465585</v>
      </c>
      <c r="G11" s="9">
        <f t="shared" si="5"/>
        <v>226.31321930235833</v>
      </c>
      <c r="H11" s="8">
        <f t="shared" si="6"/>
        <v>21.437687627369517</v>
      </c>
      <c r="I11" s="26">
        <f t="shared" si="7"/>
        <v>9.4725742020082357</v>
      </c>
      <c r="J11" s="25">
        <v>206.89293869676001</v>
      </c>
      <c r="K11" s="8">
        <v>163.31188030308101</v>
      </c>
      <c r="L11" s="8">
        <v>162.95215637146799</v>
      </c>
      <c r="M11" s="9">
        <f t="shared" si="8"/>
        <v>177.71899179043635</v>
      </c>
      <c r="N11" s="8">
        <f t="shared" si="9"/>
        <v>20.62961841457556</v>
      </c>
      <c r="O11" s="26">
        <f t="shared" si="10"/>
        <v>11.607998788841718</v>
      </c>
      <c r="P11" s="8"/>
      <c r="Q11" s="25">
        <v>6.4707844077547803</v>
      </c>
      <c r="R11" s="8">
        <v>6.4306868754384903</v>
      </c>
      <c r="S11" s="8">
        <v>6.7510739482875897</v>
      </c>
      <c r="T11" s="9">
        <f t="shared" si="11"/>
        <v>6.5508484104936207</v>
      </c>
      <c r="U11" s="8">
        <f t="shared" si="12"/>
        <v>0.14252403893876345</v>
      </c>
      <c r="V11" s="26">
        <f t="shared" si="13"/>
        <v>2.1756577164945257</v>
      </c>
      <c r="W11" s="25">
        <v>7.1625823862550302</v>
      </c>
      <c r="X11" s="8">
        <v>7.1484513047913198</v>
      </c>
      <c r="Y11" s="8">
        <v>7.59778896897026</v>
      </c>
      <c r="Z11" s="9">
        <f t="shared" si="14"/>
        <v>7.3029408866722036</v>
      </c>
      <c r="AA11" s="8">
        <f t="shared" si="15"/>
        <v>0.20856887845819616</v>
      </c>
      <c r="AB11" s="26">
        <f t="shared" si="16"/>
        <v>2.8559573697061182</v>
      </c>
      <c r="AC11" s="8"/>
      <c r="AD11" s="25">
        <v>15.6654609727396</v>
      </c>
      <c r="AE11" s="12">
        <v>2.1284893999521501</v>
      </c>
      <c r="AF11" s="8">
        <v>16.281999555204301</v>
      </c>
      <c r="AG11" s="9">
        <f t="shared" si="17"/>
        <v>15.973730263971952</v>
      </c>
      <c r="AH11" s="8">
        <f t="shared" si="18"/>
        <v>0.30826929123235036</v>
      </c>
      <c r="AI11" s="26">
        <f t="shared" si="19"/>
        <v>1.9298516134809052</v>
      </c>
      <c r="AJ11" s="25">
        <v>12.814487477032101</v>
      </c>
      <c r="AK11" s="8">
        <v>13.2097006056689</v>
      </c>
      <c r="AL11" s="8">
        <v>12.676921525759001</v>
      </c>
      <c r="AM11" s="9">
        <f t="shared" si="23"/>
        <v>12.900369869486667</v>
      </c>
      <c r="AN11" s="8">
        <f t="shared" si="24"/>
        <v>0.22582474915695094</v>
      </c>
      <c r="AO11" s="26">
        <f t="shared" si="20"/>
        <v>1.7505292595609661</v>
      </c>
      <c r="AR11" t="s">
        <v>353</v>
      </c>
      <c r="AS11">
        <v>143772.74470000001</v>
      </c>
      <c r="AT11" t="s">
        <v>263</v>
      </c>
      <c r="AU11" s="16">
        <v>226.31321930235833</v>
      </c>
      <c r="AV11" s="17">
        <v>177.71899179043635</v>
      </c>
      <c r="AW11" s="16">
        <v>6.5508484104936207</v>
      </c>
      <c r="AX11" s="17">
        <v>7.3029408866722036</v>
      </c>
      <c r="AY11" s="9">
        <v>15.973730263971952</v>
      </c>
      <c r="AZ11" s="17">
        <v>12.900369869486667</v>
      </c>
      <c r="BC11" t="s">
        <v>353</v>
      </c>
      <c r="BD11" t="s">
        <v>263</v>
      </c>
      <c r="BE11" s="33">
        <f t="shared" si="0"/>
        <v>7.1332842562027627</v>
      </c>
      <c r="BF11" s="34">
        <f t="shared" si="1"/>
        <v>7.0643625164947004</v>
      </c>
      <c r="BG11" s="33">
        <f t="shared" si="2"/>
        <v>0.17662278684471314</v>
      </c>
      <c r="BH11" s="34">
        <f t="shared" si="3"/>
        <v>0.19092867123299725</v>
      </c>
      <c r="BI11" s="33">
        <f t="shared" si="21"/>
        <v>0.28177416470164385</v>
      </c>
      <c r="BJ11" s="34">
        <f t="shared" si="22"/>
        <v>0.2661714521748319</v>
      </c>
    </row>
    <row r="12" spans="1:62" x14ac:dyDescent="0.25">
      <c r="A12" t="s">
        <v>135</v>
      </c>
      <c r="B12">
        <v>45399.118499999997</v>
      </c>
      <c r="C12" t="s">
        <v>264</v>
      </c>
      <c r="D12" s="25">
        <v>68.073252119950993</v>
      </c>
      <c r="E12" s="8">
        <v>58.882813382337602</v>
      </c>
      <c r="F12" s="8">
        <v>72.580837012719101</v>
      </c>
      <c r="G12" s="9">
        <f t="shared" si="5"/>
        <v>66.512300838335889</v>
      </c>
      <c r="H12" s="8">
        <f t="shared" si="6"/>
        <v>5.7000812580350892</v>
      </c>
      <c r="I12" s="26">
        <f t="shared" si="7"/>
        <v>8.5699655344800778</v>
      </c>
      <c r="J12" s="25">
        <v>50.602478565736803</v>
      </c>
      <c r="K12" s="8">
        <v>35.485328790678601</v>
      </c>
      <c r="L12" s="8">
        <v>37.353082428007703</v>
      </c>
      <c r="M12" s="9">
        <f t="shared" si="8"/>
        <v>41.146963261474362</v>
      </c>
      <c r="N12" s="8">
        <f t="shared" si="9"/>
        <v>6.729398346771454</v>
      </c>
      <c r="O12" s="26">
        <f t="shared" si="10"/>
        <v>16.354544329331215</v>
      </c>
      <c r="P12" s="8"/>
      <c r="Q12" s="25">
        <v>81.354249147169</v>
      </c>
      <c r="R12" s="8">
        <v>81.763236085773599</v>
      </c>
      <c r="S12" s="8">
        <v>89.096837864556903</v>
      </c>
      <c r="T12" s="9">
        <f t="shared" si="11"/>
        <v>84.071441032499834</v>
      </c>
      <c r="U12" s="8">
        <f t="shared" si="12"/>
        <v>3.5574126898373963</v>
      </c>
      <c r="V12" s="26">
        <f t="shared" si="13"/>
        <v>4.2314163360922921</v>
      </c>
      <c r="W12" s="25">
        <v>102.34014493182799</v>
      </c>
      <c r="X12" s="8">
        <v>99.589218550945304</v>
      </c>
      <c r="Y12" s="8">
        <v>111.675785517226</v>
      </c>
      <c r="Z12" s="9">
        <f t="shared" si="14"/>
        <v>104.53504966666644</v>
      </c>
      <c r="AA12" s="8">
        <f t="shared" si="15"/>
        <v>5.1726511805752065</v>
      </c>
      <c r="AB12" s="26">
        <f t="shared" si="16"/>
        <v>4.9482457769612873</v>
      </c>
      <c r="AC12" s="8"/>
      <c r="AD12" s="25">
        <v>29.385741978307699</v>
      </c>
      <c r="AE12" s="12">
        <v>11.6603668404706</v>
      </c>
      <c r="AF12" s="8">
        <v>31.3212126230199</v>
      </c>
      <c r="AG12" s="9">
        <f t="shared" si="17"/>
        <v>30.353477300663798</v>
      </c>
      <c r="AH12" s="8">
        <f t="shared" si="18"/>
        <v>0.96773532235610027</v>
      </c>
      <c r="AI12" s="26">
        <f t="shared" si="19"/>
        <v>3.1882189733000934</v>
      </c>
      <c r="AJ12" s="25">
        <v>39.258834607397603</v>
      </c>
      <c r="AK12" s="8">
        <v>40.479026584247897</v>
      </c>
      <c r="AL12" s="8">
        <v>39.917222197007803</v>
      </c>
      <c r="AM12" s="9">
        <f t="shared" si="23"/>
        <v>39.885027796217763</v>
      </c>
      <c r="AN12" s="8">
        <f t="shared" si="24"/>
        <v>0.49866119070576004</v>
      </c>
      <c r="AO12" s="26">
        <f t="shared" si="20"/>
        <v>1.2502465668409219</v>
      </c>
      <c r="AR12" t="s">
        <v>135</v>
      </c>
      <c r="AS12">
        <v>45399.118499999997</v>
      </c>
      <c r="AT12" t="s">
        <v>264</v>
      </c>
      <c r="AU12" s="16">
        <v>66.512300838335889</v>
      </c>
      <c r="AV12" s="17">
        <v>41.146963261474362</v>
      </c>
      <c r="AW12" s="16">
        <v>84.071441032499834</v>
      </c>
      <c r="AX12" s="17">
        <v>104.53504966666644</v>
      </c>
      <c r="AY12" s="9">
        <v>30.353477300663798</v>
      </c>
      <c r="AZ12" s="17">
        <v>39.885027796217763</v>
      </c>
      <c r="BC12" t="s">
        <v>135</v>
      </c>
      <c r="BD12" t="s">
        <v>264</v>
      </c>
      <c r="BE12" s="33">
        <f t="shared" si="0"/>
        <v>2.0964358594539205</v>
      </c>
      <c r="BF12" s="34">
        <f t="shared" si="1"/>
        <v>1.635599335802592</v>
      </c>
      <c r="BG12" s="33">
        <f t="shared" si="2"/>
        <v>2.2667189467283353</v>
      </c>
      <c r="BH12" s="34">
        <f t="shared" si="3"/>
        <v>2.7329727078246653</v>
      </c>
      <c r="BI12" s="33">
        <f t="shared" si="21"/>
        <v>0.53543070847235807</v>
      </c>
      <c r="BJ12" s="34">
        <f t="shared" si="22"/>
        <v>0.82294196801779451</v>
      </c>
    </row>
    <row r="13" spans="1:62" x14ac:dyDescent="0.25">
      <c r="A13" t="s">
        <v>253</v>
      </c>
      <c r="B13">
        <v>103585.7087</v>
      </c>
      <c r="C13" t="s">
        <v>265</v>
      </c>
      <c r="D13" s="25">
        <v>97.417291913381604</v>
      </c>
      <c r="E13" s="8">
        <v>95.082943525167593</v>
      </c>
      <c r="F13" s="8">
        <v>110.82309516122901</v>
      </c>
      <c r="G13" s="9">
        <f t="shared" si="5"/>
        <v>101.10777686659274</v>
      </c>
      <c r="H13" s="8">
        <f t="shared" si="6"/>
        <v>6.9355534638056584</v>
      </c>
      <c r="I13" s="26">
        <f t="shared" si="7"/>
        <v>6.8595647918921365</v>
      </c>
      <c r="J13" s="25">
        <v>92.8325131727577</v>
      </c>
      <c r="K13" s="8">
        <v>74.149939062951603</v>
      </c>
      <c r="L13" s="8">
        <v>72.198361854525203</v>
      </c>
      <c r="M13" s="9">
        <f t="shared" si="8"/>
        <v>79.726938030078159</v>
      </c>
      <c r="N13" s="8">
        <f t="shared" si="9"/>
        <v>9.3012270970170565</v>
      </c>
      <c r="O13" s="26">
        <f t="shared" si="10"/>
        <v>11.66635434250345</v>
      </c>
      <c r="P13" s="8"/>
      <c r="Q13" s="25">
        <v>15.8115544701772</v>
      </c>
      <c r="R13" s="8">
        <v>16.152369518516402</v>
      </c>
      <c r="S13" s="8">
        <v>15.5974659090763</v>
      </c>
      <c r="T13" s="9">
        <f t="shared" si="11"/>
        <v>15.853796632589967</v>
      </c>
      <c r="U13" s="8">
        <f t="shared" si="12"/>
        <v>0.22849916725799116</v>
      </c>
      <c r="V13" s="26">
        <f t="shared" si="13"/>
        <v>1.4412898850252391</v>
      </c>
      <c r="W13" s="25">
        <v>11.516787426879199</v>
      </c>
      <c r="X13" s="8">
        <v>12.2170116464023</v>
      </c>
      <c r="Y13" s="8">
        <v>12.6497340782772</v>
      </c>
      <c r="Z13" s="9">
        <f t="shared" si="14"/>
        <v>12.127844383852901</v>
      </c>
      <c r="AA13" s="8">
        <f t="shared" si="15"/>
        <v>0.4668012633954633</v>
      </c>
      <c r="AB13" s="26">
        <f t="shared" si="16"/>
        <v>3.8490043953479964</v>
      </c>
      <c r="AC13" s="8"/>
      <c r="AD13" s="25">
        <v>10.0235509595009</v>
      </c>
      <c r="AE13" s="12">
        <v>4.1999346058937803</v>
      </c>
      <c r="AF13" s="8">
        <v>10.361007253694</v>
      </c>
      <c r="AG13" s="9">
        <f t="shared" si="17"/>
        <v>10.19227910659745</v>
      </c>
      <c r="AH13" s="8">
        <f t="shared" si="18"/>
        <v>0.16872814709654982</v>
      </c>
      <c r="AI13" s="26">
        <f t="shared" si="19"/>
        <v>1.655450614449248</v>
      </c>
      <c r="AJ13" s="25">
        <v>9.3335052919783994</v>
      </c>
      <c r="AK13" s="8">
        <v>9.7761800197069508</v>
      </c>
      <c r="AL13" s="8">
        <v>9.2922090060951295</v>
      </c>
      <c r="AM13" s="9">
        <f t="shared" si="23"/>
        <v>9.4672981059268277</v>
      </c>
      <c r="AN13" s="8">
        <f t="shared" si="24"/>
        <v>0.21906220319396694</v>
      </c>
      <c r="AO13" s="26">
        <f t="shared" si="20"/>
        <v>2.3138830186072528</v>
      </c>
      <c r="AR13" t="s">
        <v>253</v>
      </c>
      <c r="AS13">
        <v>103585.7087</v>
      </c>
      <c r="AT13" t="s">
        <v>265</v>
      </c>
      <c r="AU13" s="16">
        <v>101.10777686659274</v>
      </c>
      <c r="AV13" s="17">
        <v>79.726938030078159</v>
      </c>
      <c r="AW13" s="16">
        <v>15.853796632589967</v>
      </c>
      <c r="AX13" s="17">
        <v>12.127844383852901</v>
      </c>
      <c r="AY13" s="9">
        <v>10.19227910659745</v>
      </c>
      <c r="AZ13" s="17">
        <v>9.4672981059268277</v>
      </c>
      <c r="BC13" t="s">
        <v>253</v>
      </c>
      <c r="BD13" t="s">
        <v>265</v>
      </c>
      <c r="BE13" s="33">
        <f t="shared" si="0"/>
        <v>3.1868686907703414</v>
      </c>
      <c r="BF13" s="34">
        <f t="shared" si="1"/>
        <v>3.1691604082399976</v>
      </c>
      <c r="BG13" s="33">
        <f t="shared" si="2"/>
        <v>0.42744718971544204</v>
      </c>
      <c r="BH13" s="34">
        <f t="shared" si="3"/>
        <v>0.31707133455721448</v>
      </c>
      <c r="BI13" s="33">
        <f t="shared" si="21"/>
        <v>0.17979024837704974</v>
      </c>
      <c r="BJ13" s="34">
        <f t="shared" si="22"/>
        <v>0.19533738261156169</v>
      </c>
    </row>
    <row r="14" spans="1:62" x14ac:dyDescent="0.25">
      <c r="A14" t="s">
        <v>29</v>
      </c>
      <c r="B14">
        <v>71519.662500000006</v>
      </c>
      <c r="C14" t="s">
        <v>266</v>
      </c>
      <c r="D14" s="25">
        <v>78.642203983113902</v>
      </c>
      <c r="E14" s="8">
        <v>79.255495238482595</v>
      </c>
      <c r="F14" s="8">
        <v>89.089381334771204</v>
      </c>
      <c r="G14" s="9">
        <f t="shared" si="5"/>
        <v>82.329026852122567</v>
      </c>
      <c r="H14" s="8">
        <f t="shared" si="6"/>
        <v>4.7868448961209351</v>
      </c>
      <c r="I14" s="26">
        <f t="shared" si="7"/>
        <v>5.814285773982184</v>
      </c>
      <c r="J14" s="25">
        <v>77.416614131109498</v>
      </c>
      <c r="K14" s="8">
        <v>60.934867683912202</v>
      </c>
      <c r="L14" s="8">
        <v>61.134586373231699</v>
      </c>
      <c r="M14" s="9">
        <f t="shared" si="8"/>
        <v>66.495356062751128</v>
      </c>
      <c r="N14" s="8">
        <f t="shared" si="9"/>
        <v>7.7229260532295712</v>
      </c>
      <c r="O14" s="26">
        <f t="shared" si="10"/>
        <v>11.614233700683561</v>
      </c>
      <c r="P14" s="8"/>
      <c r="Q14" s="25">
        <v>89.066970195106705</v>
      </c>
      <c r="R14" s="8">
        <v>88.000153286004505</v>
      </c>
      <c r="S14" s="8">
        <v>91.260217853363997</v>
      </c>
      <c r="T14" s="9">
        <f t="shared" si="11"/>
        <v>89.442447111491731</v>
      </c>
      <c r="U14" s="8">
        <f t="shared" si="12"/>
        <v>1.357139745172844</v>
      </c>
      <c r="V14" s="26">
        <f t="shared" si="13"/>
        <v>1.517332976680684</v>
      </c>
      <c r="W14" s="25">
        <v>105.938067679521</v>
      </c>
      <c r="X14" s="8">
        <v>102.70078129747399</v>
      </c>
      <c r="Y14" s="8">
        <v>107.590859800253</v>
      </c>
      <c r="Z14" s="9">
        <f t="shared" si="14"/>
        <v>105.40990292574934</v>
      </c>
      <c r="AA14" s="8">
        <f t="shared" si="15"/>
        <v>2.0309990064301449</v>
      </c>
      <c r="AB14" s="26">
        <f t="shared" si="16"/>
        <v>1.9267629985968009</v>
      </c>
      <c r="AC14" s="8"/>
      <c r="AD14" s="25">
        <v>8.9990254877036708</v>
      </c>
      <c r="AE14" s="12">
        <v>9.1538023439873708</v>
      </c>
      <c r="AF14" s="8">
        <v>9.8689153328755008</v>
      </c>
      <c r="AG14" s="9">
        <f t="shared" si="17"/>
        <v>9.4339704102895858</v>
      </c>
      <c r="AH14" s="8">
        <f t="shared" si="18"/>
        <v>0.43494492258591499</v>
      </c>
      <c r="AI14" s="26">
        <f t="shared" si="19"/>
        <v>4.6104121983626598</v>
      </c>
      <c r="AJ14" s="25">
        <v>5.5910675693923002</v>
      </c>
      <c r="AK14" s="8">
        <v>6.6036613570636096</v>
      </c>
      <c r="AL14" s="8">
        <v>6.7550797110402403</v>
      </c>
      <c r="AM14" s="9">
        <f t="shared" si="23"/>
        <v>6.3166028791653828</v>
      </c>
      <c r="AN14" s="8">
        <f t="shared" si="24"/>
        <v>0.51674171096457255</v>
      </c>
      <c r="AO14" s="26">
        <f t="shared" si="20"/>
        <v>8.1806901723866154</v>
      </c>
      <c r="AR14" t="s">
        <v>29</v>
      </c>
      <c r="AS14">
        <v>71519.662500000006</v>
      </c>
      <c r="AT14" t="s">
        <v>266</v>
      </c>
      <c r="AU14" s="16">
        <v>82.329026852122567</v>
      </c>
      <c r="AV14" s="17">
        <v>66.495356062751128</v>
      </c>
      <c r="AW14" s="16">
        <v>89.442447111491731</v>
      </c>
      <c r="AX14" s="17">
        <v>105.40990292574934</v>
      </c>
      <c r="AY14" s="9">
        <v>9.4339704102895858</v>
      </c>
      <c r="AZ14" s="17">
        <v>6.3166028791653828</v>
      </c>
      <c r="BC14" t="s">
        <v>29</v>
      </c>
      <c r="BD14" t="s">
        <v>266</v>
      </c>
      <c r="BE14" s="33">
        <f t="shared" si="0"/>
        <v>2.5949714863457851</v>
      </c>
      <c r="BF14" s="34">
        <f t="shared" si="1"/>
        <v>2.6432025984290237</v>
      </c>
      <c r="BG14" s="33">
        <f t="shared" si="2"/>
        <v>2.4115310385959838</v>
      </c>
      <c r="BH14" s="34">
        <f t="shared" si="3"/>
        <v>2.7558449414730837</v>
      </c>
      <c r="BI14" s="33">
        <f t="shared" si="21"/>
        <v>0.16641379867136835</v>
      </c>
      <c r="BJ14" s="34">
        <f t="shared" si="22"/>
        <v>0.13032954699507981</v>
      </c>
    </row>
    <row r="15" spans="1:62" x14ac:dyDescent="0.25">
      <c r="A15" t="s">
        <v>95</v>
      </c>
      <c r="B15">
        <v>266217.54450000002</v>
      </c>
      <c r="C15" t="s">
        <v>267</v>
      </c>
      <c r="D15" s="25">
        <v>31.627511265734402</v>
      </c>
      <c r="E15" s="8">
        <v>30.9378120942349</v>
      </c>
      <c r="F15" s="8">
        <v>35.995789196937203</v>
      </c>
      <c r="G15" s="9">
        <f t="shared" si="5"/>
        <v>32.8537041856355</v>
      </c>
      <c r="H15" s="8">
        <f t="shared" si="6"/>
        <v>2.2395602098740848</v>
      </c>
      <c r="I15" s="26">
        <f t="shared" si="7"/>
        <v>6.8167662228275594</v>
      </c>
      <c r="J15" s="25">
        <v>29.562853831578899</v>
      </c>
      <c r="K15" s="8">
        <v>24.329587639570999</v>
      </c>
      <c r="L15" s="8">
        <v>25.530452511406601</v>
      </c>
      <c r="M15" s="9">
        <f t="shared" si="8"/>
        <v>26.474297994185502</v>
      </c>
      <c r="N15" s="8">
        <f t="shared" si="9"/>
        <v>2.2382883312365895</v>
      </c>
      <c r="O15" s="26">
        <f t="shared" si="10"/>
        <v>8.4545710399126737</v>
      </c>
      <c r="P15" s="8"/>
      <c r="Q15" s="25">
        <v>5.1671948325541699</v>
      </c>
      <c r="R15" s="8">
        <v>4.7815932346144603</v>
      </c>
      <c r="S15" s="8">
        <v>5.4906593538444097</v>
      </c>
      <c r="T15" s="9">
        <f t="shared" si="11"/>
        <v>5.1464824736710133</v>
      </c>
      <c r="U15" s="8">
        <f t="shared" si="12"/>
        <v>0.28984529404245263</v>
      </c>
      <c r="V15" s="26">
        <f t="shared" si="13"/>
        <v>5.631910640428246</v>
      </c>
      <c r="W15" s="25">
        <v>2.37390842470161</v>
      </c>
      <c r="X15" s="8">
        <v>2.5077703457076899</v>
      </c>
      <c r="Y15" s="8">
        <v>2.5433267934638399</v>
      </c>
      <c r="Z15" s="9">
        <f t="shared" si="14"/>
        <v>2.4750018546243799</v>
      </c>
      <c r="AA15" s="8">
        <f t="shared" si="15"/>
        <v>7.2942792307494661E-2</v>
      </c>
      <c r="AB15" s="26">
        <f t="shared" si="16"/>
        <v>2.9471813191253089</v>
      </c>
      <c r="AC15" s="8"/>
      <c r="AD15" s="25">
        <v>7.7538843568556004</v>
      </c>
      <c r="AE15" s="12">
        <v>0.89505043428414399</v>
      </c>
      <c r="AF15" s="8">
        <v>6.3957010642482102</v>
      </c>
      <c r="AG15" s="9">
        <f t="shared" si="17"/>
        <v>7.0747927105519057</v>
      </c>
      <c r="AH15" s="8">
        <f t="shared" si="18"/>
        <v>0.67909164630369512</v>
      </c>
      <c r="AI15" s="26">
        <f t="shared" si="19"/>
        <v>9.5987497314351558</v>
      </c>
      <c r="AJ15" s="25">
        <v>7.9705336885398896</v>
      </c>
      <c r="AK15" s="8">
        <v>7.2153311054130604</v>
      </c>
      <c r="AL15" s="8">
        <v>7.3187599515992696</v>
      </c>
      <c r="AM15" s="9">
        <f t="shared" si="23"/>
        <v>7.5015415818507405</v>
      </c>
      <c r="AN15" s="8">
        <f t="shared" si="24"/>
        <v>0.33430482961751912</v>
      </c>
      <c r="AO15" s="26">
        <f t="shared" si="20"/>
        <v>4.4564817240543935</v>
      </c>
      <c r="AR15" t="s">
        <v>95</v>
      </c>
      <c r="AS15">
        <v>266217.54450000002</v>
      </c>
      <c r="AT15" t="s">
        <v>267</v>
      </c>
      <c r="AU15" s="16">
        <v>32.8537041856355</v>
      </c>
      <c r="AV15" s="17">
        <v>26.474297994185502</v>
      </c>
      <c r="AW15" s="16">
        <v>5.1464824736710133</v>
      </c>
      <c r="AX15" s="17">
        <v>2.4750018546243799</v>
      </c>
      <c r="AY15" s="9">
        <v>7.0747927105519057</v>
      </c>
      <c r="AZ15" s="17">
        <v>7.5015415818507405</v>
      </c>
      <c r="BC15" t="s">
        <v>95</v>
      </c>
      <c r="BD15" t="s">
        <v>267</v>
      </c>
      <c r="BE15" s="33">
        <f t="shared" si="0"/>
        <v>1.0355330172394148</v>
      </c>
      <c r="BF15" s="34">
        <f t="shared" si="1"/>
        <v>1.0523582005302556</v>
      </c>
      <c r="BG15" s="33">
        <f t="shared" si="2"/>
        <v>0.13875852713843417</v>
      </c>
      <c r="BH15" s="34">
        <f t="shared" si="3"/>
        <v>6.4706646642181329E-2</v>
      </c>
      <c r="BI15" s="33">
        <f t="shared" si="21"/>
        <v>0.12479826399405779</v>
      </c>
      <c r="BJ15" s="34">
        <f t="shared" si="22"/>
        <v>0.15477821462420985</v>
      </c>
    </row>
    <row r="16" spans="1:62" x14ac:dyDescent="0.25">
      <c r="A16" t="s">
        <v>79</v>
      </c>
      <c r="B16">
        <v>36268.202700000002</v>
      </c>
      <c r="C16" t="s">
        <v>268</v>
      </c>
      <c r="D16" s="25">
        <v>25.0042238552142</v>
      </c>
      <c r="E16" s="8">
        <v>24.056087261790399</v>
      </c>
      <c r="F16" s="8">
        <v>28.546241963465299</v>
      </c>
      <c r="G16" s="9">
        <f t="shared" si="5"/>
        <v>25.868851026823297</v>
      </c>
      <c r="H16" s="8">
        <f t="shared" si="6"/>
        <v>1.9323659799421824</v>
      </c>
      <c r="I16" s="26">
        <f t="shared" si="7"/>
        <v>7.4698562295577826</v>
      </c>
      <c r="J16" s="25">
        <v>21.575663882817999</v>
      </c>
      <c r="K16" s="8">
        <v>19.501649928610799</v>
      </c>
      <c r="L16" s="8">
        <v>19.0106007514003</v>
      </c>
      <c r="M16" s="9">
        <f t="shared" si="8"/>
        <v>20.029304854276365</v>
      </c>
      <c r="N16" s="8">
        <f t="shared" si="9"/>
        <v>1.1116660192323782</v>
      </c>
      <c r="O16" s="26">
        <f t="shared" si="10"/>
        <v>5.5501977094079304</v>
      </c>
      <c r="P16" s="8"/>
      <c r="Q16" s="25">
        <v>35.310392970275998</v>
      </c>
      <c r="R16" s="8">
        <v>32.749134618196202</v>
      </c>
      <c r="S16" s="8">
        <v>32.862470862825802</v>
      </c>
      <c r="T16" s="9">
        <f t="shared" si="11"/>
        <v>33.640666150432672</v>
      </c>
      <c r="U16" s="8">
        <f t="shared" si="12"/>
        <v>1.1815814306159855</v>
      </c>
      <c r="V16" s="26">
        <f t="shared" si="13"/>
        <v>3.5123603835080077</v>
      </c>
      <c r="W16" s="25">
        <v>57.517092143373802</v>
      </c>
      <c r="X16" s="8">
        <v>60.438786487060497</v>
      </c>
      <c r="Y16" s="8">
        <v>74.539321941997798</v>
      </c>
      <c r="Z16" s="9">
        <f t="shared" si="14"/>
        <v>64.16506685747737</v>
      </c>
      <c r="AA16" s="8">
        <f t="shared" si="15"/>
        <v>7.4320455182722345</v>
      </c>
      <c r="AB16" s="26">
        <f t="shared" si="16"/>
        <v>11.582697380772936</v>
      </c>
      <c r="AC16" s="8"/>
      <c r="AD16" s="25">
        <v>56.0769982813258</v>
      </c>
      <c r="AE16" s="12">
        <v>0</v>
      </c>
      <c r="AF16" s="8">
        <v>55.4609678762125</v>
      </c>
      <c r="AG16" s="9">
        <f t="shared" si="17"/>
        <v>55.768983078769153</v>
      </c>
      <c r="AH16" s="8">
        <f t="shared" si="18"/>
        <v>0.30801520255664983</v>
      </c>
      <c r="AI16" s="26">
        <f t="shared" si="19"/>
        <v>0.55230557480598741</v>
      </c>
      <c r="AJ16" s="25">
        <v>40.148179767091101</v>
      </c>
      <c r="AK16" s="8">
        <v>44.815715834953501</v>
      </c>
      <c r="AL16" s="8">
        <v>53.8176319298979</v>
      </c>
      <c r="AM16" s="9">
        <f t="shared" si="23"/>
        <v>46.260509177314169</v>
      </c>
      <c r="AN16" s="8">
        <f t="shared" si="24"/>
        <v>5.6732736851200345</v>
      </c>
      <c r="AO16" s="26">
        <f t="shared" si="20"/>
        <v>12.263751061136544</v>
      </c>
      <c r="AR16" t="s">
        <v>79</v>
      </c>
      <c r="AS16">
        <v>36268.202700000002</v>
      </c>
      <c r="AT16" t="s">
        <v>268</v>
      </c>
      <c r="AU16" s="16">
        <v>25.868851026823297</v>
      </c>
      <c r="AV16" s="17">
        <v>20.029304854276365</v>
      </c>
      <c r="AW16" s="16">
        <v>33.640666150432672</v>
      </c>
      <c r="AX16" s="17">
        <v>64.16506685747737</v>
      </c>
      <c r="AY16" s="9">
        <v>55.768983078769153</v>
      </c>
      <c r="AZ16" s="17">
        <v>46.260509177314169</v>
      </c>
      <c r="BC16" t="s">
        <v>79</v>
      </c>
      <c r="BD16" t="s">
        <v>268</v>
      </c>
      <c r="BE16" s="33">
        <f t="shared" si="0"/>
        <v>0.81537379179409852</v>
      </c>
      <c r="BF16" s="34">
        <f t="shared" si="1"/>
        <v>0.79616854123752445</v>
      </c>
      <c r="BG16" s="33">
        <f t="shared" si="2"/>
        <v>0.90701353999951673</v>
      </c>
      <c r="BH16" s="34">
        <f t="shared" si="3"/>
        <v>1.6775366451387348</v>
      </c>
      <c r="BI16" s="33">
        <f t="shared" si="21"/>
        <v>0.98375635268632966</v>
      </c>
      <c r="BJ16" s="34">
        <f t="shared" si="22"/>
        <v>0.95448634656572218</v>
      </c>
    </row>
    <row r="17" spans="1:62" x14ac:dyDescent="0.25">
      <c r="A17" t="s">
        <v>49</v>
      </c>
      <c r="B17">
        <v>53058.753599999996</v>
      </c>
      <c r="C17" t="s">
        <v>269</v>
      </c>
      <c r="D17" s="25">
        <v>32.967982274086701</v>
      </c>
      <c r="E17" s="8">
        <v>28.560998767215299</v>
      </c>
      <c r="F17" s="8">
        <v>37.096431904354503</v>
      </c>
      <c r="G17" s="9">
        <f t="shared" si="5"/>
        <v>32.875137648552169</v>
      </c>
      <c r="H17" s="8">
        <f t="shared" si="6"/>
        <v>3.4851943803286143</v>
      </c>
      <c r="I17" s="26">
        <f t="shared" si="7"/>
        <v>10.601307339262513</v>
      </c>
      <c r="J17" s="25">
        <v>22.422524341360401</v>
      </c>
      <c r="K17" s="8">
        <v>17.264031170126099</v>
      </c>
      <c r="L17" s="8">
        <v>18.8688773144642</v>
      </c>
      <c r="M17" s="9">
        <f>AVERAGE(K17:L17)</f>
        <v>18.066454242295151</v>
      </c>
      <c r="N17" s="8">
        <f>_xlfn.STDEV.P(K17:L17)</f>
        <v>0.8024230721690504</v>
      </c>
      <c r="O17" s="26">
        <f t="shared" si="10"/>
        <v>4.4415083414127139</v>
      </c>
      <c r="P17" s="8"/>
      <c r="Q17" s="25">
        <v>41.2223521862444</v>
      </c>
      <c r="R17" s="8">
        <v>42.749068830834901</v>
      </c>
      <c r="S17" s="8">
        <v>44.947521750653898</v>
      </c>
      <c r="T17" s="9">
        <f t="shared" si="11"/>
        <v>42.972980922577733</v>
      </c>
      <c r="U17" s="8">
        <f t="shared" si="12"/>
        <v>1.5290137430213417</v>
      </c>
      <c r="V17" s="26">
        <f t="shared" si="13"/>
        <v>3.5580816368687316</v>
      </c>
      <c r="W17" s="25">
        <v>54.640915150206297</v>
      </c>
      <c r="X17" s="8">
        <v>53.494309474620302</v>
      </c>
      <c r="Y17" s="8">
        <v>60.104444400459698</v>
      </c>
      <c r="Z17" s="9">
        <f t="shared" si="14"/>
        <v>56.079889675095437</v>
      </c>
      <c r="AA17" s="8">
        <f t="shared" si="15"/>
        <v>2.8840315181946705</v>
      </c>
      <c r="AB17" s="26">
        <f t="shared" si="16"/>
        <v>5.1427196717104859</v>
      </c>
      <c r="AC17" s="8"/>
      <c r="AD17" s="25">
        <v>13.9536541285346</v>
      </c>
      <c r="AE17" s="12">
        <v>20.589945905051302</v>
      </c>
      <c r="AF17" s="8">
        <v>13.2259134656969</v>
      </c>
      <c r="AG17" s="9">
        <f t="shared" si="17"/>
        <v>13.58978379711575</v>
      </c>
      <c r="AH17" s="8">
        <f t="shared" si="18"/>
        <v>0.36387033141885006</v>
      </c>
      <c r="AI17" s="26">
        <f t="shared" si="19"/>
        <v>2.6775284791217699</v>
      </c>
      <c r="AJ17" s="25">
        <v>11.6166991943113</v>
      </c>
      <c r="AK17" s="8">
        <v>14.7746969811007</v>
      </c>
      <c r="AL17" s="8">
        <v>14.8504228354928</v>
      </c>
      <c r="AM17" s="9">
        <f t="shared" si="23"/>
        <v>13.747273003634932</v>
      </c>
      <c r="AN17" s="8">
        <f t="shared" si="24"/>
        <v>1.5068603494214439</v>
      </c>
      <c r="AO17" s="26">
        <f t="shared" si="20"/>
        <v>10.961158253153284</v>
      </c>
      <c r="AR17" t="s">
        <v>49</v>
      </c>
      <c r="AS17">
        <v>53058.753599999996</v>
      </c>
      <c r="AT17" t="s">
        <v>269</v>
      </c>
      <c r="AU17" s="16">
        <v>32.875137648552169</v>
      </c>
      <c r="AV17" s="17">
        <v>18.066454242295151</v>
      </c>
      <c r="AW17" s="16">
        <v>42.972980922577733</v>
      </c>
      <c r="AX17" s="17">
        <v>56.079889675095437</v>
      </c>
      <c r="AY17" s="9">
        <v>13.58978379711575</v>
      </c>
      <c r="AZ17" s="17">
        <v>13.747273003634932</v>
      </c>
      <c r="BC17" t="s">
        <v>49</v>
      </c>
      <c r="BD17" t="s">
        <v>269</v>
      </c>
      <c r="BE17" s="33">
        <f t="shared" si="0"/>
        <v>1.0362085897227664</v>
      </c>
      <c r="BF17" s="34">
        <f t="shared" si="1"/>
        <v>0.71814486943372713</v>
      </c>
      <c r="BG17" s="33">
        <f t="shared" si="2"/>
        <v>1.1586297184670233</v>
      </c>
      <c r="BH17" s="34">
        <f t="shared" si="3"/>
        <v>1.4661571255628945</v>
      </c>
      <c r="BI17" s="33">
        <f t="shared" si="21"/>
        <v>0.2397217127513997</v>
      </c>
      <c r="BJ17" s="34">
        <f t="shared" si="22"/>
        <v>0.28364548116378757</v>
      </c>
    </row>
    <row r="18" spans="1:62" x14ac:dyDescent="0.25">
      <c r="A18" t="s">
        <v>153</v>
      </c>
      <c r="B18">
        <v>53064.9683</v>
      </c>
      <c r="C18" t="s">
        <v>270</v>
      </c>
      <c r="D18" s="25">
        <v>197.841300377473</v>
      </c>
      <c r="E18" s="8">
        <v>176.650536380554</v>
      </c>
      <c r="F18" s="8">
        <v>217.193928608916</v>
      </c>
      <c r="G18" s="9">
        <f t="shared" si="5"/>
        <v>197.2285884556477</v>
      </c>
      <c r="H18" s="8">
        <f t="shared" si="6"/>
        <v>16.557439924297096</v>
      </c>
      <c r="I18" s="26">
        <f t="shared" si="7"/>
        <v>8.3950506637735707</v>
      </c>
      <c r="J18" s="25">
        <v>196.45804333781001</v>
      </c>
      <c r="K18" s="8">
        <v>153.624897400728</v>
      </c>
      <c r="L18" s="8">
        <v>154.89681984090501</v>
      </c>
      <c r="M18" s="9">
        <f t="shared" ref="M18:M24" si="25">AVERAGE(K18:L18)</f>
        <v>154.26085862081652</v>
      </c>
      <c r="N18" s="8">
        <f t="shared" ref="N18:N24" si="26">_xlfn.STDEV.P(K18:L18)</f>
        <v>0.63596122008850386</v>
      </c>
      <c r="O18" s="26">
        <f t="shared" si="10"/>
        <v>0.4122635033762771</v>
      </c>
      <c r="P18" s="8"/>
      <c r="Q18" s="25">
        <v>319.31881585516902</v>
      </c>
      <c r="R18" s="8">
        <v>325.329995187186</v>
      </c>
      <c r="S18" s="8">
        <v>337.548305586769</v>
      </c>
      <c r="T18" s="9">
        <f t="shared" si="11"/>
        <v>327.39903887637462</v>
      </c>
      <c r="U18" s="8">
        <f t="shared" si="12"/>
        <v>7.5846019587695315</v>
      </c>
      <c r="V18" s="26">
        <f t="shared" si="13"/>
        <v>2.3166231595546818</v>
      </c>
      <c r="W18" s="25">
        <v>188.81539547010701</v>
      </c>
      <c r="X18" s="8">
        <v>181.919440145978</v>
      </c>
      <c r="Y18" s="8">
        <v>199.08616600585299</v>
      </c>
      <c r="Z18" s="9">
        <f t="shared" si="14"/>
        <v>189.94033387397931</v>
      </c>
      <c r="AA18" s="8">
        <f t="shared" si="15"/>
        <v>7.0532845302220855</v>
      </c>
      <c r="AB18" s="26">
        <f t="shared" si="16"/>
        <v>3.7134211498763419</v>
      </c>
      <c r="AC18" s="8"/>
      <c r="AD18" s="25">
        <v>4115.28835971839</v>
      </c>
      <c r="AE18" s="12">
        <v>2.8764893248623902</v>
      </c>
      <c r="AF18" s="8">
        <v>3898.0253462800201</v>
      </c>
      <c r="AG18" s="9">
        <f t="shared" si="17"/>
        <v>4006.6568529992051</v>
      </c>
      <c r="AH18" s="8">
        <f t="shared" si="18"/>
        <v>108.63150671918493</v>
      </c>
      <c r="AI18" s="26">
        <f t="shared" si="19"/>
        <v>2.7112755273231901</v>
      </c>
      <c r="AJ18" s="25">
        <v>3141.70065758296</v>
      </c>
      <c r="AK18" s="8">
        <v>3558.8773271846899</v>
      </c>
      <c r="AL18" s="8">
        <v>3427.7840835759098</v>
      </c>
      <c r="AM18" s="9">
        <f t="shared" si="23"/>
        <v>3376.1206894478528</v>
      </c>
      <c r="AN18" s="13">
        <f t="shared" si="24"/>
        <v>174.18557754039398</v>
      </c>
      <c r="AO18" s="26">
        <f t="shared" si="20"/>
        <v>5.1593409585390484</v>
      </c>
      <c r="AR18" t="s">
        <v>153</v>
      </c>
      <c r="AS18">
        <v>53064.9683</v>
      </c>
      <c r="AT18" t="s">
        <v>270</v>
      </c>
      <c r="AU18" s="16">
        <v>197.2285884556477</v>
      </c>
      <c r="AV18" s="17">
        <v>154.26085862081652</v>
      </c>
      <c r="AW18" s="16">
        <v>327.39903887637462</v>
      </c>
      <c r="AX18" s="17">
        <v>189.94033387397931</v>
      </c>
      <c r="AY18" s="9">
        <v>4006.6568529992051</v>
      </c>
      <c r="AZ18" s="17">
        <v>3376.1206894478528</v>
      </c>
      <c r="BC18" t="s">
        <v>153</v>
      </c>
      <c r="BD18" t="s">
        <v>270</v>
      </c>
      <c r="BE18" s="33">
        <f t="shared" si="0"/>
        <v>6.2165506250173559</v>
      </c>
      <c r="BF18" s="34">
        <f t="shared" si="1"/>
        <v>6.1318974208913328</v>
      </c>
      <c r="BG18" s="33">
        <f t="shared" si="2"/>
        <v>8.8272735122363386</v>
      </c>
      <c r="BH18" s="34">
        <f t="shared" si="3"/>
        <v>4.9658152959027921</v>
      </c>
      <c r="BI18" s="33">
        <f t="shared" si="21"/>
        <v>70.676815580535731</v>
      </c>
      <c r="BJ18" s="34">
        <f t="shared" si="22"/>
        <v>69.659006347822483</v>
      </c>
    </row>
    <row r="19" spans="1:62" x14ac:dyDescent="0.25">
      <c r="A19" t="s">
        <v>77</v>
      </c>
      <c r="B19">
        <v>30777.8694</v>
      </c>
      <c r="C19" t="s">
        <v>271</v>
      </c>
      <c r="D19" s="25">
        <v>118.504573164576</v>
      </c>
      <c r="E19" s="8">
        <v>108.32823310219</v>
      </c>
      <c r="F19" s="8">
        <v>139.71695330491301</v>
      </c>
      <c r="G19" s="9">
        <f t="shared" si="5"/>
        <v>122.18325319055968</v>
      </c>
      <c r="H19" s="8">
        <f t="shared" si="6"/>
        <v>13.075739725190404</v>
      </c>
      <c r="I19" s="26">
        <f t="shared" si="7"/>
        <v>10.701744620269025</v>
      </c>
      <c r="J19" s="25">
        <v>104.09464644464001</v>
      </c>
      <c r="K19" s="8">
        <v>82.2553272848142</v>
      </c>
      <c r="L19" s="8">
        <v>87.453679297333395</v>
      </c>
      <c r="M19" s="9">
        <f t="shared" si="25"/>
        <v>84.854503291073797</v>
      </c>
      <c r="N19" s="8">
        <f t="shared" si="26"/>
        <v>2.5991760062595972</v>
      </c>
      <c r="O19" s="26">
        <f t="shared" si="10"/>
        <v>3.0630973082757005</v>
      </c>
      <c r="P19" s="8"/>
      <c r="Q19" s="25">
        <v>210.23569045870499</v>
      </c>
      <c r="R19" s="8">
        <v>206.370878324774</v>
      </c>
      <c r="S19" s="8">
        <v>220.915566128991</v>
      </c>
      <c r="T19" s="9">
        <f t="shared" si="11"/>
        <v>212.50737830415667</v>
      </c>
      <c r="U19" s="8">
        <f t="shared" si="12"/>
        <v>6.1512822555363407</v>
      </c>
      <c r="V19" s="26">
        <f t="shared" si="13"/>
        <v>2.8946205560600156</v>
      </c>
      <c r="W19" s="25">
        <v>261.24398414623801</v>
      </c>
      <c r="X19" s="8">
        <v>258.385747936293</v>
      </c>
      <c r="Y19" s="8">
        <v>281.69216207926598</v>
      </c>
      <c r="Z19" s="9">
        <f t="shared" si="14"/>
        <v>267.10729805393231</v>
      </c>
      <c r="AA19" s="8">
        <f t="shared" si="15"/>
        <v>10.378859042498009</v>
      </c>
      <c r="AB19" s="26">
        <f t="shared" si="16"/>
        <v>3.885651615704782</v>
      </c>
      <c r="AC19" s="8"/>
      <c r="AD19" s="25">
        <v>294.46506250495599</v>
      </c>
      <c r="AE19" s="12">
        <v>12.901847454521601</v>
      </c>
      <c r="AF19" s="8">
        <v>275.82069969796902</v>
      </c>
      <c r="AG19" s="9">
        <f t="shared" si="17"/>
        <v>285.14288110146254</v>
      </c>
      <c r="AH19" s="8">
        <f t="shared" si="18"/>
        <v>9.322181403493488</v>
      </c>
      <c r="AI19" s="26">
        <f t="shared" si="19"/>
        <v>3.269301820716461</v>
      </c>
      <c r="AJ19" s="25">
        <v>327.98564667616603</v>
      </c>
      <c r="AK19" s="8">
        <v>375.41077371625801</v>
      </c>
      <c r="AL19" s="8">
        <v>357.93647117621799</v>
      </c>
      <c r="AM19" s="9">
        <f t="shared" si="23"/>
        <v>353.77763052288066</v>
      </c>
      <c r="AN19" s="8">
        <f t="shared" si="24"/>
        <v>19.583285992177178</v>
      </c>
      <c r="AO19" s="26">
        <f t="shared" si="20"/>
        <v>5.5354788722037709</v>
      </c>
      <c r="AR19" t="s">
        <v>77</v>
      </c>
      <c r="AS19">
        <v>30777.8694</v>
      </c>
      <c r="AT19" t="s">
        <v>271</v>
      </c>
      <c r="AU19" s="16">
        <v>122.18325319055968</v>
      </c>
      <c r="AV19" s="17">
        <v>84.854503291073797</v>
      </c>
      <c r="AW19" s="16">
        <v>212.50737830415667</v>
      </c>
      <c r="AX19" s="17">
        <v>267.10729805393231</v>
      </c>
      <c r="AY19" s="9">
        <v>285.14288110146254</v>
      </c>
      <c r="AZ19" s="17">
        <v>353.77763052288066</v>
      </c>
      <c r="BC19" t="s">
        <v>77</v>
      </c>
      <c r="BD19" t="s">
        <v>271</v>
      </c>
      <c r="BE19" s="33">
        <f t="shared" si="0"/>
        <v>3.8511576082147712</v>
      </c>
      <c r="BF19" s="34">
        <f t="shared" si="1"/>
        <v>3.3729820677358582</v>
      </c>
      <c r="BG19" s="33">
        <f t="shared" si="2"/>
        <v>5.7295853955374367</v>
      </c>
      <c r="BH19" s="34">
        <f t="shared" si="3"/>
        <v>6.9832745856049732</v>
      </c>
      <c r="BI19" s="33">
        <f t="shared" si="21"/>
        <v>5.029876917616507</v>
      </c>
      <c r="BJ19" s="34">
        <f t="shared" si="22"/>
        <v>7.2994423118035234</v>
      </c>
    </row>
    <row r="20" spans="1:62" x14ac:dyDescent="0.25">
      <c r="A20" t="s">
        <v>41</v>
      </c>
      <c r="B20">
        <v>93306.407800000001</v>
      </c>
      <c r="C20" t="s">
        <v>272</v>
      </c>
      <c r="D20" s="25">
        <v>16.2138258470723</v>
      </c>
      <c r="E20" s="8">
        <v>14.8128377790238</v>
      </c>
      <c r="F20" s="8">
        <v>19.094926979584301</v>
      </c>
      <c r="G20" s="9">
        <f t="shared" si="5"/>
        <v>16.707196868560136</v>
      </c>
      <c r="H20" s="8">
        <f t="shared" si="6"/>
        <v>1.7826260037787189</v>
      </c>
      <c r="I20" s="26">
        <f t="shared" si="7"/>
        <v>10.669809051770333</v>
      </c>
      <c r="J20" s="25">
        <v>13.433439988753801</v>
      </c>
      <c r="K20" s="8">
        <v>9.9881010025342594</v>
      </c>
      <c r="L20" s="8">
        <v>13.1339104387636</v>
      </c>
      <c r="M20" s="9">
        <f t="shared" si="25"/>
        <v>11.561005720648929</v>
      </c>
      <c r="N20" s="8">
        <f t="shared" si="26"/>
        <v>1.5729047181146822</v>
      </c>
      <c r="O20" s="26">
        <f t="shared" si="10"/>
        <v>13.605258539967178</v>
      </c>
      <c r="P20" s="8"/>
      <c r="Q20" s="25">
        <v>16.950862723744599</v>
      </c>
      <c r="R20" s="8">
        <v>16.804417504640501</v>
      </c>
      <c r="S20" s="8">
        <v>18.178133342413599</v>
      </c>
      <c r="T20" s="9">
        <f t="shared" si="11"/>
        <v>17.311137856932902</v>
      </c>
      <c r="U20" s="8">
        <f t="shared" si="12"/>
        <v>0.61596668169230639</v>
      </c>
      <c r="V20" s="26">
        <f t="shared" si="13"/>
        <v>3.5582102504349198</v>
      </c>
      <c r="W20" s="25">
        <v>17.5628471883415</v>
      </c>
      <c r="X20" s="8">
        <v>17.3536579125477</v>
      </c>
      <c r="Y20" s="8">
        <v>18.4976583487013</v>
      </c>
      <c r="Z20" s="9">
        <f t="shared" si="14"/>
        <v>17.8047211498635</v>
      </c>
      <c r="AA20" s="8">
        <f t="shared" si="15"/>
        <v>0.49736740908284044</v>
      </c>
      <c r="AB20" s="26">
        <f t="shared" si="16"/>
        <v>2.7934580097967641</v>
      </c>
      <c r="AC20" s="8"/>
      <c r="AD20" s="25">
        <v>33.260106800177603</v>
      </c>
      <c r="AE20" s="12">
        <v>3.5524106609144699</v>
      </c>
      <c r="AF20" s="8">
        <v>34.100806768012099</v>
      </c>
      <c r="AG20" s="9">
        <f t="shared" si="17"/>
        <v>33.680456784094851</v>
      </c>
      <c r="AH20" s="8">
        <f t="shared" si="18"/>
        <v>0.42034998391724798</v>
      </c>
      <c r="AI20" s="26">
        <f t="shared" si="19"/>
        <v>1.2480530968206842</v>
      </c>
      <c r="AJ20" s="25">
        <v>25.158892247973</v>
      </c>
      <c r="AK20" s="8">
        <v>31.324210424547498</v>
      </c>
      <c r="AL20" s="8">
        <v>30.695598901406399</v>
      </c>
      <c r="AM20" s="9">
        <f t="shared" si="23"/>
        <v>29.059567191308968</v>
      </c>
      <c r="AN20" s="8">
        <f t="shared" si="24"/>
        <v>2.7701067214018096</v>
      </c>
      <c r="AO20" s="26">
        <f t="shared" si="20"/>
        <v>9.5325119715832631</v>
      </c>
      <c r="AR20" t="s">
        <v>41</v>
      </c>
      <c r="AS20">
        <v>93306.407800000001</v>
      </c>
      <c r="AT20" t="s">
        <v>272</v>
      </c>
      <c r="AU20" s="16">
        <v>16.707196868560136</v>
      </c>
      <c r="AV20" s="17">
        <v>11.561005720648929</v>
      </c>
      <c r="AW20" s="16">
        <v>17.311137856932902</v>
      </c>
      <c r="AX20" s="17">
        <v>17.8047211498635</v>
      </c>
      <c r="AY20" s="9">
        <v>33.680456784094851</v>
      </c>
      <c r="AZ20" s="17">
        <v>29.059567191308968</v>
      </c>
      <c r="BC20" t="s">
        <v>41</v>
      </c>
      <c r="BD20" t="s">
        <v>272</v>
      </c>
      <c r="BE20" s="33">
        <f t="shared" si="0"/>
        <v>0.52660284165087745</v>
      </c>
      <c r="BF20" s="34">
        <f t="shared" si="1"/>
        <v>0.45955209762971488</v>
      </c>
      <c r="BG20" s="33">
        <f t="shared" si="2"/>
        <v>0.46673975951675423</v>
      </c>
      <c r="BH20" s="34">
        <f t="shared" si="3"/>
        <v>0.4654880552328462</v>
      </c>
      <c r="BI20" s="33">
        <f t="shared" si="21"/>
        <v>0.59411811895390876</v>
      </c>
      <c r="BJ20" s="34">
        <f t="shared" si="22"/>
        <v>0.59958181642357788</v>
      </c>
    </row>
    <row r="21" spans="1:62" x14ac:dyDescent="0.25">
      <c r="A21" t="s">
        <v>57</v>
      </c>
      <c r="B21">
        <v>190016.34789999999</v>
      </c>
      <c r="C21" t="s">
        <v>273</v>
      </c>
      <c r="D21" s="25">
        <v>43.988670080230897</v>
      </c>
      <c r="E21" s="8">
        <v>42.829151574345303</v>
      </c>
      <c r="F21" s="8">
        <v>53.177533187616604</v>
      </c>
      <c r="G21" s="9">
        <f t="shared" si="5"/>
        <v>46.66511828073093</v>
      </c>
      <c r="H21" s="8">
        <f t="shared" si="6"/>
        <v>4.6292390829698133</v>
      </c>
      <c r="I21" s="26">
        <f t="shared" si="7"/>
        <v>9.9201271817655066</v>
      </c>
      <c r="J21" s="25">
        <v>40.338621899584901</v>
      </c>
      <c r="K21" s="8">
        <v>32.068157411462003</v>
      </c>
      <c r="L21" s="8">
        <v>33.343973372282797</v>
      </c>
      <c r="M21" s="9">
        <f t="shared" si="25"/>
        <v>32.7060653918724</v>
      </c>
      <c r="N21" s="8">
        <f t="shared" si="26"/>
        <v>0.63790798041039665</v>
      </c>
      <c r="O21" s="26">
        <f t="shared" si="10"/>
        <v>1.9504271540070961</v>
      </c>
      <c r="P21" s="8"/>
      <c r="Q21" s="25">
        <v>2.8417762347273499</v>
      </c>
      <c r="R21" s="8">
        <v>2.7641962814040202</v>
      </c>
      <c r="S21" s="8">
        <v>2.82041427344359</v>
      </c>
      <c r="T21" s="9">
        <f t="shared" si="11"/>
        <v>2.8087955965249862</v>
      </c>
      <c r="U21" s="8">
        <f t="shared" si="12"/>
        <v>3.2720101155270152E-2</v>
      </c>
      <c r="V21" s="26">
        <f t="shared" si="13"/>
        <v>1.1649157096283951</v>
      </c>
      <c r="W21" s="25">
        <v>2.0547543329736699</v>
      </c>
      <c r="X21" s="8">
        <v>2.3896527389080102</v>
      </c>
      <c r="Y21" s="8">
        <v>2.6602273096373001</v>
      </c>
      <c r="Z21" s="9">
        <f t="shared" si="14"/>
        <v>2.3682114605063269</v>
      </c>
      <c r="AA21" s="8">
        <f t="shared" si="15"/>
        <v>0.24764783824630357</v>
      </c>
      <c r="AB21" s="26">
        <f t="shared" si="16"/>
        <v>10.457167460601518</v>
      </c>
      <c r="AC21" s="8"/>
      <c r="AD21" s="25">
        <v>4.5725969895747003</v>
      </c>
      <c r="AE21" s="12">
        <v>9.5177873473435106</v>
      </c>
      <c r="AF21" s="8">
        <v>0.779246009022035</v>
      </c>
      <c r="AG21" s="9">
        <f t="shared" si="17"/>
        <v>2.6759214992983678</v>
      </c>
      <c r="AH21" s="8">
        <f t="shared" si="18"/>
        <v>1.8966754902763325</v>
      </c>
      <c r="AI21" s="26">
        <f t="shared" si="19"/>
        <v>70.879339725535473</v>
      </c>
      <c r="AJ21" s="25">
        <v>4.0260149154871696</v>
      </c>
      <c r="AK21" s="8">
        <v>1.0550488083542999</v>
      </c>
      <c r="AL21" s="8">
        <v>1.0437669756765</v>
      </c>
      <c r="AM21" s="9">
        <f>AVERAGE(AK21:AL21)</f>
        <v>1.0494078920154</v>
      </c>
      <c r="AN21" s="8">
        <f>_xlfn.STDEV.P(AK21:AL21)</f>
        <v>5.6409163388999595E-3</v>
      </c>
      <c r="AO21" s="26">
        <f t="shared" si="20"/>
        <v>0.53753324916077339</v>
      </c>
      <c r="AR21" t="s">
        <v>57</v>
      </c>
      <c r="AS21">
        <v>190016.34789999999</v>
      </c>
      <c r="AT21" t="s">
        <v>273</v>
      </c>
      <c r="AU21" s="16">
        <v>46.66511828073093</v>
      </c>
      <c r="AV21" s="17">
        <v>32.7060653918724</v>
      </c>
      <c r="AW21" s="16">
        <v>2.8087955965249862</v>
      </c>
      <c r="AX21" s="17">
        <v>2.3682114605063269</v>
      </c>
      <c r="AY21" s="9">
        <v>2.6759214992983678</v>
      </c>
      <c r="AZ21" s="17">
        <v>1.0494078920154</v>
      </c>
      <c r="BC21" t="s">
        <v>57</v>
      </c>
      <c r="BD21" t="s">
        <v>273</v>
      </c>
      <c r="BE21" s="33">
        <f t="shared" si="0"/>
        <v>1.4708621731064246</v>
      </c>
      <c r="BF21" s="34">
        <f t="shared" si="1"/>
        <v>1.3000720974650575</v>
      </c>
      <c r="BG21" s="33">
        <f t="shared" si="2"/>
        <v>7.5730237497286176E-2</v>
      </c>
      <c r="BH21" s="34">
        <f t="shared" si="3"/>
        <v>6.1914710028451066E-2</v>
      </c>
      <c r="BI21" s="33">
        <f t="shared" si="21"/>
        <v>4.7202846975111033E-2</v>
      </c>
      <c r="BJ21" s="34">
        <f t="shared" si="22"/>
        <v>2.1652280156877628E-2</v>
      </c>
    </row>
    <row r="22" spans="1:62" x14ac:dyDescent="0.25">
      <c r="A22" t="s">
        <v>59</v>
      </c>
      <c r="B22">
        <v>73040.975399999996</v>
      </c>
      <c r="C22" t="s">
        <v>274</v>
      </c>
      <c r="D22" s="25">
        <v>117.883770337253</v>
      </c>
      <c r="E22" s="8">
        <v>116.251093482279</v>
      </c>
      <c r="F22" s="8">
        <v>131.98422506248801</v>
      </c>
      <c r="G22" s="9">
        <f t="shared" si="5"/>
        <v>122.03969629400667</v>
      </c>
      <c r="H22" s="8">
        <f t="shared" si="6"/>
        <v>7.0633631153323684</v>
      </c>
      <c r="I22" s="26">
        <f t="shared" si="7"/>
        <v>5.7877586800248766</v>
      </c>
      <c r="J22" s="25">
        <v>119.17274006667699</v>
      </c>
      <c r="K22" s="8">
        <v>90.123747453839997</v>
      </c>
      <c r="L22" s="8">
        <v>90.780001437835693</v>
      </c>
      <c r="M22" s="9">
        <f t="shared" si="25"/>
        <v>90.451874445837845</v>
      </c>
      <c r="N22" s="8">
        <f t="shared" si="26"/>
        <v>0.32812699199784845</v>
      </c>
      <c r="O22" s="26">
        <f t="shared" si="10"/>
        <v>0.36276417045876624</v>
      </c>
      <c r="P22" s="8"/>
      <c r="Q22" s="25">
        <v>19.288081313385199</v>
      </c>
      <c r="R22" s="8">
        <v>21.644850751410399</v>
      </c>
      <c r="S22" s="8">
        <v>22.029783383224899</v>
      </c>
      <c r="T22" s="9">
        <f t="shared" si="11"/>
        <v>20.987571816006831</v>
      </c>
      <c r="U22" s="8">
        <f t="shared" si="12"/>
        <v>1.2119527656182971</v>
      </c>
      <c r="V22" s="26">
        <f t="shared" si="13"/>
        <v>5.7746211722023189</v>
      </c>
      <c r="W22" s="25">
        <v>20.1023859498465</v>
      </c>
      <c r="X22" s="8">
        <v>21.6941270668318</v>
      </c>
      <c r="Y22" s="8">
        <v>23.251386234647502</v>
      </c>
      <c r="Z22" s="9">
        <f t="shared" si="14"/>
        <v>21.682633083775269</v>
      </c>
      <c r="AA22" s="8">
        <f t="shared" si="15"/>
        <v>1.285599673862766</v>
      </c>
      <c r="AB22" s="26">
        <f t="shared" si="16"/>
        <v>5.9291676840888732</v>
      </c>
      <c r="AC22" s="8"/>
      <c r="AD22" s="25">
        <v>12.4214140312138</v>
      </c>
      <c r="AE22" s="12">
        <v>2.3808915882714801</v>
      </c>
      <c r="AF22" s="8">
        <v>11.5702447040625</v>
      </c>
      <c r="AG22" s="9">
        <f t="shared" si="17"/>
        <v>11.99582936763815</v>
      </c>
      <c r="AH22" s="8">
        <f t="shared" si="18"/>
        <v>0.42558466357565017</v>
      </c>
      <c r="AI22" s="26">
        <f t="shared" si="19"/>
        <v>3.5477719008222537</v>
      </c>
      <c r="AJ22" s="25">
        <v>9.9672112222247495</v>
      </c>
      <c r="AK22" s="8">
        <v>13.076778382550501</v>
      </c>
      <c r="AL22" s="8">
        <v>12.961097651767799</v>
      </c>
      <c r="AM22" s="9">
        <f t="shared" si="23"/>
        <v>12.001695752181016</v>
      </c>
      <c r="AN22" s="8">
        <f t="shared" si="24"/>
        <v>1.4393727765574702</v>
      </c>
      <c r="AO22" s="26">
        <f t="shared" si="20"/>
        <v>11.99307836391286</v>
      </c>
      <c r="AR22" t="s">
        <v>59</v>
      </c>
      <c r="AS22">
        <v>73040.975399999996</v>
      </c>
      <c r="AT22" t="s">
        <v>274</v>
      </c>
      <c r="AU22" s="16">
        <v>122.03969629400667</v>
      </c>
      <c r="AV22" s="17">
        <v>90.451874445837845</v>
      </c>
      <c r="AW22" s="16">
        <v>20.987571816006831</v>
      </c>
      <c r="AX22" s="17">
        <v>21.682633083775269</v>
      </c>
      <c r="AY22" s="9">
        <v>11.99582936763815</v>
      </c>
      <c r="AZ22" s="17">
        <v>12.001695752181016</v>
      </c>
      <c r="BC22" t="s">
        <v>59</v>
      </c>
      <c r="BD22" t="s">
        <v>274</v>
      </c>
      <c r="BE22" s="33">
        <f t="shared" si="0"/>
        <v>3.8466327636068969</v>
      </c>
      <c r="BF22" s="34">
        <f t="shared" si="1"/>
        <v>3.5954785976691972</v>
      </c>
      <c r="BG22" s="33">
        <f t="shared" si="2"/>
        <v>0.56586310519851613</v>
      </c>
      <c r="BH22" s="34">
        <f t="shared" si="3"/>
        <v>0.56687249530843098</v>
      </c>
      <c r="BI22" s="33">
        <f t="shared" si="21"/>
        <v>0.21160459980931245</v>
      </c>
      <c r="BJ22" s="34">
        <f t="shared" si="22"/>
        <v>0.24762924003245254</v>
      </c>
    </row>
    <row r="23" spans="1:62" x14ac:dyDescent="0.25">
      <c r="A23" t="s">
        <v>117</v>
      </c>
      <c r="B23">
        <v>69086.245599999995</v>
      </c>
      <c r="C23" t="s">
        <v>275</v>
      </c>
      <c r="D23" s="25">
        <v>55.723943076124698</v>
      </c>
      <c r="E23" s="8">
        <v>48.242099160826101</v>
      </c>
      <c r="F23" s="8">
        <v>62.192449500145401</v>
      </c>
      <c r="G23" s="9">
        <f t="shared" si="5"/>
        <v>55.386163912365397</v>
      </c>
      <c r="H23" s="8">
        <f t="shared" si="6"/>
        <v>5.7002128451511309</v>
      </c>
      <c r="I23" s="26">
        <f t="shared" si="7"/>
        <v>10.291763217561478</v>
      </c>
      <c r="J23" s="25">
        <v>43.9434628259608</v>
      </c>
      <c r="K23" s="8">
        <v>28.8037413960839</v>
      </c>
      <c r="L23" s="8">
        <v>30.828506301318502</v>
      </c>
      <c r="M23" s="9">
        <f t="shared" si="25"/>
        <v>29.816123848701203</v>
      </c>
      <c r="N23" s="8">
        <f t="shared" si="26"/>
        <v>1.0123824526173006</v>
      </c>
      <c r="O23" s="26">
        <f t="shared" si="10"/>
        <v>3.3954193970837028</v>
      </c>
      <c r="P23" s="8"/>
      <c r="Q23" s="25">
        <v>135.576379642066</v>
      </c>
      <c r="R23" s="8">
        <v>136.20375431962299</v>
      </c>
      <c r="S23" s="8">
        <v>145.20886520728499</v>
      </c>
      <c r="T23" s="9">
        <f t="shared" si="11"/>
        <v>138.99633305632466</v>
      </c>
      <c r="U23" s="8">
        <f t="shared" si="12"/>
        <v>4.4003838121650825</v>
      </c>
      <c r="V23" s="26">
        <f t="shared" si="13"/>
        <v>3.165827267099155</v>
      </c>
      <c r="W23" s="25">
        <v>57.312306995815</v>
      </c>
      <c r="X23" s="8">
        <v>57.687241770777597</v>
      </c>
      <c r="Y23" s="8">
        <v>62.111357680968297</v>
      </c>
      <c r="Z23" s="9">
        <f t="shared" si="14"/>
        <v>59.036968815853633</v>
      </c>
      <c r="AA23" s="8">
        <f t="shared" si="15"/>
        <v>2.1793032819114222</v>
      </c>
      <c r="AB23" s="26">
        <f t="shared" si="16"/>
        <v>3.6914213680398134</v>
      </c>
      <c r="AC23" s="8"/>
      <c r="AD23" s="25">
        <v>6.2795692747395204</v>
      </c>
      <c r="AE23" s="12">
        <v>14.0587103647973</v>
      </c>
      <c r="AF23" s="8">
        <v>5.9180976255296303</v>
      </c>
      <c r="AG23" s="9">
        <f t="shared" si="17"/>
        <v>6.0988334501345758</v>
      </c>
      <c r="AH23" s="8">
        <f t="shared" si="18"/>
        <v>0.18073582460494508</v>
      </c>
      <c r="AI23" s="26">
        <f t="shared" si="19"/>
        <v>2.9634490937108144</v>
      </c>
      <c r="AJ23" s="25">
        <v>5.4628721222062904</v>
      </c>
      <c r="AK23" s="8">
        <v>6.5455546591099703</v>
      </c>
      <c r="AL23" s="8">
        <v>6.31794884056192</v>
      </c>
      <c r="AM23" s="9">
        <f t="shared" si="23"/>
        <v>6.1087918739593929</v>
      </c>
      <c r="AN23" s="8">
        <f t="shared" si="24"/>
        <v>0.46609036780280055</v>
      </c>
      <c r="AO23" s="26">
        <f t="shared" si="20"/>
        <v>7.6298288993876886</v>
      </c>
      <c r="AR23" t="s">
        <v>117</v>
      </c>
      <c r="AS23">
        <v>69086.245599999995</v>
      </c>
      <c r="AT23" t="s">
        <v>275</v>
      </c>
      <c r="AU23" s="16">
        <v>55.386163912365397</v>
      </c>
      <c r="AV23" s="17">
        <v>29.816123848701203</v>
      </c>
      <c r="AW23" s="16">
        <v>138.99633305632466</v>
      </c>
      <c r="AX23" s="17">
        <v>59.036968815853633</v>
      </c>
      <c r="AY23" s="9">
        <v>6.0988334501345758</v>
      </c>
      <c r="AZ23" s="17">
        <v>6.1087918739593929</v>
      </c>
      <c r="BC23" t="s">
        <v>117</v>
      </c>
      <c r="BD23" t="s">
        <v>275</v>
      </c>
      <c r="BE23" s="33">
        <f t="shared" si="0"/>
        <v>1.7457453535654981</v>
      </c>
      <c r="BF23" s="34">
        <f t="shared" si="1"/>
        <v>1.1851963911223544</v>
      </c>
      <c r="BG23" s="33">
        <f t="shared" si="2"/>
        <v>3.7475939248232573</v>
      </c>
      <c r="BH23" s="34">
        <f t="shared" si="3"/>
        <v>1.5434672393700799</v>
      </c>
      <c r="BI23" s="33">
        <f t="shared" si="21"/>
        <v>0.10758249154501512</v>
      </c>
      <c r="BJ23" s="34">
        <f t="shared" si="22"/>
        <v>0.12604181279883611</v>
      </c>
    </row>
    <row r="24" spans="1:62" x14ac:dyDescent="0.25">
      <c r="A24" t="s">
        <v>115</v>
      </c>
      <c r="B24">
        <v>73479.810400000002</v>
      </c>
      <c r="C24" t="s">
        <v>276</v>
      </c>
      <c r="D24" s="25">
        <v>12.371189600990499</v>
      </c>
      <c r="E24" s="8">
        <v>11.1612186678217</v>
      </c>
      <c r="F24" s="8">
        <v>13.6728057526676</v>
      </c>
      <c r="G24" s="9">
        <f t="shared" si="5"/>
        <v>12.401738007159933</v>
      </c>
      <c r="H24" s="8">
        <f t="shared" si="6"/>
        <v>1.0255786415582833</v>
      </c>
      <c r="I24" s="26">
        <f t="shared" si="7"/>
        <v>8.2696364087532164</v>
      </c>
      <c r="J24" s="25">
        <v>11.4653089909607</v>
      </c>
      <c r="K24" s="8">
        <v>8.5444059393336609</v>
      </c>
      <c r="L24" s="8">
        <v>9.3917645334689404</v>
      </c>
      <c r="M24" s="9">
        <f t="shared" si="25"/>
        <v>8.9680852364013006</v>
      </c>
      <c r="N24" s="8">
        <f t="shared" si="26"/>
        <v>0.42367929706763974</v>
      </c>
      <c r="O24" s="26">
        <f t="shared" si="10"/>
        <v>4.7243005156544777</v>
      </c>
      <c r="P24" s="8"/>
      <c r="Q24" s="25">
        <v>8.5331668931665607</v>
      </c>
      <c r="R24" s="8">
        <v>8.60989443839639</v>
      </c>
      <c r="S24" s="8">
        <v>9.0844584082509297</v>
      </c>
      <c r="T24" s="9">
        <f t="shared" si="11"/>
        <v>8.7425065799379595</v>
      </c>
      <c r="U24" s="8">
        <f t="shared" si="12"/>
        <v>0.24381696511137996</v>
      </c>
      <c r="V24" s="26">
        <f t="shared" si="13"/>
        <v>2.7888679623173949</v>
      </c>
      <c r="W24" s="25">
        <v>7.9002163299874004</v>
      </c>
      <c r="X24" s="8">
        <v>6.1205197252347503</v>
      </c>
      <c r="Y24" s="8">
        <v>6.97461629946317</v>
      </c>
      <c r="Z24" s="9">
        <f t="shared" si="14"/>
        <v>6.9984507848951081</v>
      </c>
      <c r="AA24" s="8">
        <f t="shared" si="15"/>
        <v>0.72675354064673758</v>
      </c>
      <c r="AB24" s="26">
        <f t="shared" si="16"/>
        <v>10.384491696580961</v>
      </c>
      <c r="AC24" s="8"/>
      <c r="AD24" s="25">
        <v>26.869410649168199</v>
      </c>
      <c r="AE24" s="12">
        <v>0.91276334826876704</v>
      </c>
      <c r="AF24" s="8">
        <v>24.827424234569801</v>
      </c>
      <c r="AG24" s="9">
        <f t="shared" si="17"/>
        <v>25.848417441869</v>
      </c>
      <c r="AH24" s="8">
        <f t="shared" si="18"/>
        <v>1.020993207299199</v>
      </c>
      <c r="AI24" s="26">
        <f t="shared" si="19"/>
        <v>3.9499254048930852</v>
      </c>
      <c r="AJ24" s="25">
        <v>21.568708146550399</v>
      </c>
      <c r="AK24" s="8">
        <v>19.641715143548002</v>
      </c>
      <c r="AL24" s="8">
        <v>20.2163697642013</v>
      </c>
      <c r="AM24" s="9">
        <f t="shared" si="23"/>
        <v>20.475597684766569</v>
      </c>
      <c r="AN24" s="8">
        <f t="shared" si="24"/>
        <v>0.80776434043001022</v>
      </c>
      <c r="AO24" s="26">
        <f t="shared" si="20"/>
        <v>3.9450098251880119</v>
      </c>
      <c r="AR24" t="s">
        <v>115</v>
      </c>
      <c r="AS24">
        <v>73479.810400000002</v>
      </c>
      <c r="AT24" t="s">
        <v>276</v>
      </c>
      <c r="AU24" s="16">
        <v>12.401738007159933</v>
      </c>
      <c r="AV24" s="17">
        <v>8.9680852364013006</v>
      </c>
      <c r="AW24" s="16">
        <v>8.7425065799379595</v>
      </c>
      <c r="AX24" s="17">
        <v>6.9984507848951081</v>
      </c>
      <c r="AY24" s="9">
        <v>25.848417441869</v>
      </c>
      <c r="AZ24" s="17">
        <v>20.475597684766569</v>
      </c>
      <c r="BC24" t="s">
        <v>115</v>
      </c>
      <c r="BD24" t="s">
        <v>276</v>
      </c>
      <c r="BE24" s="33">
        <f t="shared" si="0"/>
        <v>0.39089684088596899</v>
      </c>
      <c r="BF24" s="34">
        <f t="shared" si="1"/>
        <v>0.35648303285148469</v>
      </c>
      <c r="BG24" s="33">
        <f t="shared" si="2"/>
        <v>0.23571387695117355</v>
      </c>
      <c r="BH24" s="34">
        <f t="shared" si="3"/>
        <v>0.18296805763389248</v>
      </c>
      <c r="BI24" s="33">
        <f t="shared" si="21"/>
        <v>0.45596213991226991</v>
      </c>
      <c r="BJ24" s="34">
        <f t="shared" si="22"/>
        <v>0.42247002411868151</v>
      </c>
    </row>
    <row r="25" spans="1:62" x14ac:dyDescent="0.25">
      <c r="A25" t="s">
        <v>354</v>
      </c>
      <c r="B25">
        <v>49990.977599999998</v>
      </c>
      <c r="C25" t="s">
        <v>277</v>
      </c>
      <c r="D25" s="25">
        <v>43.975903381095897</v>
      </c>
      <c r="E25" s="8">
        <v>40.5092081381502</v>
      </c>
      <c r="F25" s="8">
        <v>48.108289620861498</v>
      </c>
      <c r="G25" s="9">
        <f t="shared" si="5"/>
        <v>44.197800380035858</v>
      </c>
      <c r="H25" s="8">
        <f t="shared" si="6"/>
        <v>3.1062773597802842</v>
      </c>
      <c r="I25" s="26">
        <f t="shared" si="7"/>
        <v>7.028126587909088</v>
      </c>
      <c r="J25" s="25">
        <v>40.890715728922899</v>
      </c>
      <c r="K25" s="8">
        <v>29.010554475215901</v>
      </c>
      <c r="L25" s="8">
        <v>30.3567489717162</v>
      </c>
      <c r="M25" s="9">
        <f>AVERAGE(K25:L25)</f>
        <v>29.683651723466049</v>
      </c>
      <c r="N25" s="8">
        <f>_xlfn.STDEV.P(K25:L25)</f>
        <v>0.6730972482501496</v>
      </c>
      <c r="O25" s="26">
        <f t="shared" si="10"/>
        <v>2.2675688777133871</v>
      </c>
      <c r="P25" s="8"/>
      <c r="Q25" s="25">
        <v>52.018889457890303</v>
      </c>
      <c r="R25" s="8">
        <v>49.064476786844502</v>
      </c>
      <c r="S25" s="8">
        <v>52.562588542469399</v>
      </c>
      <c r="T25" s="9">
        <f t="shared" si="11"/>
        <v>51.215318262401404</v>
      </c>
      <c r="U25" s="8">
        <f t="shared" si="12"/>
        <v>1.5369865458909897</v>
      </c>
      <c r="V25" s="26">
        <f t="shared" si="13"/>
        <v>3.0010289851490279</v>
      </c>
      <c r="W25" s="25">
        <v>46.145453430492502</v>
      </c>
      <c r="X25" s="8">
        <v>45.049343889312098</v>
      </c>
      <c r="Y25" s="8">
        <v>46.952218818081001</v>
      </c>
      <c r="Z25" s="9">
        <f t="shared" si="14"/>
        <v>46.049005379295203</v>
      </c>
      <c r="AA25" s="8">
        <f t="shared" si="15"/>
        <v>0.77983328071630453</v>
      </c>
      <c r="AB25" s="26">
        <f t="shared" si="16"/>
        <v>1.6934856123232083</v>
      </c>
      <c r="AC25" s="8"/>
      <c r="AD25" s="25">
        <v>12.465553414247401</v>
      </c>
      <c r="AE25" s="12">
        <v>6.5625698320079797</v>
      </c>
      <c r="AF25" s="8">
        <v>10.1939877109871</v>
      </c>
      <c r="AG25" s="9">
        <f t="shared" si="17"/>
        <v>11.32977056261725</v>
      </c>
      <c r="AH25" s="8">
        <f t="shared" si="18"/>
        <v>1.1357828516301502</v>
      </c>
      <c r="AI25" s="26">
        <f t="shared" si="19"/>
        <v>10.024764803072737</v>
      </c>
      <c r="AJ25" s="25">
        <v>11.022301785698</v>
      </c>
      <c r="AK25" s="8">
        <v>12.7076335734669</v>
      </c>
      <c r="AL25" s="8">
        <v>12.286774190536701</v>
      </c>
      <c r="AM25" s="9">
        <f t="shared" si="23"/>
        <v>12.005569849900533</v>
      </c>
      <c r="AN25" s="8">
        <f t="shared" si="24"/>
        <v>0.71619025387138846</v>
      </c>
      <c r="AO25" s="26">
        <f t="shared" si="20"/>
        <v>5.9654832117554344</v>
      </c>
      <c r="AR25" t="s">
        <v>354</v>
      </c>
      <c r="AS25">
        <v>49990.977599999998</v>
      </c>
      <c r="AT25" t="s">
        <v>277</v>
      </c>
      <c r="AU25" s="16">
        <v>44.197800380035858</v>
      </c>
      <c r="AV25" s="17">
        <v>29.683651723466049</v>
      </c>
      <c r="AW25" s="16">
        <v>51.215318262401404</v>
      </c>
      <c r="AX25" s="17">
        <v>46.049005379295203</v>
      </c>
      <c r="AY25" s="9">
        <v>11.32977056261725</v>
      </c>
      <c r="AZ25" s="17">
        <v>12.005569849900533</v>
      </c>
      <c r="BC25" t="s">
        <v>354</v>
      </c>
      <c r="BD25" t="s">
        <v>277</v>
      </c>
      <c r="BE25" s="33">
        <f t="shared" si="0"/>
        <v>1.3930934948545308</v>
      </c>
      <c r="BF25" s="34">
        <f t="shared" si="1"/>
        <v>1.179930599849494</v>
      </c>
      <c r="BG25" s="33">
        <f t="shared" si="2"/>
        <v>1.38085812307213</v>
      </c>
      <c r="BH25" s="34">
        <f t="shared" si="3"/>
        <v>1.2039088834356346</v>
      </c>
      <c r="BI25" s="33">
        <f t="shared" si="21"/>
        <v>0.19985542411112014</v>
      </c>
      <c r="BJ25" s="34">
        <f t="shared" si="22"/>
        <v>0.24770917372631587</v>
      </c>
    </row>
    <row r="26" spans="1:62" x14ac:dyDescent="0.25">
      <c r="A26" t="s">
        <v>119</v>
      </c>
      <c r="B26">
        <v>55104.037400000001</v>
      </c>
      <c r="C26" t="s">
        <v>278</v>
      </c>
      <c r="D26" s="25">
        <v>160.48082303591201</v>
      </c>
      <c r="E26" s="8">
        <v>166.53550871273899</v>
      </c>
      <c r="F26" s="8">
        <v>184.55979260517</v>
      </c>
      <c r="G26" s="9">
        <f t="shared" si="5"/>
        <v>170.52537478460701</v>
      </c>
      <c r="H26" s="8">
        <f t="shared" si="6"/>
        <v>10.227038259206026</v>
      </c>
      <c r="I26" s="26">
        <f t="shared" si="7"/>
        <v>5.9973703456884007</v>
      </c>
      <c r="J26" s="25">
        <v>161.13215798658101</v>
      </c>
      <c r="K26" s="8">
        <v>140.47323275151601</v>
      </c>
      <c r="L26" s="8">
        <v>143.681163479774</v>
      </c>
      <c r="M26" s="9">
        <f t="shared" si="8"/>
        <v>148.428851405957</v>
      </c>
      <c r="N26" s="8">
        <f t="shared" si="9"/>
        <v>9.0775622076384668</v>
      </c>
      <c r="O26" s="26">
        <f t="shared" si="10"/>
        <v>6.1157666596847022</v>
      </c>
      <c r="P26" s="8"/>
      <c r="Q26" s="25">
        <v>245.05994351129601</v>
      </c>
      <c r="R26" s="8">
        <v>251.486172925793</v>
      </c>
      <c r="S26" s="8">
        <v>265.88920688893103</v>
      </c>
      <c r="T26" s="9">
        <f t="shared" si="11"/>
        <v>254.14510777534005</v>
      </c>
      <c r="U26" s="8">
        <f t="shared" si="12"/>
        <v>8.7088845100591961</v>
      </c>
      <c r="V26" s="26">
        <f t="shared" si="13"/>
        <v>3.4267370268475523</v>
      </c>
      <c r="W26" s="25">
        <v>184.94427255810299</v>
      </c>
      <c r="X26" s="8">
        <v>178.696563951233</v>
      </c>
      <c r="Y26" s="8">
        <v>190.90482165857799</v>
      </c>
      <c r="Z26" s="9">
        <f t="shared" si="14"/>
        <v>184.848552722638</v>
      </c>
      <c r="AA26" s="8">
        <f t="shared" si="15"/>
        <v>4.9844599023640885</v>
      </c>
      <c r="AB26" s="26">
        <f t="shared" si="16"/>
        <v>2.6965101045952915</v>
      </c>
      <c r="AC26" s="8"/>
      <c r="AD26" s="25">
        <v>40.469040396948998</v>
      </c>
      <c r="AE26" s="12">
        <v>4.4483781694218099</v>
      </c>
      <c r="AF26" s="8">
        <v>47.0916486214809</v>
      </c>
      <c r="AG26" s="9">
        <f t="shared" si="17"/>
        <v>43.780344509214949</v>
      </c>
      <c r="AH26" s="8">
        <f t="shared" si="18"/>
        <v>3.311304112265951</v>
      </c>
      <c r="AI26" s="26">
        <f t="shared" si="19"/>
        <v>7.5634491902387451</v>
      </c>
      <c r="AJ26" s="25">
        <v>32.0248446554114</v>
      </c>
      <c r="AK26" s="8">
        <v>32.875535495627403</v>
      </c>
      <c r="AL26" s="8">
        <v>30.813829799690101</v>
      </c>
      <c r="AM26" s="9">
        <f t="shared" si="23"/>
        <v>31.904736650242967</v>
      </c>
      <c r="AN26" s="8">
        <f t="shared" si="24"/>
        <v>0.84596179734242294</v>
      </c>
      <c r="AO26" s="26">
        <f t="shared" si="20"/>
        <v>2.6515241502110336</v>
      </c>
      <c r="AR26" t="s">
        <v>119</v>
      </c>
      <c r="AS26">
        <v>55104.037400000001</v>
      </c>
      <c r="AT26" t="s">
        <v>278</v>
      </c>
      <c r="AU26" s="16">
        <v>170.52537478460701</v>
      </c>
      <c r="AV26" s="17">
        <v>148.428851405957</v>
      </c>
      <c r="AW26" s="16">
        <v>254.14510777534005</v>
      </c>
      <c r="AX26" s="17">
        <v>184.848552722638</v>
      </c>
      <c r="AY26" s="9">
        <v>43.780344509214949</v>
      </c>
      <c r="AZ26" s="17">
        <v>31.904736650242967</v>
      </c>
      <c r="BC26" t="s">
        <v>119</v>
      </c>
      <c r="BD26" t="s">
        <v>278</v>
      </c>
      <c r="BE26" s="33">
        <f t="shared" si="0"/>
        <v>5.3748781223821203</v>
      </c>
      <c r="BF26" s="34">
        <f t="shared" si="1"/>
        <v>5.9000740645380514</v>
      </c>
      <c r="BG26" s="33">
        <f t="shared" si="2"/>
        <v>6.8522143065203576</v>
      </c>
      <c r="BH26" s="34">
        <f t="shared" si="3"/>
        <v>4.8326953618213029</v>
      </c>
      <c r="BI26" s="33">
        <f t="shared" si="21"/>
        <v>0.77227859745809857</v>
      </c>
      <c r="BJ26" s="34">
        <f t="shared" si="22"/>
        <v>0.65828578338185839</v>
      </c>
    </row>
    <row r="27" spans="1:62" x14ac:dyDescent="0.25">
      <c r="A27" t="s">
        <v>105</v>
      </c>
      <c r="B27">
        <v>54560.487500000003</v>
      </c>
      <c r="C27" t="s">
        <v>279</v>
      </c>
      <c r="D27" s="25">
        <v>16.984686137913499</v>
      </c>
      <c r="E27" s="8">
        <v>13.684496717415</v>
      </c>
      <c r="F27" s="8">
        <v>19.567583914893799</v>
      </c>
      <c r="G27" s="9">
        <f>AVERAGE(D27:E27)</f>
        <v>15.33459142766425</v>
      </c>
      <c r="H27" s="8">
        <f>_xlfn.STDEV.P(D27:E27)</f>
        <v>1.6500947102492429</v>
      </c>
      <c r="I27" s="26">
        <f t="shared" si="7"/>
        <v>10.760604337148511</v>
      </c>
      <c r="J27" s="25">
        <v>14.806748080570699</v>
      </c>
      <c r="K27" s="8">
        <v>12.496858081455599</v>
      </c>
      <c r="L27" s="8">
        <v>15.6870657049474</v>
      </c>
      <c r="M27" s="9">
        <f t="shared" si="8"/>
        <v>14.3302239556579</v>
      </c>
      <c r="N27" s="8">
        <f t="shared" si="9"/>
        <v>1.3452788066578698</v>
      </c>
      <c r="O27" s="26">
        <f t="shared" si="10"/>
        <v>9.3877025985118898</v>
      </c>
      <c r="P27" s="8"/>
      <c r="Q27" s="25">
        <v>41.852038705691498</v>
      </c>
      <c r="R27" s="8">
        <v>51.090682608241103</v>
      </c>
      <c r="S27" s="8">
        <v>52.435665434235901</v>
      </c>
      <c r="T27" s="9">
        <f t="shared" si="11"/>
        <v>48.459462249389503</v>
      </c>
      <c r="U27" s="8">
        <f t="shared" si="12"/>
        <v>4.7043086006281687</v>
      </c>
      <c r="V27" s="26">
        <f t="shared" si="13"/>
        <v>9.7077193643176152</v>
      </c>
      <c r="W27" s="25">
        <v>45.5696628897593</v>
      </c>
      <c r="X27" s="8">
        <v>52.621277760287903</v>
      </c>
      <c r="Y27" s="8">
        <v>55.819047193590102</v>
      </c>
      <c r="Z27" s="9">
        <f t="shared" si="14"/>
        <v>51.336662614545766</v>
      </c>
      <c r="AA27" s="8">
        <f t="shared" si="15"/>
        <v>4.2817556139513506</v>
      </c>
      <c r="AB27" s="26">
        <f t="shared" si="16"/>
        <v>8.3405414296217906</v>
      </c>
      <c r="AC27" s="8"/>
      <c r="AD27" s="25">
        <v>10.7192704419314</v>
      </c>
      <c r="AE27" s="12">
        <v>8.3862721606758797</v>
      </c>
      <c r="AF27" s="8">
        <v>8.3037660766665908</v>
      </c>
      <c r="AG27" s="9">
        <f t="shared" si="17"/>
        <v>9.5115182592989953</v>
      </c>
      <c r="AH27" s="8">
        <f t="shared" si="18"/>
        <v>1.2077521826324085</v>
      </c>
      <c r="AI27" s="26">
        <f t="shared" si="19"/>
        <v>12.697785460818961</v>
      </c>
      <c r="AJ27" s="25">
        <v>8.3057601956473608</v>
      </c>
      <c r="AK27" s="8">
        <v>9.5507120006083408</v>
      </c>
      <c r="AL27" s="8">
        <v>9.1153197459980309</v>
      </c>
      <c r="AM27" s="9">
        <f t="shared" si="23"/>
        <v>8.9905973140845763</v>
      </c>
      <c r="AN27" s="8">
        <f t="shared" si="24"/>
        <v>0.51584430011112525</v>
      </c>
      <c r="AO27" s="26">
        <f t="shared" si="20"/>
        <v>5.737597648857089</v>
      </c>
      <c r="AR27" t="s">
        <v>105</v>
      </c>
      <c r="AS27">
        <v>54560.487500000003</v>
      </c>
      <c r="AT27" t="s">
        <v>279</v>
      </c>
      <c r="AU27" s="16">
        <v>15.33459142766425</v>
      </c>
      <c r="AV27" s="17">
        <v>14.3302239556579</v>
      </c>
      <c r="AW27" s="16">
        <v>48.459462249389503</v>
      </c>
      <c r="AX27" s="17">
        <v>51.336662614545766</v>
      </c>
      <c r="AY27" s="9">
        <v>9.5115182592989953</v>
      </c>
      <c r="AZ27" s="17">
        <v>8.9905973140845763</v>
      </c>
      <c r="BC27" t="s">
        <v>105</v>
      </c>
      <c r="BD27" t="s">
        <v>279</v>
      </c>
      <c r="BE27" s="33">
        <f t="shared" si="0"/>
        <v>0.48333897570569073</v>
      </c>
      <c r="BF27" s="34">
        <f t="shared" si="1"/>
        <v>0.56962903033288426</v>
      </c>
      <c r="BG27" s="33">
        <f t="shared" si="2"/>
        <v>1.3065552330249086</v>
      </c>
      <c r="BH27" s="34">
        <f t="shared" si="3"/>
        <v>1.34214981753718</v>
      </c>
      <c r="BI27" s="33">
        <f t="shared" si="21"/>
        <v>0.16778173089621126</v>
      </c>
      <c r="BJ27" s="34">
        <f t="shared" si="22"/>
        <v>0.18550168461985805</v>
      </c>
    </row>
    <row r="28" spans="1:62" x14ac:dyDescent="0.25">
      <c r="A28" t="s">
        <v>133</v>
      </c>
      <c r="B28">
        <v>86096.822799999994</v>
      </c>
      <c r="C28" t="s">
        <v>280</v>
      </c>
      <c r="D28" s="25">
        <v>64.155367547789595</v>
      </c>
      <c r="E28" s="8">
        <v>66.968179510928607</v>
      </c>
      <c r="F28" s="8">
        <v>76.604170061243707</v>
      </c>
      <c r="G28" s="9">
        <f t="shared" si="5"/>
        <v>69.242572373320641</v>
      </c>
      <c r="H28" s="8">
        <f t="shared" si="6"/>
        <v>5.3305920980769237</v>
      </c>
      <c r="I28" s="26">
        <f t="shared" si="7"/>
        <v>7.698431637312793</v>
      </c>
      <c r="J28" s="25">
        <v>72.314449064006496</v>
      </c>
      <c r="K28" s="8">
        <v>59.726462973695597</v>
      </c>
      <c r="L28" s="8">
        <v>61.727566963922399</v>
      </c>
      <c r="M28" s="9">
        <f t="shared" si="8"/>
        <v>64.589493000541495</v>
      </c>
      <c r="N28" s="8">
        <f t="shared" si="9"/>
        <v>5.5231219391315216</v>
      </c>
      <c r="O28" s="26">
        <f t="shared" si="10"/>
        <v>8.5511151776423091</v>
      </c>
      <c r="P28" s="8"/>
      <c r="Q28" s="25">
        <v>14.904340990088</v>
      </c>
      <c r="R28" s="8">
        <v>15.5283787370563</v>
      </c>
      <c r="S28" s="8">
        <v>15.541789228323401</v>
      </c>
      <c r="T28" s="9">
        <f t="shared" si="11"/>
        <v>15.324836318489234</v>
      </c>
      <c r="U28" s="8">
        <f t="shared" si="12"/>
        <v>0.29738549754423926</v>
      </c>
      <c r="V28" s="26">
        <f t="shared" si="13"/>
        <v>1.9405459958188733</v>
      </c>
      <c r="W28" s="25">
        <v>11.7887427119593</v>
      </c>
      <c r="X28" s="8">
        <v>12.1922227619325</v>
      </c>
      <c r="Y28" s="8">
        <v>11.5043077226845</v>
      </c>
      <c r="Z28" s="9">
        <f t="shared" si="14"/>
        <v>11.828424398858767</v>
      </c>
      <c r="AA28" s="8">
        <f t="shared" si="15"/>
        <v>0.28223837739552132</v>
      </c>
      <c r="AB28" s="26">
        <f t="shared" si="16"/>
        <v>2.3861028982249937</v>
      </c>
      <c r="AC28" s="8"/>
      <c r="AD28" s="25">
        <v>14.043230545297099</v>
      </c>
      <c r="AE28" s="12">
        <v>3.8010007149801202</v>
      </c>
      <c r="AF28" s="8">
        <v>12.829336828243999</v>
      </c>
      <c r="AG28" s="9">
        <f t="shared" si="17"/>
        <v>13.436283686770549</v>
      </c>
      <c r="AH28" s="8">
        <f t="shared" si="18"/>
        <v>0.60694685852655006</v>
      </c>
      <c r="AI28" s="26">
        <f t="shared" si="19"/>
        <v>4.5172227133322123</v>
      </c>
      <c r="AJ28" s="25">
        <v>11.5716729185645</v>
      </c>
      <c r="AK28" s="8">
        <v>12.6413443742589</v>
      </c>
      <c r="AL28" s="8">
        <v>11.9567264214589</v>
      </c>
      <c r="AM28" s="9">
        <f t="shared" si="23"/>
        <v>12.056581238094102</v>
      </c>
      <c r="AN28" s="8">
        <f t="shared" si="24"/>
        <v>0.44236296867751851</v>
      </c>
      <c r="AO28" s="26">
        <f t="shared" si="20"/>
        <v>3.6690580848891372</v>
      </c>
      <c r="AR28" t="s">
        <v>133</v>
      </c>
      <c r="AS28">
        <v>86096.822799999994</v>
      </c>
      <c r="AT28" t="s">
        <v>280</v>
      </c>
      <c r="AU28" s="16">
        <v>69.242572373320641</v>
      </c>
      <c r="AV28" s="17">
        <v>64.589493000541495</v>
      </c>
      <c r="AW28" s="16">
        <v>15.324836318489234</v>
      </c>
      <c r="AX28" s="17">
        <v>11.828424398858767</v>
      </c>
      <c r="AY28" s="9">
        <v>13.436283686770549</v>
      </c>
      <c r="AZ28" s="17">
        <v>12.056581238094102</v>
      </c>
      <c r="BC28" t="s">
        <v>133</v>
      </c>
      <c r="BD28" t="s">
        <v>280</v>
      </c>
      <c r="BE28" s="33">
        <f t="shared" si="0"/>
        <v>2.1824927102896874</v>
      </c>
      <c r="BF28" s="34">
        <f t="shared" si="1"/>
        <v>2.5674441921798947</v>
      </c>
      <c r="BG28" s="33">
        <f t="shared" si="2"/>
        <v>0.41318545765382553</v>
      </c>
      <c r="BH28" s="34">
        <f t="shared" si="3"/>
        <v>0.30924327449720973</v>
      </c>
      <c r="BI28" s="33">
        <f t="shared" si="21"/>
        <v>0.23701399422483344</v>
      </c>
      <c r="BJ28" s="34">
        <f t="shared" si="22"/>
        <v>0.24876168426750989</v>
      </c>
    </row>
    <row r="29" spans="1:62" x14ac:dyDescent="0.25">
      <c r="A29" t="s">
        <v>149</v>
      </c>
      <c r="B29">
        <v>78224.285900000003</v>
      </c>
      <c r="C29" t="s">
        <v>281</v>
      </c>
      <c r="D29" s="25">
        <v>22.936413087151202</v>
      </c>
      <c r="E29" s="8">
        <v>25.235580663222201</v>
      </c>
      <c r="F29" s="8">
        <v>28.224318389501299</v>
      </c>
      <c r="G29" s="9">
        <f t="shared" si="5"/>
        <v>25.465437379958235</v>
      </c>
      <c r="H29" s="8">
        <f t="shared" si="6"/>
        <v>2.1648881732978067</v>
      </c>
      <c r="I29" s="26">
        <f t="shared" si="7"/>
        <v>8.5012801508039804</v>
      </c>
      <c r="J29" s="25">
        <v>24.305207546968401</v>
      </c>
      <c r="K29" s="8">
        <v>19.998211569887999</v>
      </c>
      <c r="L29" s="8">
        <v>20.500048539401401</v>
      </c>
      <c r="M29" s="9">
        <f t="shared" si="8"/>
        <v>21.601155885419271</v>
      </c>
      <c r="N29" s="8">
        <f t="shared" si="9"/>
        <v>1.9229979419710899</v>
      </c>
      <c r="O29" s="26">
        <f t="shared" si="10"/>
        <v>8.9022918596180727</v>
      </c>
      <c r="P29" s="8"/>
      <c r="Q29" s="25">
        <v>13.5527425660592</v>
      </c>
      <c r="R29" s="8">
        <v>13.653594994371501</v>
      </c>
      <c r="S29" s="8">
        <v>13.621166719808899</v>
      </c>
      <c r="T29" s="9">
        <f t="shared" si="11"/>
        <v>13.609168093413201</v>
      </c>
      <c r="U29" s="8">
        <f t="shared" si="12"/>
        <v>4.2037906312118095E-2</v>
      </c>
      <c r="V29" s="26">
        <f t="shared" si="13"/>
        <v>0.30889401926385435</v>
      </c>
      <c r="W29" s="25">
        <v>6.6831343725821402</v>
      </c>
      <c r="X29" s="8">
        <v>6.9641686320623597</v>
      </c>
      <c r="Y29" s="8">
        <v>7.4643200957253999</v>
      </c>
      <c r="Z29" s="9">
        <f t="shared" si="14"/>
        <v>7.0372077001232993</v>
      </c>
      <c r="AA29" s="8">
        <f t="shared" si="15"/>
        <v>0.32307255388237732</v>
      </c>
      <c r="AB29" s="26">
        <f t="shared" si="16"/>
        <v>4.590919689306836</v>
      </c>
      <c r="AC29" s="8"/>
      <c r="AD29" s="25">
        <v>2.8271676699999899</v>
      </c>
      <c r="AE29" s="12">
        <v>7.2241970583093602</v>
      </c>
      <c r="AF29" s="8">
        <v>2.2625755979072002</v>
      </c>
      <c r="AG29" s="9">
        <f t="shared" si="17"/>
        <v>2.5448716339535951</v>
      </c>
      <c r="AH29" s="8">
        <f t="shared" si="18"/>
        <v>0.28229603604639586</v>
      </c>
      <c r="AI29" s="26">
        <f t="shared" si="19"/>
        <v>11.092741664452198</v>
      </c>
      <c r="AJ29" s="25">
        <v>2.3652842164192598</v>
      </c>
      <c r="AK29" s="8">
        <v>4.3026987073567202</v>
      </c>
      <c r="AL29" s="8">
        <v>4.3478261215185503</v>
      </c>
      <c r="AM29" s="9">
        <f>AVERAGE(AK29:AL29)</f>
        <v>4.3252624144376348</v>
      </c>
      <c r="AN29" s="8">
        <f>_xlfn.STDEV.P(AK29:AL29)</f>
        <v>2.2563707080915041E-2</v>
      </c>
      <c r="AO29" s="26">
        <f t="shared" si="20"/>
        <v>0.52167255807642698</v>
      </c>
      <c r="AR29" t="s">
        <v>149</v>
      </c>
      <c r="AS29">
        <v>78224.285900000003</v>
      </c>
      <c r="AT29" t="s">
        <v>281</v>
      </c>
      <c r="AU29" s="16">
        <v>25.465437379958235</v>
      </c>
      <c r="AV29" s="17">
        <v>21.601155885419271</v>
      </c>
      <c r="AW29" s="16">
        <v>13.609168093413201</v>
      </c>
      <c r="AX29" s="17">
        <v>7.0372077001232993</v>
      </c>
      <c r="AY29" s="9">
        <v>2.5448716339535951</v>
      </c>
      <c r="AZ29" s="17">
        <v>4.3252624144376348</v>
      </c>
      <c r="BC29" t="s">
        <v>149</v>
      </c>
      <c r="BD29" t="s">
        <v>281</v>
      </c>
      <c r="BE29" s="33">
        <f t="shared" si="0"/>
        <v>0.80265838690175195</v>
      </c>
      <c r="BF29" s="34">
        <f t="shared" si="1"/>
        <v>0.85864990799552032</v>
      </c>
      <c r="BG29" s="33">
        <f t="shared" si="2"/>
        <v>0.36692792210645392</v>
      </c>
      <c r="BH29" s="34">
        <f t="shared" si="3"/>
        <v>0.18398132152859456</v>
      </c>
      <c r="BI29" s="33">
        <f t="shared" si="21"/>
        <v>4.4891147345058294E-2</v>
      </c>
      <c r="BJ29" s="34">
        <f t="shared" si="22"/>
        <v>8.9242509287363242E-2</v>
      </c>
    </row>
    <row r="30" spans="1:62" x14ac:dyDescent="0.25">
      <c r="A30" t="s">
        <v>157</v>
      </c>
      <c r="B30">
        <v>108435.9127</v>
      </c>
      <c r="C30" t="s">
        <v>282</v>
      </c>
      <c r="D30" s="25">
        <v>13.9766876568196</v>
      </c>
      <c r="E30" s="8">
        <v>13.2516893112729</v>
      </c>
      <c r="F30" s="8">
        <v>13.7899289147489</v>
      </c>
      <c r="G30" s="9">
        <f t="shared" si="5"/>
        <v>13.672768627613799</v>
      </c>
      <c r="H30" s="8">
        <f t="shared" si="6"/>
        <v>0.30735489793022375</v>
      </c>
      <c r="I30" s="26">
        <f t="shared" si="7"/>
        <v>2.2479346085728649</v>
      </c>
      <c r="J30" s="25">
        <v>12.167431123655</v>
      </c>
      <c r="K30" s="8">
        <v>10.9054324360438</v>
      </c>
      <c r="L30" s="8">
        <v>10.9927962476697</v>
      </c>
      <c r="M30" s="9">
        <f t="shared" si="8"/>
        <v>11.355219935789499</v>
      </c>
      <c r="N30" s="8">
        <f t="shared" si="9"/>
        <v>0.57542643269484139</v>
      </c>
      <c r="O30" s="26">
        <f t="shared" si="10"/>
        <v>5.0675058338694647</v>
      </c>
      <c r="P30" s="8"/>
      <c r="Q30" s="25">
        <v>5.0046980479629202</v>
      </c>
      <c r="R30" s="8">
        <v>5.3204115298089398</v>
      </c>
      <c r="S30" s="8">
        <v>4.8500508336495898</v>
      </c>
      <c r="T30" s="9">
        <f t="shared" si="11"/>
        <v>5.0583868038071502</v>
      </c>
      <c r="U30" s="8">
        <f t="shared" si="12"/>
        <v>0.19574074350349766</v>
      </c>
      <c r="V30" s="26">
        <f t="shared" si="13"/>
        <v>3.8696278298878823</v>
      </c>
      <c r="W30" s="25">
        <v>2.3246176245097998</v>
      </c>
      <c r="X30" s="8">
        <v>2.9603468615069302</v>
      </c>
      <c r="Y30" s="8">
        <v>2.81941974116442</v>
      </c>
      <c r="Z30" s="9">
        <f t="shared" si="14"/>
        <v>2.7014614090603835</v>
      </c>
      <c r="AA30" s="8">
        <f t="shared" si="15"/>
        <v>0.27260905069080699</v>
      </c>
      <c r="AB30" s="26">
        <f t="shared" si="16"/>
        <v>10.091169534256842</v>
      </c>
      <c r="AC30" s="8"/>
      <c r="AD30" s="25">
        <v>2.8092648721555298</v>
      </c>
      <c r="AE30" s="12">
        <v>7.7959757102169602</v>
      </c>
      <c r="AF30" s="8">
        <v>2.8412716241990799</v>
      </c>
      <c r="AG30" s="9">
        <f t="shared" si="17"/>
        <v>2.8252682481773048</v>
      </c>
      <c r="AH30" s="8">
        <f t="shared" si="18"/>
        <v>1.600337602177504E-2</v>
      </c>
      <c r="AI30" s="26">
        <f t="shared" si="19"/>
        <v>0.56643740048752778</v>
      </c>
      <c r="AJ30" s="25">
        <v>2.4319279548541699</v>
      </c>
      <c r="AK30" s="8">
        <v>2.8004590838762198</v>
      </c>
      <c r="AL30" s="8">
        <v>2.4627597877899001</v>
      </c>
      <c r="AM30" s="9">
        <f t="shared" si="23"/>
        <v>2.5650489421734299</v>
      </c>
      <c r="AN30" s="8">
        <f t="shared" si="24"/>
        <v>0.16693531999538003</v>
      </c>
      <c r="AO30" s="26">
        <f t="shared" si="20"/>
        <v>6.5080754308700079</v>
      </c>
      <c r="AR30" t="s">
        <v>157</v>
      </c>
      <c r="AS30">
        <v>108435.9127</v>
      </c>
      <c r="AT30" t="s">
        <v>282</v>
      </c>
      <c r="AU30" s="16">
        <v>13.672768627613799</v>
      </c>
      <c r="AV30" s="17">
        <v>11.355219935789499</v>
      </c>
      <c r="AW30" s="16">
        <v>5.0583868038071502</v>
      </c>
      <c r="AX30" s="17">
        <v>2.7014614090603835</v>
      </c>
      <c r="AY30" s="9">
        <v>2.8252682481773048</v>
      </c>
      <c r="AZ30" s="17">
        <v>2.5650489421734299</v>
      </c>
      <c r="BC30" t="s">
        <v>157</v>
      </c>
      <c r="BD30" t="s">
        <v>282</v>
      </c>
      <c r="BE30" s="33">
        <f t="shared" si="0"/>
        <v>0.4309591171506269</v>
      </c>
      <c r="BF30" s="34">
        <f t="shared" si="1"/>
        <v>0.45137207494141018</v>
      </c>
      <c r="BG30" s="33">
        <f t="shared" si="2"/>
        <v>0.13638330766375012</v>
      </c>
      <c r="BH30" s="34">
        <f t="shared" si="3"/>
        <v>7.0627223364278457E-2</v>
      </c>
      <c r="BI30" s="33">
        <f t="shared" si="21"/>
        <v>4.98373008391019E-2</v>
      </c>
      <c r="BJ30" s="34">
        <f t="shared" si="22"/>
        <v>5.2924281144272806E-2</v>
      </c>
    </row>
    <row r="31" spans="1:62" x14ac:dyDescent="0.25">
      <c r="A31" t="s">
        <v>31</v>
      </c>
      <c r="B31">
        <v>81658.408299999996</v>
      </c>
      <c r="C31" t="s">
        <v>283</v>
      </c>
      <c r="D31" s="25">
        <v>22.993648339065501</v>
      </c>
      <c r="E31" s="8">
        <v>19.216238624741901</v>
      </c>
      <c r="F31" s="8">
        <v>23.074042772897901</v>
      </c>
      <c r="G31" s="9">
        <f t="shared" si="5"/>
        <v>21.761309912235102</v>
      </c>
      <c r="H31" s="8">
        <f t="shared" si="6"/>
        <v>1.7999364266670694</v>
      </c>
      <c r="I31" s="26">
        <f t="shared" si="7"/>
        <v>8.2712687514048557</v>
      </c>
      <c r="J31" s="25">
        <v>21.219054821934002</v>
      </c>
      <c r="K31" s="8">
        <v>15.699221641653899</v>
      </c>
      <c r="L31" s="8">
        <v>17.261388932776299</v>
      </c>
      <c r="M31" s="9">
        <f t="shared" si="8"/>
        <v>18.059888465454733</v>
      </c>
      <c r="N31" s="8">
        <f t="shared" si="9"/>
        <v>2.3231215655228517</v>
      </c>
      <c r="O31" s="26">
        <f t="shared" si="10"/>
        <v>12.863432517684473</v>
      </c>
      <c r="P31" s="8"/>
      <c r="Q31" s="25">
        <v>9.2349460236584893</v>
      </c>
      <c r="R31" s="8">
        <v>8.6819053956909809</v>
      </c>
      <c r="S31" s="8">
        <v>8.8421327399710794</v>
      </c>
      <c r="T31" s="9">
        <f t="shared" si="11"/>
        <v>8.9196613864401826</v>
      </c>
      <c r="U31" s="8">
        <f t="shared" si="12"/>
        <v>0.23233811900356552</v>
      </c>
      <c r="V31" s="26">
        <f t="shared" si="13"/>
        <v>2.604786313489095</v>
      </c>
      <c r="W31" s="25">
        <v>3.7584789645238201</v>
      </c>
      <c r="X31" s="8">
        <v>4.55467915031885</v>
      </c>
      <c r="Y31" s="8">
        <v>5.8161398615978399</v>
      </c>
      <c r="Z31" s="9">
        <f t="shared" si="14"/>
        <v>4.7097659921468367</v>
      </c>
      <c r="AA31" s="8">
        <f t="shared" si="15"/>
        <v>0.84716430449588631</v>
      </c>
      <c r="AB31" s="26">
        <f t="shared" si="16"/>
        <v>17.987396951535722</v>
      </c>
      <c r="AC31" s="8"/>
      <c r="AD31" s="25">
        <v>1.3854357633882199</v>
      </c>
      <c r="AE31" s="12">
        <v>1.44343221768754</v>
      </c>
      <c r="AF31" s="8">
        <v>1.5446783064739</v>
      </c>
      <c r="AG31" s="9">
        <f t="shared" si="17"/>
        <v>1.4650570349310601</v>
      </c>
      <c r="AH31" s="8">
        <f t="shared" si="18"/>
        <v>7.9621271542840044E-2</v>
      </c>
      <c r="AI31" s="26">
        <f t="shared" si="19"/>
        <v>5.4346874998342107</v>
      </c>
      <c r="AJ31" s="25">
        <v>2.6219209873974201</v>
      </c>
      <c r="AK31" s="8">
        <v>2.35363690904027</v>
      </c>
      <c r="AL31" s="8">
        <v>2.66131538876534</v>
      </c>
      <c r="AM31" s="9">
        <f t="shared" si="23"/>
        <v>2.5456244284010103</v>
      </c>
      <c r="AN31" s="8">
        <f t="shared" si="24"/>
        <v>0.13670499968302083</v>
      </c>
      <c r="AO31" s="26">
        <f t="shared" si="20"/>
        <v>5.3701951536067591</v>
      </c>
      <c r="AR31" t="s">
        <v>31</v>
      </c>
      <c r="AS31">
        <v>81658.408299999996</v>
      </c>
      <c r="AT31" t="s">
        <v>283</v>
      </c>
      <c r="AU31" s="16">
        <v>21.761309912235102</v>
      </c>
      <c r="AV31" s="17">
        <v>18.059888465454733</v>
      </c>
      <c r="AW31" s="16">
        <v>8.9196613864401826</v>
      </c>
      <c r="AX31" s="17">
        <v>4.7097659921468367</v>
      </c>
      <c r="AY31" s="9">
        <v>1.4650570349310601</v>
      </c>
      <c r="AZ31" s="17">
        <v>2.5456244284010103</v>
      </c>
      <c r="BC31" t="s">
        <v>31</v>
      </c>
      <c r="BD31" t="s">
        <v>283</v>
      </c>
      <c r="BE31" s="33">
        <f t="shared" si="0"/>
        <v>0.68590606359545603</v>
      </c>
      <c r="BF31" s="34">
        <f t="shared" si="1"/>
        <v>0.71788387860018799</v>
      </c>
      <c r="BG31" s="33">
        <f t="shared" si="2"/>
        <v>0.24049029271699052</v>
      </c>
      <c r="BH31" s="34">
        <f t="shared" si="3"/>
        <v>0.12313249917441334</v>
      </c>
      <c r="BI31" s="33">
        <f t="shared" si="21"/>
        <v>2.5843382568507062E-2</v>
      </c>
      <c r="BJ31" s="34">
        <f t="shared" si="22"/>
        <v>5.2523497981394336E-2</v>
      </c>
    </row>
    <row r="32" spans="1:62" x14ac:dyDescent="0.25">
      <c r="A32" t="s">
        <v>93</v>
      </c>
      <c r="B32">
        <v>39609.830999999998</v>
      </c>
      <c r="C32" t="s">
        <v>284</v>
      </c>
      <c r="D32" s="25">
        <v>294.47293628067303</v>
      </c>
      <c r="E32" s="8">
        <v>251.08645338340901</v>
      </c>
      <c r="F32" s="8">
        <v>321.99406685610597</v>
      </c>
      <c r="G32" s="9">
        <f t="shared" si="5"/>
        <v>289.18448550672935</v>
      </c>
      <c r="H32" s="8">
        <f t="shared" si="6"/>
        <v>29.18844743832382</v>
      </c>
      <c r="I32" s="26">
        <f t="shared" si="7"/>
        <v>10.093365619935584</v>
      </c>
      <c r="J32" s="25">
        <v>304.39787967753301</v>
      </c>
      <c r="K32" s="8">
        <v>217.32567528629599</v>
      </c>
      <c r="L32" s="8">
        <v>233.318114654819</v>
      </c>
      <c r="M32" s="9">
        <f t="shared" si="8"/>
        <v>251.68055653954934</v>
      </c>
      <c r="N32" s="8">
        <f t="shared" si="9"/>
        <v>37.844212665125809</v>
      </c>
      <c r="O32" s="26">
        <f t="shared" si="10"/>
        <v>15.036605602538442</v>
      </c>
      <c r="P32" s="8"/>
      <c r="Q32" s="25">
        <v>14.8484897793091</v>
      </c>
      <c r="R32" s="8">
        <v>12.405880163304801</v>
      </c>
      <c r="S32" s="8">
        <v>14.878213133701699</v>
      </c>
      <c r="T32" s="9">
        <f t="shared" si="11"/>
        <v>14.044194358771867</v>
      </c>
      <c r="U32" s="8">
        <f t="shared" si="12"/>
        <v>1.1585266280210573</v>
      </c>
      <c r="V32" s="26">
        <f t="shared" si="13"/>
        <v>8.2491497797981754</v>
      </c>
      <c r="W32" s="25">
        <v>22.580941431739799</v>
      </c>
      <c r="X32" s="8">
        <v>18.414912450488401</v>
      </c>
      <c r="Y32" s="8">
        <v>23.8387157570399</v>
      </c>
      <c r="Z32" s="9">
        <f t="shared" si="14"/>
        <v>21.611523213089367</v>
      </c>
      <c r="AA32" s="8">
        <f t="shared" si="15"/>
        <v>2.3179357683117408</v>
      </c>
      <c r="AB32" s="26">
        <f t="shared" si="16"/>
        <v>10.725462270553173</v>
      </c>
      <c r="AC32" s="8"/>
      <c r="AD32" s="25">
        <v>2.67031425660273</v>
      </c>
      <c r="AE32" s="12">
        <v>10.971521563397999</v>
      </c>
      <c r="AF32" s="8">
        <v>2.8748641293616402</v>
      </c>
      <c r="AG32" s="9">
        <f t="shared" si="17"/>
        <v>2.7725891929821849</v>
      </c>
      <c r="AH32" s="8">
        <f t="shared" si="18"/>
        <v>0.10227493637945506</v>
      </c>
      <c r="AI32" s="26">
        <f t="shared" si="19"/>
        <v>3.6887879617480794</v>
      </c>
      <c r="AJ32" s="25">
        <v>3.4097211203177098</v>
      </c>
      <c r="AK32" s="8">
        <v>4.4090095575731301</v>
      </c>
      <c r="AL32" s="8">
        <v>3.6103594285565999</v>
      </c>
      <c r="AM32" s="9">
        <f t="shared" si="23"/>
        <v>3.8096967021491466</v>
      </c>
      <c r="AN32" s="8">
        <f t="shared" si="24"/>
        <v>0.43162163730948155</v>
      </c>
      <c r="AO32" s="26">
        <f t="shared" si="20"/>
        <v>11.329553795345253</v>
      </c>
      <c r="AR32" t="s">
        <v>93</v>
      </c>
      <c r="AS32">
        <v>39609.830999999998</v>
      </c>
      <c r="AT32" t="s">
        <v>284</v>
      </c>
      <c r="AU32" s="16">
        <v>289.18448550672935</v>
      </c>
      <c r="AV32" s="17">
        <v>251.68055653954934</v>
      </c>
      <c r="AW32" s="16">
        <v>14.044194358771867</v>
      </c>
      <c r="AX32" s="17">
        <v>21.611523213089367</v>
      </c>
      <c r="AY32" s="9">
        <v>2.7725891929821849</v>
      </c>
      <c r="AZ32" s="17">
        <v>3.8096967021491466</v>
      </c>
      <c r="BC32" t="s">
        <v>93</v>
      </c>
      <c r="BD32" t="s">
        <v>284</v>
      </c>
      <c r="BE32" s="33">
        <f t="shared" si="0"/>
        <v>9.1149564482455858</v>
      </c>
      <c r="BF32" s="34">
        <f t="shared" si="1"/>
        <v>10.004348279474067</v>
      </c>
      <c r="BG32" s="33">
        <f t="shared" si="2"/>
        <v>0.3786570213808646</v>
      </c>
      <c r="BH32" s="34">
        <f t="shared" si="3"/>
        <v>0.56501339315598342</v>
      </c>
      <c r="BI32" s="33">
        <f t="shared" si="21"/>
        <v>4.8908050342844553E-2</v>
      </c>
      <c r="BJ32" s="34">
        <f t="shared" si="22"/>
        <v>7.8604917053983425E-2</v>
      </c>
    </row>
    <row r="33" spans="1:62" x14ac:dyDescent="0.25">
      <c r="A33" t="s">
        <v>143</v>
      </c>
      <c r="B33">
        <v>133374.72589999999</v>
      </c>
      <c r="C33" t="s">
        <v>285</v>
      </c>
      <c r="D33" s="25">
        <v>5.9145211462916798</v>
      </c>
      <c r="E33" s="8">
        <v>6.0991312347841902</v>
      </c>
      <c r="F33" s="8">
        <v>5.5160969449579902</v>
      </c>
      <c r="G33" s="9">
        <f t="shared" si="5"/>
        <v>5.8432497753446198</v>
      </c>
      <c r="H33" s="8">
        <f t="shared" si="6"/>
        <v>0.24329947529165283</v>
      </c>
      <c r="I33" s="26">
        <f t="shared" si="7"/>
        <v>4.1637698993845191</v>
      </c>
      <c r="J33" s="25">
        <v>5.7220127057877397</v>
      </c>
      <c r="K33" s="8">
        <v>4.5789006487517296</v>
      </c>
      <c r="L33" s="8">
        <v>4.5570710317837397</v>
      </c>
      <c r="M33" s="9">
        <f t="shared" si="8"/>
        <v>4.9526614621077369</v>
      </c>
      <c r="N33" s="8">
        <f t="shared" si="9"/>
        <v>0.54408647300358115</v>
      </c>
      <c r="O33" s="26">
        <f t="shared" si="10"/>
        <v>10.985739226602229</v>
      </c>
      <c r="P33" s="8"/>
      <c r="Q33" s="25">
        <v>9.0550814478066002</v>
      </c>
      <c r="R33" s="8">
        <v>9.5471915551180793</v>
      </c>
      <c r="S33" s="8">
        <v>9.3878630457212005</v>
      </c>
      <c r="T33" s="9">
        <f t="shared" si="11"/>
        <v>9.3300453495486266</v>
      </c>
      <c r="U33" s="8">
        <f t="shared" si="12"/>
        <v>0.20502073703661769</v>
      </c>
      <c r="V33" s="26">
        <f t="shared" si="13"/>
        <v>2.197424871536517</v>
      </c>
      <c r="W33" s="25">
        <v>4.7404126875538299</v>
      </c>
      <c r="X33" s="8">
        <v>5.3297093070716404</v>
      </c>
      <c r="Y33" s="8">
        <v>4.1373765769852904</v>
      </c>
      <c r="Z33" s="9">
        <f t="shared" si="14"/>
        <v>4.7358328572035866</v>
      </c>
      <c r="AA33" s="8">
        <f t="shared" si="15"/>
        <v>0.48677857111375844</v>
      </c>
      <c r="AB33" s="26">
        <f t="shared" si="16"/>
        <v>10.278626501214642</v>
      </c>
      <c r="AC33" s="8"/>
      <c r="AD33" s="25">
        <v>0</v>
      </c>
      <c r="AE33" s="12">
        <v>0.118547821993326</v>
      </c>
      <c r="AF33" s="8">
        <v>0.58126554968461197</v>
      </c>
      <c r="AG33" s="9">
        <f>(AD33+AE33)/2</f>
        <v>5.9273910996663001E-2</v>
      </c>
      <c r="AH33" s="8">
        <f>_xlfn.STDEV.P(AD33,AE33)</f>
        <v>5.9273910996663001E-2</v>
      </c>
      <c r="AI33" s="26">
        <f t="shared" si="19"/>
        <v>100</v>
      </c>
      <c r="AJ33" s="25">
        <v>6.5990725238943795E-2</v>
      </c>
      <c r="AK33" s="8">
        <v>0.10224388912483399</v>
      </c>
      <c r="AL33" s="8">
        <v>0.13256824245922899</v>
      </c>
      <c r="AM33" s="9">
        <f t="shared" si="23"/>
        <v>0.10026761894100227</v>
      </c>
      <c r="AN33" s="8">
        <f t="shared" si="24"/>
        <v>2.7216057547998763E-2</v>
      </c>
      <c r="AO33" s="26">
        <f t="shared" si="20"/>
        <v>27.143416623878107</v>
      </c>
      <c r="AR33" t="s">
        <v>143</v>
      </c>
      <c r="AS33">
        <v>133374.72589999999</v>
      </c>
      <c r="AT33" t="s">
        <v>285</v>
      </c>
      <c r="AU33" s="16">
        <v>5.8432497753446198</v>
      </c>
      <c r="AV33" s="17">
        <v>4.9526614621077369</v>
      </c>
      <c r="AW33" s="16">
        <v>9.3300453495486266</v>
      </c>
      <c r="AX33" s="17">
        <v>4.7358328572035866</v>
      </c>
      <c r="AY33" s="9">
        <v>5.9273910996663001E-2</v>
      </c>
      <c r="AZ33" s="17">
        <v>0.10026761894100227</v>
      </c>
      <c r="BC33" t="s">
        <v>143</v>
      </c>
      <c r="BD33" t="s">
        <v>285</v>
      </c>
      <c r="BE33" s="33">
        <f t="shared" si="0"/>
        <v>0.18417643368785638</v>
      </c>
      <c r="BF33" s="34">
        <f t="shared" si="1"/>
        <v>0.19686920141353473</v>
      </c>
      <c r="BG33" s="33">
        <f t="shared" si="2"/>
        <v>0.25155499070702225</v>
      </c>
      <c r="BH33" s="34">
        <f t="shared" si="3"/>
        <v>0.12381399338143588</v>
      </c>
      <c r="BI33" s="33">
        <f t="shared" si="21"/>
        <v>1.0455827464017347E-3</v>
      </c>
      <c r="BJ33" s="34">
        <f t="shared" si="22"/>
        <v>2.0688071744954738E-3</v>
      </c>
    </row>
    <row r="34" spans="1:62" x14ac:dyDescent="0.25">
      <c r="A34" t="s">
        <v>51</v>
      </c>
      <c r="B34">
        <v>46907.713600000003</v>
      </c>
      <c r="C34" t="s">
        <v>286</v>
      </c>
      <c r="D34" s="25">
        <v>28.675860577695801</v>
      </c>
      <c r="E34" s="8">
        <v>30.944568651325302</v>
      </c>
      <c r="F34" s="8">
        <v>32.504748984332302</v>
      </c>
      <c r="G34" s="9">
        <f t="shared" si="5"/>
        <v>30.708392737784465</v>
      </c>
      <c r="H34" s="8">
        <f t="shared" si="6"/>
        <v>1.5720328461838802</v>
      </c>
      <c r="I34" s="26">
        <f t="shared" si="7"/>
        <v>5.1192286734356083</v>
      </c>
      <c r="J34" s="25">
        <v>30.276951947487198</v>
      </c>
      <c r="K34" s="8">
        <v>25.103236631824998</v>
      </c>
      <c r="L34" s="8">
        <v>23.741734212979502</v>
      </c>
      <c r="M34" s="9">
        <f t="shared" si="8"/>
        <v>26.373974264097232</v>
      </c>
      <c r="N34" s="8">
        <f t="shared" si="9"/>
        <v>2.8152380961368797</v>
      </c>
      <c r="O34" s="26">
        <f t="shared" si="10"/>
        <v>10.674303644745912</v>
      </c>
      <c r="P34" s="8"/>
      <c r="Q34" s="25">
        <v>23.661366209880502</v>
      </c>
      <c r="R34" s="8">
        <v>24.616788078864701</v>
      </c>
      <c r="S34" s="8">
        <v>25.6878276485002</v>
      </c>
      <c r="T34" s="9">
        <f t="shared" si="11"/>
        <v>24.655327312415135</v>
      </c>
      <c r="U34" s="8">
        <f t="shared" si="12"/>
        <v>0.82774812793310715</v>
      </c>
      <c r="V34" s="26">
        <f t="shared" si="13"/>
        <v>3.3572790068631391</v>
      </c>
      <c r="W34" s="25">
        <v>13.0587918395219</v>
      </c>
      <c r="X34" s="8">
        <v>13.604063302161</v>
      </c>
      <c r="Y34" s="8">
        <v>13.985425238656401</v>
      </c>
      <c r="Z34" s="9">
        <f t="shared" si="14"/>
        <v>13.549426793446434</v>
      </c>
      <c r="AA34" s="8">
        <f t="shared" si="15"/>
        <v>0.38026414079450721</v>
      </c>
      <c r="AB34" s="26">
        <f t="shared" si="16"/>
        <v>2.8064961462313134</v>
      </c>
      <c r="AC34" s="8"/>
      <c r="AD34" s="25">
        <v>78.619568784782103</v>
      </c>
      <c r="AE34" s="12">
        <v>9.5197183648249002</v>
      </c>
      <c r="AF34" s="8">
        <v>62.007472714740402</v>
      </c>
      <c r="AG34" s="9">
        <f t="shared" si="17"/>
        <v>70.313520749761253</v>
      </c>
      <c r="AH34" s="8">
        <f t="shared" si="18"/>
        <v>8.3060480350207797</v>
      </c>
      <c r="AI34" s="26">
        <f t="shared" si="19"/>
        <v>11.81287460285365</v>
      </c>
      <c r="AJ34" s="25">
        <v>73.692649113286194</v>
      </c>
      <c r="AK34" s="8">
        <v>97.091298332463893</v>
      </c>
      <c r="AL34" s="8">
        <v>92.441601731329797</v>
      </c>
      <c r="AM34" s="9">
        <f t="shared" si="23"/>
        <v>87.741849725693285</v>
      </c>
      <c r="AN34" s="8">
        <f t="shared" si="24"/>
        <v>10.114014962957663</v>
      </c>
      <c r="AO34" s="26">
        <f t="shared" si="20"/>
        <v>11.527013613887826</v>
      </c>
      <c r="AR34" t="s">
        <v>51</v>
      </c>
      <c r="AS34">
        <v>46907.713600000003</v>
      </c>
      <c r="AT34" t="s">
        <v>286</v>
      </c>
      <c r="AU34" s="16">
        <v>30.708392737784465</v>
      </c>
      <c r="AV34" s="17">
        <v>26.373974264097232</v>
      </c>
      <c r="AW34" s="16">
        <v>24.655327312415135</v>
      </c>
      <c r="AX34" s="17">
        <v>13.549426793446434</v>
      </c>
      <c r="AY34" s="9">
        <v>70.313520749761253</v>
      </c>
      <c r="AZ34" s="17">
        <v>87.741849725693285</v>
      </c>
      <c r="BC34" t="s">
        <v>51</v>
      </c>
      <c r="BD34" t="s">
        <v>286</v>
      </c>
      <c r="BE34" s="33">
        <f t="shared" si="0"/>
        <v>0.9679138281227504</v>
      </c>
      <c r="BF34" s="34">
        <f t="shared" si="1"/>
        <v>1.0483703138603482</v>
      </c>
      <c r="BG34" s="33">
        <f t="shared" si="2"/>
        <v>0.66475246374373009</v>
      </c>
      <c r="BH34" s="34">
        <f t="shared" si="3"/>
        <v>0.35423729888909561</v>
      </c>
      <c r="BI34" s="33">
        <f t="shared" si="21"/>
        <v>1.2403197781035518</v>
      </c>
      <c r="BJ34" s="34">
        <f t="shared" si="22"/>
        <v>1.8103648030459902</v>
      </c>
    </row>
    <row r="35" spans="1:62" x14ac:dyDescent="0.25">
      <c r="A35" t="s">
        <v>165</v>
      </c>
      <c r="B35">
        <v>106919.84970000001</v>
      </c>
      <c r="C35" t="s">
        <v>287</v>
      </c>
      <c r="D35" s="25">
        <v>19.385020751600401</v>
      </c>
      <c r="E35" s="8">
        <v>15.290427313373099</v>
      </c>
      <c r="F35" s="8">
        <v>19.727805031026499</v>
      </c>
      <c r="G35" s="9">
        <f t="shared" si="5"/>
        <v>18.134417698666667</v>
      </c>
      <c r="H35" s="8">
        <f t="shared" si="6"/>
        <v>2.0158680924582844</v>
      </c>
      <c r="I35" s="26">
        <f t="shared" si="7"/>
        <v>11.116254880389686</v>
      </c>
      <c r="J35" s="25">
        <v>18.010591196924501</v>
      </c>
      <c r="K35" s="8">
        <v>13.730329695059901</v>
      </c>
      <c r="L35" s="8">
        <v>14.9917921343472</v>
      </c>
      <c r="M35" s="9">
        <f t="shared" si="8"/>
        <v>15.5775710087772</v>
      </c>
      <c r="N35" s="8">
        <f t="shared" si="9"/>
        <v>1.7958307823738819</v>
      </c>
      <c r="O35" s="26">
        <f t="shared" si="10"/>
        <v>11.528310680542038</v>
      </c>
      <c r="P35" s="8"/>
      <c r="Q35" s="25">
        <v>27.607488834041199</v>
      </c>
      <c r="R35" s="8">
        <v>24.498420101067499</v>
      </c>
      <c r="S35" s="8">
        <v>27.844473411949402</v>
      </c>
      <c r="T35" s="9">
        <f t="shared" si="11"/>
        <v>26.650127449019369</v>
      </c>
      <c r="U35" s="8">
        <f t="shared" si="12"/>
        <v>1.5245597847606429</v>
      </c>
      <c r="V35" s="26">
        <f t="shared" si="13"/>
        <v>5.720647256479598</v>
      </c>
      <c r="W35" s="25">
        <v>27.872814840280402</v>
      </c>
      <c r="X35" s="8">
        <v>25.269410008473201</v>
      </c>
      <c r="Y35" s="8">
        <v>27.042252334721901</v>
      </c>
      <c r="Z35" s="9">
        <f t="shared" si="14"/>
        <v>26.728159061158504</v>
      </c>
      <c r="AA35" s="8">
        <f t="shared" si="15"/>
        <v>1.0857931411162376</v>
      </c>
      <c r="AB35" s="26">
        <f t="shared" si="16"/>
        <v>4.062356627823716</v>
      </c>
      <c r="AC35" s="8"/>
      <c r="AD35" s="25">
        <v>3.1786087250535302</v>
      </c>
      <c r="AE35" s="12">
        <v>3.9363480467464802</v>
      </c>
      <c r="AF35" s="8">
        <v>3.97658010443475</v>
      </c>
      <c r="AG35" s="9">
        <f t="shared" si="17"/>
        <v>3.5775944147441399</v>
      </c>
      <c r="AH35" s="8">
        <f t="shared" si="18"/>
        <v>0.39898568969060921</v>
      </c>
      <c r="AI35" s="26">
        <f t="shared" si="19"/>
        <v>11.15234549915138</v>
      </c>
      <c r="AJ35" s="25">
        <v>7.14772463359329</v>
      </c>
      <c r="AK35" s="8">
        <v>5.8366410712899102</v>
      </c>
      <c r="AL35" s="8">
        <v>6.4002296097983402</v>
      </c>
      <c r="AM35" s="9">
        <f t="shared" si="23"/>
        <v>6.4615317715605132</v>
      </c>
      <c r="AN35" s="8">
        <f t="shared" si="24"/>
        <v>0.53699999572505697</v>
      </c>
      <c r="AO35" s="26">
        <f t="shared" si="20"/>
        <v>8.3107228240923288</v>
      </c>
      <c r="AR35" t="s">
        <v>165</v>
      </c>
      <c r="AS35">
        <v>106919.84970000001</v>
      </c>
      <c r="AT35" t="s">
        <v>287</v>
      </c>
      <c r="AU35" s="16">
        <v>18.134417698666667</v>
      </c>
      <c r="AV35" s="17">
        <v>15.5775710087772</v>
      </c>
      <c r="AW35" s="16">
        <v>26.650127449019369</v>
      </c>
      <c r="AX35" s="17">
        <v>26.728159061158504</v>
      </c>
      <c r="AY35" s="9">
        <v>3.5775944147441399</v>
      </c>
      <c r="AZ35" s="17">
        <v>6.4615317715605132</v>
      </c>
      <c r="BC35" t="s">
        <v>165</v>
      </c>
      <c r="BD35" t="s">
        <v>287</v>
      </c>
      <c r="BE35" s="33">
        <f t="shared" si="0"/>
        <v>0.571588158500274</v>
      </c>
      <c r="BF35" s="34">
        <f t="shared" si="1"/>
        <v>0.61921130445194272</v>
      </c>
      <c r="BG35" s="33">
        <f t="shared" si="2"/>
        <v>0.71853590326903971</v>
      </c>
      <c r="BH35" s="34">
        <f t="shared" si="3"/>
        <v>0.6987831304186547</v>
      </c>
      <c r="BI35" s="33">
        <f t="shared" si="21"/>
        <v>6.3108219632922083E-2</v>
      </c>
      <c r="BJ35" s="34">
        <f t="shared" si="22"/>
        <v>0.13331984371844319</v>
      </c>
    </row>
    <row r="36" spans="1:62" x14ac:dyDescent="0.25">
      <c r="A36" t="s">
        <v>45</v>
      </c>
      <c r="B36">
        <v>86901.640199999994</v>
      </c>
      <c r="C36" t="s">
        <v>288</v>
      </c>
      <c r="D36" s="25">
        <v>32.702052751596497</v>
      </c>
      <c r="E36" s="8">
        <v>30.9035034319743</v>
      </c>
      <c r="F36" s="8">
        <v>38.568111514380099</v>
      </c>
      <c r="G36" s="9">
        <f t="shared" si="5"/>
        <v>34.057889232650297</v>
      </c>
      <c r="H36" s="8">
        <f t="shared" si="6"/>
        <v>3.2726415107409634</v>
      </c>
      <c r="I36" s="26">
        <f t="shared" si="7"/>
        <v>9.6090555946831202</v>
      </c>
      <c r="J36" s="25">
        <v>28.1997744987533</v>
      </c>
      <c r="K36" s="8">
        <v>24.791631390383699</v>
      </c>
      <c r="L36" s="8">
        <v>25.240098229126101</v>
      </c>
      <c r="M36" s="9">
        <f t="shared" si="8"/>
        <v>26.077168039421036</v>
      </c>
      <c r="N36" s="8">
        <f t="shared" si="9"/>
        <v>1.5120348898668965</v>
      </c>
      <c r="O36" s="26">
        <f t="shared" si="10"/>
        <v>5.7983094160421977</v>
      </c>
      <c r="P36" s="8"/>
      <c r="Q36" s="25">
        <v>3.35470189330512</v>
      </c>
      <c r="R36" s="8">
        <v>2.62910847179166</v>
      </c>
      <c r="S36" s="8">
        <v>3.1571635577489201</v>
      </c>
      <c r="T36" s="9">
        <f t="shared" si="11"/>
        <v>3.0469913076152331</v>
      </c>
      <c r="U36" s="8">
        <f t="shared" si="12"/>
        <v>0.30629495246744026</v>
      </c>
      <c r="V36" s="26">
        <f t="shared" si="13"/>
        <v>10.052373687510318</v>
      </c>
      <c r="W36" s="25">
        <v>1.6846387048334801</v>
      </c>
      <c r="X36" s="8">
        <v>1.85671030779142</v>
      </c>
      <c r="Y36" s="8">
        <v>1.9043545069168999</v>
      </c>
      <c r="Z36" s="9">
        <f t="shared" si="14"/>
        <v>1.8152345065139333</v>
      </c>
      <c r="AA36" s="8">
        <f t="shared" si="15"/>
        <v>9.437139393551168E-2</v>
      </c>
      <c r="AB36" s="26">
        <f t="shared" si="16"/>
        <v>5.1988541203278036</v>
      </c>
      <c r="AC36" s="8"/>
      <c r="AD36" s="25">
        <v>3.08453301197894</v>
      </c>
      <c r="AE36" s="12">
        <v>0.86060929220273996</v>
      </c>
      <c r="AF36" s="8">
        <v>3.3916654187183402</v>
      </c>
      <c r="AG36" s="9">
        <f t="shared" si="17"/>
        <v>3.2380992153486403</v>
      </c>
      <c r="AH36" s="8">
        <f t="shared" si="18"/>
        <v>0.15356620336970006</v>
      </c>
      <c r="AI36" s="26">
        <f t="shared" si="19"/>
        <v>4.7424798672565025</v>
      </c>
      <c r="AJ36" s="25">
        <v>2.92686595430665</v>
      </c>
      <c r="AK36" s="8">
        <v>1.8634917208400801</v>
      </c>
      <c r="AL36" s="8">
        <v>1.64981419475254</v>
      </c>
      <c r="AM36" s="9">
        <f>AVERAGE(AK36:AL36)</f>
        <v>1.7566529577963101</v>
      </c>
      <c r="AN36" s="8">
        <f>_xlfn.STDEV.P(AK36:AL36)</f>
        <v>0.10683876304377005</v>
      </c>
      <c r="AO36" s="26">
        <f t="shared" si="20"/>
        <v>6.0819504825698392</v>
      </c>
      <c r="AR36" t="s">
        <v>45</v>
      </c>
      <c r="AS36">
        <v>86901.640199999994</v>
      </c>
      <c r="AT36" t="s">
        <v>288</v>
      </c>
      <c r="AU36" s="16">
        <v>34.057889232650297</v>
      </c>
      <c r="AV36" s="17">
        <v>26.077168039421036</v>
      </c>
      <c r="AW36" s="16">
        <v>3.0469913076152331</v>
      </c>
      <c r="AX36" s="17">
        <v>1.8152345065139333</v>
      </c>
      <c r="AY36" s="9">
        <v>3.2380992153486403</v>
      </c>
      <c r="AZ36" s="17">
        <v>1.7566529577963101</v>
      </c>
      <c r="BC36" t="s">
        <v>45</v>
      </c>
      <c r="BD36" t="s">
        <v>288</v>
      </c>
      <c r="BE36" s="33">
        <f t="shared" si="0"/>
        <v>1.0734883530518993</v>
      </c>
      <c r="BF36" s="34">
        <f t="shared" si="1"/>
        <v>1.0365722119966077</v>
      </c>
      <c r="BG36" s="33">
        <f t="shared" si="2"/>
        <v>8.2152427062812602E-2</v>
      </c>
      <c r="BH36" s="34">
        <f t="shared" si="3"/>
        <v>4.7457636270546361E-2</v>
      </c>
      <c r="BI36" s="33">
        <f t="shared" si="21"/>
        <v>5.7119576113277573E-2</v>
      </c>
      <c r="BJ36" s="34">
        <f t="shared" si="22"/>
        <v>3.6244764566774647E-2</v>
      </c>
    </row>
    <row r="37" spans="1:62" x14ac:dyDescent="0.25">
      <c r="A37" t="s">
        <v>91</v>
      </c>
      <c r="B37">
        <v>64656.174200000001</v>
      </c>
      <c r="C37" t="s">
        <v>289</v>
      </c>
      <c r="D37" s="25">
        <v>11.732390966429101</v>
      </c>
      <c r="E37" s="8">
        <v>11.072854017627</v>
      </c>
      <c r="F37" s="8">
        <v>12.3816753307682</v>
      </c>
      <c r="G37" s="9">
        <f t="shared" si="5"/>
        <v>11.728973438274769</v>
      </c>
      <c r="H37" s="8">
        <f t="shared" si="6"/>
        <v>0.53432952819845669</v>
      </c>
      <c r="I37" s="26">
        <f t="shared" si="7"/>
        <v>4.555637635385863</v>
      </c>
      <c r="J37" s="25">
        <v>10.657780624535199</v>
      </c>
      <c r="K37" s="8">
        <v>9.4631157837029605</v>
      </c>
      <c r="L37" s="8">
        <v>9.8409292576091492</v>
      </c>
      <c r="M37" s="9">
        <f t="shared" si="8"/>
        <v>9.987275221949103</v>
      </c>
      <c r="N37" s="8">
        <f t="shared" si="9"/>
        <v>0.49857722667548238</v>
      </c>
      <c r="O37" s="26">
        <f t="shared" si="10"/>
        <v>4.9921246345525336</v>
      </c>
      <c r="P37" s="8"/>
      <c r="Q37" s="25">
        <v>26.426117913220502</v>
      </c>
      <c r="R37" s="8">
        <v>23.764762499986301</v>
      </c>
      <c r="S37" s="8">
        <v>26.206072183198302</v>
      </c>
      <c r="T37" s="9">
        <f t="shared" si="11"/>
        <v>25.465650865468366</v>
      </c>
      <c r="U37" s="8">
        <f t="shared" si="12"/>
        <v>1.2060599638767122</v>
      </c>
      <c r="V37" s="26">
        <f t="shared" si="13"/>
        <v>4.7360264626581348</v>
      </c>
      <c r="W37" s="25">
        <v>24.5181430712923</v>
      </c>
      <c r="X37" s="8">
        <v>20.661401238683101</v>
      </c>
      <c r="Y37" s="8">
        <v>19.592734321922201</v>
      </c>
      <c r="Z37" s="9">
        <f t="shared" si="14"/>
        <v>21.590759543965863</v>
      </c>
      <c r="AA37" s="8">
        <f t="shared" si="15"/>
        <v>2.1154499886614229</v>
      </c>
      <c r="AB37" s="26">
        <f t="shared" si="16"/>
        <v>9.7979414960074624</v>
      </c>
      <c r="AC37" s="8"/>
      <c r="AD37" s="25">
        <v>1.86433331542604</v>
      </c>
      <c r="AE37" s="12">
        <v>12.4777722588745</v>
      </c>
      <c r="AF37" s="8">
        <v>1.7214366967305601</v>
      </c>
      <c r="AG37" s="9">
        <f t="shared" si="17"/>
        <v>1.7928850060783001</v>
      </c>
      <c r="AH37" s="8">
        <f t="shared" si="18"/>
        <v>7.1448309347739936E-2</v>
      </c>
      <c r="AI37" s="26">
        <f t="shared" si="19"/>
        <v>3.98510273138062</v>
      </c>
      <c r="AJ37" s="25">
        <v>4.8723044695531001</v>
      </c>
      <c r="AK37" s="8">
        <v>3.0943171766720399</v>
      </c>
      <c r="AL37" s="8">
        <v>3.1729187148695299</v>
      </c>
      <c r="AM37" s="9">
        <f t="shared" ref="AM37:AM38" si="27">AVERAGE(AK37:AL37)</f>
        <v>3.1336179457707849</v>
      </c>
      <c r="AN37" s="8">
        <f t="shared" ref="AN37:AN38" si="28">_xlfn.STDEV.P(AK37:AL37)</f>
        <v>3.9300769098745025E-2</v>
      </c>
      <c r="AO37" s="26">
        <f t="shared" si="20"/>
        <v>1.2541659442494069</v>
      </c>
      <c r="AR37" t="s">
        <v>91</v>
      </c>
      <c r="AS37">
        <v>64656.174200000001</v>
      </c>
      <c r="AT37" t="s">
        <v>289</v>
      </c>
      <c r="AU37" s="16">
        <v>11.728973438274769</v>
      </c>
      <c r="AV37" s="17">
        <v>9.987275221949103</v>
      </c>
      <c r="AW37" s="16">
        <v>25.465650865468366</v>
      </c>
      <c r="AX37" s="17">
        <v>21.590759543965863</v>
      </c>
      <c r="AY37" s="9">
        <v>1.7928850060783001</v>
      </c>
      <c r="AZ37" s="17">
        <v>3.1336179457707849</v>
      </c>
      <c r="BC37" t="s">
        <v>91</v>
      </c>
      <c r="BD37" t="s">
        <v>289</v>
      </c>
      <c r="BE37" s="33">
        <f t="shared" si="0"/>
        <v>0.36969162396513144</v>
      </c>
      <c r="BF37" s="34">
        <f t="shared" si="1"/>
        <v>0.39699602169164605</v>
      </c>
      <c r="BG37" s="33">
        <f t="shared" si="2"/>
        <v>0.6866002604286463</v>
      </c>
      <c r="BH37" s="34">
        <f t="shared" si="3"/>
        <v>0.56447054612802694</v>
      </c>
      <c r="BI37" s="33">
        <f t="shared" si="21"/>
        <v>3.1626217961952544E-2</v>
      </c>
      <c r="BJ37" s="34">
        <f t="shared" si="22"/>
        <v>6.4655482565641603E-2</v>
      </c>
    </row>
    <row r="38" spans="1:62" x14ac:dyDescent="0.25">
      <c r="A38" t="s">
        <v>113</v>
      </c>
      <c r="B38">
        <v>72162.179999999993</v>
      </c>
      <c r="C38" t="s">
        <v>290</v>
      </c>
      <c r="D38" s="25">
        <v>2.5285458313207498</v>
      </c>
      <c r="E38" s="8">
        <v>3.7853066012643799</v>
      </c>
      <c r="F38" s="8">
        <v>2.15882237780498</v>
      </c>
      <c r="G38" s="9">
        <f t="shared" si="5"/>
        <v>2.8242249367967034</v>
      </c>
      <c r="H38" s="8">
        <f t="shared" si="6"/>
        <v>0.69614765308894866</v>
      </c>
      <c r="I38" s="26">
        <f t="shared" si="7"/>
        <v>24.649157509335438</v>
      </c>
      <c r="J38" s="25">
        <v>2.3677504053994798</v>
      </c>
      <c r="K38" s="8">
        <v>2.0177563767178999</v>
      </c>
      <c r="L38" s="8">
        <v>2.9767676339475</v>
      </c>
      <c r="M38" s="9">
        <f t="shared" si="8"/>
        <v>2.4540914720216267</v>
      </c>
      <c r="N38" s="8">
        <f t="shared" si="9"/>
        <v>0.39624633139194482</v>
      </c>
      <c r="O38" s="26">
        <f t="shared" si="10"/>
        <v>16.146355419487513</v>
      </c>
      <c r="P38" s="8"/>
      <c r="Q38" s="25">
        <v>0.87920489644672495</v>
      </c>
      <c r="R38" s="8">
        <v>1.09372575711338</v>
      </c>
      <c r="S38" s="8">
        <v>1.01851358338173</v>
      </c>
      <c r="T38" s="9">
        <f t="shared" si="11"/>
        <v>0.99714807898061164</v>
      </c>
      <c r="U38" s="8">
        <f t="shared" si="12"/>
        <v>8.8871305826745031E-2</v>
      </c>
      <c r="V38" s="26">
        <f t="shared" si="13"/>
        <v>8.9125484669838126</v>
      </c>
      <c r="W38" s="25">
        <v>0.94770438561266401</v>
      </c>
      <c r="X38" s="8">
        <v>1.02362306780087</v>
      </c>
      <c r="Y38" s="8">
        <v>0.99739773518496899</v>
      </c>
      <c r="Z38" s="9">
        <f t="shared" si="14"/>
        <v>0.9895750628661677</v>
      </c>
      <c r="AA38" s="8">
        <f t="shared" si="15"/>
        <v>3.1483405448521191E-2</v>
      </c>
      <c r="AB38" s="26">
        <f t="shared" si="16"/>
        <v>3.1815075611681087</v>
      </c>
      <c r="AC38" s="8"/>
      <c r="AD38" s="25">
        <v>0.14926168031051101</v>
      </c>
      <c r="AE38" s="12">
        <v>12.299577354795501</v>
      </c>
      <c r="AF38" s="8">
        <v>0.27874091470389201</v>
      </c>
      <c r="AG38" s="9">
        <f t="shared" si="17"/>
        <v>0.21400129750720151</v>
      </c>
      <c r="AH38" s="8">
        <f t="shared" si="18"/>
        <v>6.4739617196690469E-2</v>
      </c>
      <c r="AI38" s="26">
        <f t="shared" si="19"/>
        <v>30.251974147265098</v>
      </c>
      <c r="AJ38" s="25">
        <v>0.16635519755881001</v>
      </c>
      <c r="AK38" s="8">
        <v>0.49521279652883599</v>
      </c>
      <c r="AL38" s="8">
        <v>0.50289022172946096</v>
      </c>
      <c r="AM38" s="9">
        <f t="shared" si="27"/>
        <v>0.49905150912914847</v>
      </c>
      <c r="AN38" s="8">
        <f t="shared" si="28"/>
        <v>3.8387126003124883E-3</v>
      </c>
      <c r="AO38" s="26">
        <f t="shared" si="20"/>
        <v>0.76920168160819569</v>
      </c>
      <c r="AR38" t="s">
        <v>113</v>
      </c>
      <c r="AS38">
        <v>72162.179999999993</v>
      </c>
      <c r="AT38" t="s">
        <v>290</v>
      </c>
      <c r="AU38" s="16">
        <v>2.8242249367967034</v>
      </c>
      <c r="AV38" s="17">
        <v>2.4540914720216267</v>
      </c>
      <c r="AW38" s="16">
        <v>0.99714807898061164</v>
      </c>
      <c r="AX38" s="17">
        <v>0.9895750628661677</v>
      </c>
      <c r="AY38" s="9">
        <v>0.21400129750720151</v>
      </c>
      <c r="AZ38" s="17">
        <v>0.49905150912914847</v>
      </c>
      <c r="BC38" t="s">
        <v>113</v>
      </c>
      <c r="BD38" t="s">
        <v>290</v>
      </c>
      <c r="BE38" s="33">
        <f t="shared" si="0"/>
        <v>8.9018217052145618E-2</v>
      </c>
      <c r="BF38" s="34">
        <f t="shared" si="1"/>
        <v>9.7550586081660534E-2</v>
      </c>
      <c r="BG38" s="33">
        <f t="shared" si="2"/>
        <v>2.6884925672266746E-2</v>
      </c>
      <c r="BH38" s="34">
        <f t="shared" si="3"/>
        <v>2.5871529671444772E-2</v>
      </c>
      <c r="BI38" s="33">
        <f t="shared" si="21"/>
        <v>3.7749502372757455E-3</v>
      </c>
      <c r="BJ38" s="34">
        <f t="shared" si="22"/>
        <v>1.0296857085403285E-2</v>
      </c>
    </row>
    <row r="39" spans="1:62" x14ac:dyDescent="0.25">
      <c r="A39" t="s">
        <v>179</v>
      </c>
      <c r="B39">
        <v>66776.410699999993</v>
      </c>
      <c r="C39" t="s">
        <v>291</v>
      </c>
      <c r="D39" s="25">
        <v>9.7981231015732195</v>
      </c>
      <c r="E39" s="8">
        <v>7.1076157055050802</v>
      </c>
      <c r="F39" s="8">
        <v>9.4790099050211705</v>
      </c>
      <c r="G39" s="9">
        <f t="shared" si="5"/>
        <v>8.7949162373664915</v>
      </c>
      <c r="H39" s="8">
        <f t="shared" si="6"/>
        <v>1.2001932126865336</v>
      </c>
      <c r="I39" s="26">
        <f t="shared" si="7"/>
        <v>13.646442789157406</v>
      </c>
      <c r="J39" s="25">
        <v>8.0100917408666792</v>
      </c>
      <c r="K39" s="8">
        <v>6.3816316344536501</v>
      </c>
      <c r="L39" s="8">
        <v>6.6362154127878901</v>
      </c>
      <c r="M39" s="9">
        <f t="shared" si="8"/>
        <v>7.0093129293694068</v>
      </c>
      <c r="N39" s="8">
        <f t="shared" si="9"/>
        <v>0.71524909283603078</v>
      </c>
      <c r="O39" s="26">
        <f t="shared" si="10"/>
        <v>10.204268236321676</v>
      </c>
      <c r="P39" s="8"/>
      <c r="Q39" s="25">
        <v>10.0644820154908</v>
      </c>
      <c r="R39" s="8">
        <v>8.8652120440848101</v>
      </c>
      <c r="S39" s="8">
        <v>9.7225041323163293</v>
      </c>
      <c r="T39" s="9">
        <f t="shared" si="11"/>
        <v>9.5507327306306475</v>
      </c>
      <c r="U39" s="8">
        <f t="shared" si="12"/>
        <v>0.50444106157662527</v>
      </c>
      <c r="V39" s="26">
        <f t="shared" si="13"/>
        <v>5.2817001145766156</v>
      </c>
      <c r="W39" s="25">
        <v>10.8736427979729</v>
      </c>
      <c r="X39" s="8">
        <v>9.7019046549333208</v>
      </c>
      <c r="Y39" s="8">
        <v>10.1534357781255</v>
      </c>
      <c r="Z39" s="9">
        <f t="shared" si="14"/>
        <v>10.242994410343906</v>
      </c>
      <c r="AA39" s="8">
        <f t="shared" si="15"/>
        <v>0.48253368132327273</v>
      </c>
      <c r="AB39" s="26">
        <f t="shared" si="16"/>
        <v>4.7108654168158601</v>
      </c>
      <c r="AC39" s="8"/>
      <c r="AD39" s="25">
        <v>19.3866549849329</v>
      </c>
      <c r="AE39" s="12">
        <v>8.0932266933653292</v>
      </c>
      <c r="AF39" s="8">
        <v>19.636777317332399</v>
      </c>
      <c r="AG39" s="9">
        <f t="shared" si="17"/>
        <v>19.511716151132649</v>
      </c>
      <c r="AH39" s="8">
        <f t="shared" si="18"/>
        <v>0.12506116619974961</v>
      </c>
      <c r="AI39" s="26">
        <f t="shared" si="19"/>
        <v>0.64095421043981227</v>
      </c>
      <c r="AJ39" s="25">
        <v>18.2201431632223</v>
      </c>
      <c r="AK39" s="8">
        <v>18.8232070267028</v>
      </c>
      <c r="AL39" s="8">
        <v>19.3717082429099</v>
      </c>
      <c r="AM39" s="9">
        <f t="shared" si="23"/>
        <v>18.805019477611665</v>
      </c>
      <c r="AN39" s="8">
        <f t="shared" si="24"/>
        <v>0.47030034615866068</v>
      </c>
      <c r="AO39" s="26">
        <f t="shared" si="20"/>
        <v>2.5009298539604132</v>
      </c>
      <c r="AR39" t="s">
        <v>179</v>
      </c>
      <c r="AS39">
        <v>66776.410699999993</v>
      </c>
      <c r="AT39" t="s">
        <v>291</v>
      </c>
      <c r="AU39" s="16">
        <v>8.7949162373664915</v>
      </c>
      <c r="AV39" s="17">
        <v>7.0093129293694068</v>
      </c>
      <c r="AW39" s="16">
        <v>9.5507327306306475</v>
      </c>
      <c r="AX39" s="17">
        <v>10.242994410343906</v>
      </c>
      <c r="AY39" s="9">
        <v>19.511716151132649</v>
      </c>
      <c r="AZ39" s="17">
        <v>18.805019477611665</v>
      </c>
      <c r="BC39" t="s">
        <v>179</v>
      </c>
      <c r="BD39" t="s">
        <v>291</v>
      </c>
      <c r="BE39" s="33">
        <f t="shared" si="0"/>
        <v>0.27721154656375246</v>
      </c>
      <c r="BF39" s="34">
        <f t="shared" si="1"/>
        <v>0.27862147441736468</v>
      </c>
      <c r="BG39" s="33">
        <f t="shared" si="2"/>
        <v>0.25750512385400964</v>
      </c>
      <c r="BH39" s="34">
        <f t="shared" si="3"/>
        <v>0.26779366594395959</v>
      </c>
      <c r="BI39" s="33">
        <f t="shared" si="21"/>
        <v>0.34418369595117315</v>
      </c>
      <c r="BJ39" s="34">
        <f t="shared" si="22"/>
        <v>0.38800122734241183</v>
      </c>
    </row>
    <row r="40" spans="1:62" x14ac:dyDescent="0.25">
      <c r="A40" t="s">
        <v>137</v>
      </c>
      <c r="B40">
        <v>77175.679799999998</v>
      </c>
      <c r="C40" t="s">
        <v>292</v>
      </c>
      <c r="D40" s="25">
        <v>14.8186981114515</v>
      </c>
      <c r="E40" s="8">
        <v>9.8713422058515903</v>
      </c>
      <c r="F40" s="8">
        <v>12.857237928305301</v>
      </c>
      <c r="G40" s="9">
        <f t="shared" si="5"/>
        <v>12.515759415202796</v>
      </c>
      <c r="H40" s="8">
        <f t="shared" si="6"/>
        <v>2.034131804210606</v>
      </c>
      <c r="I40" s="26">
        <f t="shared" si="7"/>
        <v>16.252563961398632</v>
      </c>
      <c r="J40" s="25">
        <v>9.7419596263983301</v>
      </c>
      <c r="K40" s="8">
        <v>7.0734106535611998</v>
      </c>
      <c r="L40" s="8">
        <v>7.3875976350977099</v>
      </c>
      <c r="M40" s="9">
        <f t="shared" si="8"/>
        <v>8.0676559716857472</v>
      </c>
      <c r="N40" s="8">
        <f t="shared" si="9"/>
        <v>1.1908394548887815</v>
      </c>
      <c r="O40" s="26">
        <f t="shared" si="10"/>
        <v>14.760662317135893</v>
      </c>
      <c r="P40" s="8"/>
      <c r="Q40" s="25">
        <v>9.1306065082243393</v>
      </c>
      <c r="R40" s="8">
        <v>10.2071214585026</v>
      </c>
      <c r="S40" s="8">
        <v>10.3069670880015</v>
      </c>
      <c r="T40" s="9">
        <f t="shared" si="11"/>
        <v>9.8815650182428119</v>
      </c>
      <c r="U40" s="8">
        <f t="shared" si="12"/>
        <v>0.53257005815159031</v>
      </c>
      <c r="V40" s="26">
        <f t="shared" si="13"/>
        <v>5.3895314878603564</v>
      </c>
      <c r="W40" s="25">
        <v>3.6249018246368898</v>
      </c>
      <c r="X40" s="8">
        <v>3.4433636265183498</v>
      </c>
      <c r="Y40" s="8">
        <v>4.1720504471472104</v>
      </c>
      <c r="Z40" s="9">
        <f t="shared" si="14"/>
        <v>3.7467719661008165</v>
      </c>
      <c r="AA40" s="8">
        <f t="shared" si="15"/>
        <v>0.30971532001164925</v>
      </c>
      <c r="AB40" s="26">
        <f t="shared" si="16"/>
        <v>8.2661908120862559</v>
      </c>
      <c r="AC40" s="8"/>
      <c r="AD40" s="25">
        <v>0.67349545132879596</v>
      </c>
      <c r="AE40" s="12">
        <v>0.57783184200064097</v>
      </c>
      <c r="AF40" s="8">
        <v>0.72232156698332906</v>
      </c>
      <c r="AG40" s="9">
        <f t="shared" si="17"/>
        <v>0.69790850915606251</v>
      </c>
      <c r="AH40" s="8">
        <f t="shared" si="18"/>
        <v>2.4413057827266549E-2</v>
      </c>
      <c r="AI40" s="26">
        <f t="shared" si="19"/>
        <v>3.4980312615456928</v>
      </c>
      <c r="AJ40" s="25">
        <v>0.66822435350916898</v>
      </c>
      <c r="AK40" s="8">
        <v>0.82276867114350205</v>
      </c>
      <c r="AL40" s="8">
        <v>0.60522717178496699</v>
      </c>
      <c r="AM40" s="9">
        <f t="shared" si="23"/>
        <v>0.69874006547921264</v>
      </c>
      <c r="AN40" s="8">
        <f t="shared" si="24"/>
        <v>9.1394684358806808E-2</v>
      </c>
      <c r="AO40" s="26">
        <f t="shared" si="20"/>
        <v>13.079926123332594</v>
      </c>
      <c r="AR40" t="s">
        <v>137</v>
      </c>
      <c r="AS40">
        <v>77175.679799999998</v>
      </c>
      <c r="AT40" t="s">
        <v>292</v>
      </c>
      <c r="AU40" s="16">
        <v>12.515759415202796</v>
      </c>
      <c r="AV40" s="17">
        <v>8.0676559716857472</v>
      </c>
      <c r="AW40" s="16">
        <v>9.8815650182428119</v>
      </c>
      <c r="AX40" s="17">
        <v>3.7467719661008165</v>
      </c>
      <c r="AY40" s="9">
        <v>0.69790850915606251</v>
      </c>
      <c r="AZ40" s="17">
        <v>0.69874006547921264</v>
      </c>
      <c r="BC40" t="s">
        <v>137</v>
      </c>
      <c r="BD40" t="s">
        <v>292</v>
      </c>
      <c r="BE40" s="33">
        <f t="shared" ref="BE40:BE71" si="29">AU40/AU$97*100</f>
        <v>0.3944907410450913</v>
      </c>
      <c r="BF40" s="34">
        <f t="shared" ref="BF40:BF71" si="30">AV40/AV$97*100</f>
        <v>0.32069080444456133</v>
      </c>
      <c r="BG40" s="33">
        <f t="shared" ref="BG40:BG71" si="31">AW40/AW$97*100</f>
        <v>0.26642496399603927</v>
      </c>
      <c r="BH40" s="34">
        <f t="shared" ref="BH40:BH71" si="32">AX40/AX$97*100</f>
        <v>9.7955906257739256E-2</v>
      </c>
      <c r="BI40" s="33">
        <f t="shared" si="21"/>
        <v>1.2310999619741945E-2</v>
      </c>
      <c r="BJ40" s="34">
        <f t="shared" si="22"/>
        <v>1.4417001977691347E-2</v>
      </c>
    </row>
    <row r="41" spans="1:62" x14ac:dyDescent="0.25">
      <c r="A41" t="s">
        <v>123</v>
      </c>
      <c r="B41">
        <v>60547.832900000001</v>
      </c>
      <c r="C41" t="s">
        <v>293</v>
      </c>
      <c r="D41" s="25">
        <v>19.279931092286599</v>
      </c>
      <c r="E41" s="8">
        <v>23.226711467910899</v>
      </c>
      <c r="F41" s="8">
        <v>24.247184027486998</v>
      </c>
      <c r="G41" s="9">
        <f t="shared" si="5"/>
        <v>22.251275529228167</v>
      </c>
      <c r="H41" s="8">
        <f t="shared" si="6"/>
        <v>2.1419627888799631</v>
      </c>
      <c r="I41" s="26">
        <f t="shared" si="7"/>
        <v>9.626247205767541</v>
      </c>
      <c r="J41" s="25">
        <v>30.364376653229598</v>
      </c>
      <c r="K41" s="8">
        <v>29.846853186974801</v>
      </c>
      <c r="L41" s="8">
        <v>29.453748194256399</v>
      </c>
      <c r="M41" s="9">
        <f t="shared" si="8"/>
        <v>29.888326011486935</v>
      </c>
      <c r="N41" s="8">
        <f t="shared" si="9"/>
        <v>0.37291736703344591</v>
      </c>
      <c r="O41" s="26">
        <f t="shared" si="10"/>
        <v>1.2477024203032419</v>
      </c>
      <c r="P41" s="8"/>
      <c r="Q41" s="25">
        <v>0.128663829292506</v>
      </c>
      <c r="R41" s="8">
        <v>9.1651549526364604E-2</v>
      </c>
      <c r="S41" s="8">
        <v>4.4756148895199903E-2</v>
      </c>
      <c r="T41" s="9">
        <f>AVERAGE(Q41:R41)</f>
        <v>0.11015768940943529</v>
      </c>
      <c r="U41" s="8">
        <f>_xlfn.STDEV.P(Q41:R41)</f>
        <v>1.8506139883070774E-2</v>
      </c>
      <c r="V41" s="26">
        <f t="shared" si="13"/>
        <v>16.799680514618416</v>
      </c>
      <c r="W41" s="25">
        <v>4.1459194451332899E-2</v>
      </c>
      <c r="X41" s="8">
        <v>6.7219402914650297E-2</v>
      </c>
      <c r="Y41" s="8">
        <v>0.20498587241222499</v>
      </c>
      <c r="Z41" s="9">
        <f>AVERAGE(W41:X41)</f>
        <v>5.4339298682991602E-2</v>
      </c>
      <c r="AA41" s="8">
        <f>_xlfn.STDEV.P(W41:X41)</f>
        <v>1.288010423165867E-2</v>
      </c>
      <c r="AB41" s="26">
        <f t="shared" si="16"/>
        <v>23.70311090468709</v>
      </c>
      <c r="AC41" s="8"/>
      <c r="AD41" s="25">
        <v>3.2861936298464997E-2</v>
      </c>
      <c r="AE41" s="12">
        <v>6.9039391151776099</v>
      </c>
      <c r="AF41" s="8">
        <v>3.8296190080685397E-2</v>
      </c>
      <c r="AG41" s="9">
        <f t="shared" si="17"/>
        <v>3.5579063189575197E-2</v>
      </c>
      <c r="AH41" s="8">
        <f t="shared" si="18"/>
        <v>2.7171268911101998E-3</v>
      </c>
      <c r="AI41" s="26">
        <f t="shared" si="19"/>
        <v>7.636870247630152</v>
      </c>
      <c r="AJ41" s="25">
        <v>0</v>
      </c>
      <c r="AK41" s="8">
        <v>0</v>
      </c>
      <c r="AL41" s="8">
        <v>0</v>
      </c>
      <c r="AM41" s="9">
        <f t="shared" si="23"/>
        <v>0</v>
      </c>
      <c r="AN41" s="8">
        <f t="shared" si="24"/>
        <v>0</v>
      </c>
      <c r="AO41" s="26"/>
      <c r="AR41" t="s">
        <v>123</v>
      </c>
      <c r="AS41">
        <v>60547.832900000001</v>
      </c>
      <c r="AT41" t="s">
        <v>293</v>
      </c>
      <c r="AU41" s="16">
        <v>22.251275529228167</v>
      </c>
      <c r="AV41" s="17">
        <v>29.888326011486935</v>
      </c>
      <c r="AW41" s="16">
        <v>0.11015768940943529</v>
      </c>
      <c r="AX41" s="17">
        <v>5.4339298682991602E-2</v>
      </c>
      <c r="AY41" s="9">
        <v>3.5579063189575197E-2</v>
      </c>
      <c r="AZ41" s="17">
        <v>0</v>
      </c>
      <c r="BC41" t="s">
        <v>123</v>
      </c>
      <c r="BD41" t="s">
        <v>293</v>
      </c>
      <c r="BE41" s="33">
        <f t="shared" si="29"/>
        <v>0.70134954512318692</v>
      </c>
      <c r="BF41" s="34">
        <f t="shared" si="30"/>
        <v>1.1880664403346235</v>
      </c>
      <c r="BG41" s="33">
        <f t="shared" si="31"/>
        <v>2.9700516447155466E-3</v>
      </c>
      <c r="BH41" s="34">
        <f t="shared" si="32"/>
        <v>1.4206509753092334E-3</v>
      </c>
      <c r="BI41" s="33">
        <f t="shared" si="21"/>
        <v>6.2760924627111624E-4</v>
      </c>
      <c r="BJ41" s="34">
        <f t="shared" si="22"/>
        <v>0</v>
      </c>
    </row>
    <row r="42" spans="1:62" x14ac:dyDescent="0.25">
      <c r="A42" t="s">
        <v>129</v>
      </c>
      <c r="B42">
        <v>55382.401899999997</v>
      </c>
      <c r="C42" t="s">
        <v>294</v>
      </c>
      <c r="D42" s="25">
        <v>33.8568858182485</v>
      </c>
      <c r="E42" s="8">
        <v>25.9524324738274</v>
      </c>
      <c r="F42" s="8">
        <v>32.4705409692057</v>
      </c>
      <c r="G42" s="9">
        <f t="shared" si="5"/>
        <v>30.759953087093866</v>
      </c>
      <c r="H42" s="8">
        <f t="shared" si="6"/>
        <v>3.4462229416520369</v>
      </c>
      <c r="I42" s="26">
        <f t="shared" si="7"/>
        <v>11.203602722976807</v>
      </c>
      <c r="J42" s="25">
        <v>28.9259300816836</v>
      </c>
      <c r="K42" s="8">
        <v>21.349309024051099</v>
      </c>
      <c r="L42" s="8">
        <v>22.109456820145301</v>
      </c>
      <c r="M42" s="9">
        <f>AVERAGE(K42:L42)</f>
        <v>21.7293829220982</v>
      </c>
      <c r="N42" s="8">
        <f>_xlfn.STDEV.P(K42:L42)</f>
        <v>0.38007389804710101</v>
      </c>
      <c r="O42" s="26">
        <f t="shared" si="10"/>
        <v>1.7491242130975384</v>
      </c>
      <c r="P42" s="8"/>
      <c r="Q42" s="25">
        <v>30.729283761930802</v>
      </c>
      <c r="R42" s="8">
        <v>29.900375441397099</v>
      </c>
      <c r="S42" s="8">
        <v>33.021061847614398</v>
      </c>
      <c r="T42" s="9">
        <f t="shared" si="11"/>
        <v>31.21690701698077</v>
      </c>
      <c r="U42" s="8">
        <f t="shared" si="12"/>
        <v>1.3198492945879596</v>
      </c>
      <c r="V42" s="26">
        <f t="shared" si="13"/>
        <v>4.227995085707926</v>
      </c>
      <c r="W42" s="25">
        <v>24.999986006550099</v>
      </c>
      <c r="X42" s="8">
        <v>23.080501960865</v>
      </c>
      <c r="Y42" s="8">
        <v>25.603062887904098</v>
      </c>
      <c r="Z42" s="9">
        <f t="shared" si="14"/>
        <v>24.561183618439731</v>
      </c>
      <c r="AA42" s="8">
        <f t="shared" si="15"/>
        <v>1.0755584780365994</v>
      </c>
      <c r="AB42" s="26">
        <f t="shared" si="16"/>
        <v>4.3790987223804043</v>
      </c>
      <c r="AC42" s="8"/>
      <c r="AD42" s="25">
        <v>33.212603364960898</v>
      </c>
      <c r="AE42" s="12">
        <v>0.41440183823676002</v>
      </c>
      <c r="AF42" s="8">
        <v>32.330850198044701</v>
      </c>
      <c r="AG42" s="9">
        <f t="shared" si="17"/>
        <v>32.771726781502799</v>
      </c>
      <c r="AH42" s="8">
        <f t="shared" si="18"/>
        <v>0.44087658345809899</v>
      </c>
      <c r="AI42" s="26">
        <f t="shared" si="19"/>
        <v>1.3452955542975569</v>
      </c>
      <c r="AJ42" s="25">
        <v>33.9510922313981</v>
      </c>
      <c r="AK42" s="8">
        <v>31.288360437519898</v>
      </c>
      <c r="AL42" s="8">
        <v>31.616188168466799</v>
      </c>
      <c r="AM42" s="9">
        <f t="shared" si="23"/>
        <v>32.285213612461604</v>
      </c>
      <c r="AN42" s="8">
        <f t="shared" si="24"/>
        <v>1.1855326327764484</v>
      </c>
      <c r="AO42" s="26">
        <f t="shared" si="20"/>
        <v>3.6720606746081761</v>
      </c>
      <c r="AR42" t="s">
        <v>129</v>
      </c>
      <c r="AS42">
        <v>55382.401899999997</v>
      </c>
      <c r="AT42" t="s">
        <v>294</v>
      </c>
      <c r="AU42" s="16">
        <v>30.759953087093866</v>
      </c>
      <c r="AV42" s="17">
        <v>21.7293829220982</v>
      </c>
      <c r="AW42" s="16">
        <v>31.21690701698077</v>
      </c>
      <c r="AX42" s="17">
        <v>24.561183618439731</v>
      </c>
      <c r="AY42" s="9">
        <v>32.771726781502799</v>
      </c>
      <c r="AZ42" s="17">
        <v>32.285213612461604</v>
      </c>
      <c r="BC42" t="s">
        <v>129</v>
      </c>
      <c r="BD42" t="s">
        <v>294</v>
      </c>
      <c r="BE42" s="33">
        <f t="shared" si="29"/>
        <v>0.96953898563280139</v>
      </c>
      <c r="BF42" s="34">
        <f t="shared" si="30"/>
        <v>0.8637469562197414</v>
      </c>
      <c r="BG42" s="33">
        <f t="shared" si="31"/>
        <v>0.84166458579308834</v>
      </c>
      <c r="BH42" s="34">
        <f t="shared" si="32"/>
        <v>0.6421295509507039</v>
      </c>
      <c r="BI42" s="33">
        <f t="shared" si="21"/>
        <v>0.57808826035555594</v>
      </c>
      <c r="BJ42" s="34">
        <f t="shared" si="22"/>
        <v>0.66613610911494781</v>
      </c>
    </row>
    <row r="43" spans="1:62" x14ac:dyDescent="0.25">
      <c r="A43" t="s">
        <v>151</v>
      </c>
      <c r="B43">
        <v>96711.865099999995</v>
      </c>
      <c r="C43" t="s">
        <v>295</v>
      </c>
      <c r="D43" s="25">
        <v>21.832216850906502</v>
      </c>
      <c r="E43" s="8">
        <v>19.784982976568099</v>
      </c>
      <c r="F43" s="8">
        <v>22.441590205851199</v>
      </c>
      <c r="G43" s="9">
        <f t="shared" si="5"/>
        <v>21.352930011108601</v>
      </c>
      <c r="H43" s="8">
        <f t="shared" si="6"/>
        <v>1.1362738516080833</v>
      </c>
      <c r="I43" s="26">
        <f t="shared" si="7"/>
        <v>5.3213954760164093</v>
      </c>
      <c r="J43" s="25">
        <v>15.9190188085686</v>
      </c>
      <c r="K43" s="8">
        <v>11.3626847369678</v>
      </c>
      <c r="L43" s="8">
        <v>12.5850974117904</v>
      </c>
      <c r="M43" s="9">
        <f t="shared" ref="M43:M44" si="33">AVERAGE(K43:L43)</f>
        <v>11.9738910743791</v>
      </c>
      <c r="N43" s="8">
        <f t="shared" ref="N43:N44" si="34">_xlfn.STDEV.P(K43:L43)</f>
        <v>0.61120633741129993</v>
      </c>
      <c r="O43" s="26">
        <f t="shared" si="10"/>
        <v>5.1044922123863037</v>
      </c>
      <c r="P43" s="8"/>
      <c r="Q43" s="25">
        <v>15.639454028100999</v>
      </c>
      <c r="R43" s="8">
        <v>15.840279959577099</v>
      </c>
      <c r="S43" s="8">
        <v>16.863461618825699</v>
      </c>
      <c r="T43" s="9">
        <f t="shared" si="11"/>
        <v>16.114398535501266</v>
      </c>
      <c r="U43" s="8">
        <f t="shared" si="12"/>
        <v>0.53597536683939795</v>
      </c>
      <c r="V43" s="26">
        <f t="shared" si="13"/>
        <v>3.3260649825595587</v>
      </c>
      <c r="W43" s="25">
        <v>17.686889938725901</v>
      </c>
      <c r="X43" s="8">
        <v>17.468402789395999</v>
      </c>
      <c r="Y43" s="8">
        <v>19.430082015486001</v>
      </c>
      <c r="Z43" s="9">
        <f t="shared" si="14"/>
        <v>18.195124914535967</v>
      </c>
      <c r="AA43" s="8">
        <f t="shared" si="15"/>
        <v>0.87779019493869215</v>
      </c>
      <c r="AB43" s="26">
        <f t="shared" si="16"/>
        <v>4.8243152990800917</v>
      </c>
      <c r="AC43" s="8"/>
      <c r="AD43" s="25">
        <v>8.5006486877883098</v>
      </c>
      <c r="AE43" s="12">
        <v>3.0546897622346001</v>
      </c>
      <c r="AF43" s="8">
        <v>6.53727652125023</v>
      </c>
      <c r="AG43" s="9">
        <f t="shared" si="17"/>
        <v>7.5189626045192703</v>
      </c>
      <c r="AH43" s="8">
        <f t="shared" si="18"/>
        <v>0.98168608326903384</v>
      </c>
      <c r="AI43" s="26">
        <f t="shared" si="19"/>
        <v>13.056137327761036</v>
      </c>
      <c r="AJ43" s="25">
        <v>9.8786246944262093</v>
      </c>
      <c r="AK43" s="8">
        <v>10.483696762758001</v>
      </c>
      <c r="AL43" s="8">
        <v>10.715524370196199</v>
      </c>
      <c r="AM43" s="9">
        <f t="shared" si="23"/>
        <v>10.359281942460136</v>
      </c>
      <c r="AN43" s="8">
        <f t="shared" si="24"/>
        <v>0.3528073624121158</v>
      </c>
      <c r="AO43" s="26">
        <f t="shared" si="20"/>
        <v>3.4057125230470429</v>
      </c>
      <c r="AR43" t="s">
        <v>151</v>
      </c>
      <c r="AS43">
        <v>96711.865099999995</v>
      </c>
      <c r="AT43" t="s">
        <v>295</v>
      </c>
      <c r="AU43" s="16">
        <v>21.352930011108601</v>
      </c>
      <c r="AV43" s="17">
        <v>11.9738910743791</v>
      </c>
      <c r="AW43" s="16">
        <v>16.114398535501266</v>
      </c>
      <c r="AX43" s="17">
        <v>18.195124914535967</v>
      </c>
      <c r="AY43" s="9">
        <v>7.5189626045192703</v>
      </c>
      <c r="AZ43" s="17">
        <v>10.359281942460136</v>
      </c>
      <c r="BC43" t="s">
        <v>151</v>
      </c>
      <c r="BD43" t="s">
        <v>295</v>
      </c>
      <c r="BE43" s="33">
        <f t="shared" si="29"/>
        <v>0.67303412474789193</v>
      </c>
      <c r="BF43" s="34">
        <f t="shared" si="30"/>
        <v>0.47596436616171561</v>
      </c>
      <c r="BG43" s="33">
        <f t="shared" si="31"/>
        <v>0.43447349096147569</v>
      </c>
      <c r="BH43" s="34">
        <f t="shared" si="32"/>
        <v>0.47569480251315172</v>
      </c>
      <c r="BI43" s="33">
        <f t="shared" si="21"/>
        <v>0.13263335315545141</v>
      </c>
      <c r="BJ43" s="34">
        <f t="shared" si="22"/>
        <v>0.21374155516541393</v>
      </c>
    </row>
    <row r="44" spans="1:62" x14ac:dyDescent="0.25">
      <c r="A44" t="s">
        <v>355</v>
      </c>
      <c r="B44">
        <v>38510.082699999999</v>
      </c>
      <c r="C44" t="s">
        <v>296</v>
      </c>
      <c r="D44" s="25">
        <v>23.625673646784801</v>
      </c>
      <c r="E44" s="8">
        <v>20.614608572357099</v>
      </c>
      <c r="F44" s="8">
        <v>25.742790744664099</v>
      </c>
      <c r="G44" s="9">
        <f t="shared" si="5"/>
        <v>23.32769098793533</v>
      </c>
      <c r="H44" s="8">
        <f t="shared" si="6"/>
        <v>2.1041480218563655</v>
      </c>
      <c r="I44" s="26">
        <f t="shared" si="7"/>
        <v>9.019958395987814</v>
      </c>
      <c r="J44" s="25">
        <v>24.421511849543698</v>
      </c>
      <c r="K44" s="8">
        <v>18.3859100047213</v>
      </c>
      <c r="L44" s="8">
        <v>19.0540532674686</v>
      </c>
      <c r="M44" s="9">
        <f t="shared" si="33"/>
        <v>18.71998163609495</v>
      </c>
      <c r="N44" s="8">
        <f t="shared" si="34"/>
        <v>0.33407163137365004</v>
      </c>
      <c r="O44" s="26">
        <f t="shared" si="10"/>
        <v>1.7845724310407949</v>
      </c>
      <c r="P44" s="8"/>
      <c r="Q44" s="25">
        <v>15.0285922997556</v>
      </c>
      <c r="R44" s="8">
        <v>15.9737584470576</v>
      </c>
      <c r="S44" s="8">
        <v>15.8175895934077</v>
      </c>
      <c r="T44" s="9">
        <f t="shared" si="11"/>
        <v>15.606646780073632</v>
      </c>
      <c r="U44" s="8">
        <f t="shared" si="12"/>
        <v>0.41368862233520098</v>
      </c>
      <c r="V44" s="26">
        <f t="shared" si="13"/>
        <v>2.6507207356252427</v>
      </c>
      <c r="W44" s="25">
        <v>7.0127160892659797</v>
      </c>
      <c r="X44" s="8">
        <v>7.1215024358421601</v>
      </c>
      <c r="Y44" s="8">
        <v>7.0387903152329097</v>
      </c>
      <c r="Z44" s="9">
        <f t="shared" si="14"/>
        <v>7.0576696134470156</v>
      </c>
      <c r="AA44" s="8">
        <f t="shared" si="15"/>
        <v>4.6374836755443828E-2</v>
      </c>
      <c r="AB44" s="26">
        <f t="shared" si="16"/>
        <v>0.65708426853937174</v>
      </c>
      <c r="AC44" s="8"/>
      <c r="AD44" s="25">
        <v>2.67192845566503</v>
      </c>
      <c r="AE44" s="12">
        <v>0.656326620632532</v>
      </c>
      <c r="AF44" s="8">
        <v>4.0604759054561104</v>
      </c>
      <c r="AG44" s="9">
        <f t="shared" si="17"/>
        <v>3.3662021805605704</v>
      </c>
      <c r="AH44" s="8">
        <f t="shared" si="18"/>
        <v>0.69427372489553929</v>
      </c>
      <c r="AI44" s="26">
        <f t="shared" si="19"/>
        <v>20.624837358400221</v>
      </c>
      <c r="AJ44" s="25">
        <v>2.84171582769565</v>
      </c>
      <c r="AK44" s="8">
        <v>3.6753058361223201</v>
      </c>
      <c r="AL44" s="8">
        <v>3.97264630440247</v>
      </c>
      <c r="AM44" s="9">
        <f t="shared" si="23"/>
        <v>3.4965559894068132</v>
      </c>
      <c r="AN44" s="8">
        <f t="shared" si="24"/>
        <v>0.47868888056279413</v>
      </c>
      <c r="AO44" s="26">
        <f t="shared" si="20"/>
        <v>13.690296452081213</v>
      </c>
      <c r="AR44" t="s">
        <v>355</v>
      </c>
      <c r="AS44">
        <v>38510.082699999999</v>
      </c>
      <c r="AT44" t="s">
        <v>296</v>
      </c>
      <c r="AU44" s="16">
        <v>23.32769098793533</v>
      </c>
      <c r="AV44" s="17">
        <v>18.71998163609495</v>
      </c>
      <c r="AW44" s="16">
        <v>15.606646780073632</v>
      </c>
      <c r="AX44" s="17">
        <v>7.0576696134470156</v>
      </c>
      <c r="AY44" s="9">
        <v>3.3662021805605704</v>
      </c>
      <c r="AZ44" s="17">
        <v>3.4965559894068132</v>
      </c>
      <c r="BC44" t="s">
        <v>355</v>
      </c>
      <c r="BD44" t="s">
        <v>296</v>
      </c>
      <c r="BE44" s="33">
        <f t="shared" si="29"/>
        <v>0.73527764472072155</v>
      </c>
      <c r="BF44" s="34">
        <f t="shared" si="30"/>
        <v>0.74412270319111062</v>
      </c>
      <c r="BG44" s="33">
        <f t="shared" si="31"/>
        <v>0.42078358021262258</v>
      </c>
      <c r="BH44" s="34">
        <f t="shared" si="32"/>
        <v>0.18451627942876211</v>
      </c>
      <c r="BI44" s="33">
        <f t="shared" si="21"/>
        <v>5.9379292874603432E-2</v>
      </c>
      <c r="BJ44" s="34">
        <f t="shared" si="22"/>
        <v>7.2143930346708074E-2</v>
      </c>
    </row>
    <row r="45" spans="1:62" x14ac:dyDescent="0.25">
      <c r="A45" t="s">
        <v>185</v>
      </c>
      <c r="B45">
        <v>38771.222000000002</v>
      </c>
      <c r="C45" t="s">
        <v>297</v>
      </c>
      <c r="D45" s="25">
        <v>4.3166377009137697</v>
      </c>
      <c r="E45" s="8">
        <v>5.1779093082719401</v>
      </c>
      <c r="F45" s="8">
        <v>4.1999816167955197</v>
      </c>
      <c r="G45" s="9">
        <f t="shared" si="5"/>
        <v>4.5648428753270762</v>
      </c>
      <c r="H45" s="8">
        <f t="shared" si="6"/>
        <v>0.43611160566476953</v>
      </c>
      <c r="I45" s="26">
        <f t="shared" si="7"/>
        <v>9.5537046416635238</v>
      </c>
      <c r="J45" s="25">
        <v>4.3172516221240196</v>
      </c>
      <c r="K45" s="8">
        <v>4.0507540145542098</v>
      </c>
      <c r="L45" s="8">
        <v>3.7088521493310198</v>
      </c>
      <c r="M45" s="9">
        <f t="shared" si="8"/>
        <v>4.0256192620030831</v>
      </c>
      <c r="N45" s="8">
        <f t="shared" si="9"/>
        <v>0.24901311406303459</v>
      </c>
      <c r="O45" s="26">
        <f t="shared" si="10"/>
        <v>6.1857095233375272</v>
      </c>
      <c r="P45" s="8"/>
      <c r="Q45" s="25">
        <v>19.824664504970801</v>
      </c>
      <c r="R45" s="8">
        <v>19.932216841731499</v>
      </c>
      <c r="S45" s="8">
        <v>20.7365819231199</v>
      </c>
      <c r="T45" s="9">
        <f t="shared" si="11"/>
        <v>20.1644877566074</v>
      </c>
      <c r="U45" s="8">
        <f t="shared" si="12"/>
        <v>0.40690758803762428</v>
      </c>
      <c r="V45" s="26">
        <f t="shared" si="13"/>
        <v>2.0179416058029584</v>
      </c>
      <c r="W45" s="25">
        <v>19.100886999535799</v>
      </c>
      <c r="X45" s="8">
        <v>19.383423769120402</v>
      </c>
      <c r="Y45" s="8">
        <v>18.988520668335902</v>
      </c>
      <c r="Z45" s="9">
        <f t="shared" si="14"/>
        <v>19.157610478997366</v>
      </c>
      <c r="AA45" s="8">
        <f t="shared" si="15"/>
        <v>0.16613303824339795</v>
      </c>
      <c r="AB45" s="26">
        <f t="shared" si="16"/>
        <v>0.86719081393543762</v>
      </c>
      <c r="AC45" s="8"/>
      <c r="AD45" s="25">
        <v>3.6376275018381601</v>
      </c>
      <c r="AE45" s="12">
        <v>2.1542848768997001</v>
      </c>
      <c r="AF45" s="8">
        <v>3.09423370165347</v>
      </c>
      <c r="AG45" s="9">
        <f t="shared" si="17"/>
        <v>3.365930601745815</v>
      </c>
      <c r="AH45" s="8">
        <f t="shared" si="18"/>
        <v>0.27169690009234504</v>
      </c>
      <c r="AI45" s="26">
        <f t="shared" si="19"/>
        <v>8.0719697533699417</v>
      </c>
      <c r="AJ45" s="25">
        <v>3.8119419980412599</v>
      </c>
      <c r="AK45" s="8">
        <v>5.07510360291817</v>
      </c>
      <c r="AL45" s="8">
        <v>4.7112931552318997</v>
      </c>
      <c r="AM45" s="9">
        <f t="shared" si="23"/>
        <v>4.53277958539711</v>
      </c>
      <c r="AN45" s="8">
        <f t="shared" si="24"/>
        <v>0.53090779549131606</v>
      </c>
      <c r="AO45" s="26">
        <f t="shared" si="20"/>
        <v>11.712632072419732</v>
      </c>
      <c r="AR45" t="s">
        <v>185</v>
      </c>
      <c r="AS45">
        <v>38771.222000000002</v>
      </c>
      <c r="AT45" t="s">
        <v>297</v>
      </c>
      <c r="AU45" s="16">
        <v>4.5648428753270762</v>
      </c>
      <c r="AV45" s="17">
        <v>4.0256192620030831</v>
      </c>
      <c r="AW45" s="16">
        <v>20.1644877566074</v>
      </c>
      <c r="AX45" s="17">
        <v>19.157610478997366</v>
      </c>
      <c r="AY45" s="9">
        <v>3.365930601745815</v>
      </c>
      <c r="AZ45" s="17">
        <v>4.53277958539711</v>
      </c>
      <c r="BC45" t="s">
        <v>185</v>
      </c>
      <c r="BD45" t="s">
        <v>297</v>
      </c>
      <c r="BE45" s="33">
        <f t="shared" si="29"/>
        <v>0.14388166062498611</v>
      </c>
      <c r="BF45" s="34">
        <f t="shared" si="30"/>
        <v>0.16001910394420776</v>
      </c>
      <c r="BG45" s="33">
        <f t="shared" si="31"/>
        <v>0.54367126205561656</v>
      </c>
      <c r="BH45" s="34">
        <f t="shared" si="32"/>
        <v>0.50085810216944882</v>
      </c>
      <c r="BI45" s="33">
        <f t="shared" si="21"/>
        <v>5.937450226574665E-2</v>
      </c>
      <c r="BJ45" s="34">
        <f t="shared" si="22"/>
        <v>9.3524180844404753E-2</v>
      </c>
    </row>
    <row r="46" spans="1:62" x14ac:dyDescent="0.25">
      <c r="A46" t="s">
        <v>163</v>
      </c>
      <c r="B46">
        <v>53554.796000000002</v>
      </c>
      <c r="C46" t="s">
        <v>298</v>
      </c>
      <c r="D46" s="25">
        <v>5.02760667436986</v>
      </c>
      <c r="E46" s="8">
        <v>5.5427664492475701</v>
      </c>
      <c r="F46" s="8">
        <v>5.5631121192089799</v>
      </c>
      <c r="G46" s="9">
        <f t="shared" si="5"/>
        <v>5.37782841427547</v>
      </c>
      <c r="H46" s="8">
        <f t="shared" si="6"/>
        <v>0.24778342276866064</v>
      </c>
      <c r="I46" s="26">
        <f t="shared" si="7"/>
        <v>4.607499601715042</v>
      </c>
      <c r="J46" s="25">
        <v>8.4907694215680891</v>
      </c>
      <c r="K46" s="8">
        <v>5.7613279159692699</v>
      </c>
      <c r="L46" s="8">
        <v>5.1359125071339804</v>
      </c>
      <c r="M46" s="9">
        <f>AVERAGE(K46:L46)</f>
        <v>5.4486202115516251</v>
      </c>
      <c r="N46" s="8">
        <f>_xlfn.STDEV.P(K46:L46)</f>
        <v>0.31270770441764473</v>
      </c>
      <c r="O46" s="26">
        <f t="shared" si="10"/>
        <v>5.7392090524987003</v>
      </c>
      <c r="P46" s="8"/>
      <c r="Q46" s="25">
        <v>0.43445265649144998</v>
      </c>
      <c r="R46" s="8">
        <v>0.469917172538454</v>
      </c>
      <c r="S46" s="8">
        <v>0.28104339635665299</v>
      </c>
      <c r="T46" s="9">
        <f>AVERAGE(Q46:R46)</f>
        <v>0.45218491451495202</v>
      </c>
      <c r="U46" s="8">
        <f>_xlfn.STDEV.P(Q46:R46)</f>
        <v>1.7732258023502007E-2</v>
      </c>
      <c r="V46" s="26">
        <f t="shared" si="13"/>
        <v>3.9214616530325825</v>
      </c>
      <c r="W46" s="25">
        <v>0.47524324796463602</v>
      </c>
      <c r="X46" s="8">
        <v>0.59706213745470804</v>
      </c>
      <c r="Y46" s="8">
        <v>0.57210309230828205</v>
      </c>
      <c r="Z46" s="9">
        <f t="shared" si="14"/>
        <v>0.54813615924254211</v>
      </c>
      <c r="AA46" s="8">
        <f t="shared" si="15"/>
        <v>5.2540593002501988E-2</v>
      </c>
      <c r="AB46" s="26">
        <f t="shared" si="16"/>
        <v>9.5853178296258967</v>
      </c>
      <c r="AC46" s="8"/>
      <c r="AD46" s="25">
        <v>0.376207339407507</v>
      </c>
      <c r="AE46" s="12">
        <v>18.354872590008299</v>
      </c>
      <c r="AF46" s="8">
        <v>0.69062736446219297</v>
      </c>
      <c r="AG46" s="9">
        <f t="shared" si="17"/>
        <v>0.53341735193484996</v>
      </c>
      <c r="AH46" s="8">
        <f t="shared" si="18"/>
        <v>0.15721001252734287</v>
      </c>
      <c r="AI46" s="26">
        <f t="shared" si="19"/>
        <v>29.472234444023869</v>
      </c>
      <c r="AJ46" s="25">
        <v>1.1672438334350499</v>
      </c>
      <c r="AK46" s="8">
        <v>0.82790433586600698</v>
      </c>
      <c r="AL46" s="8">
        <v>0.96691226832710497</v>
      </c>
      <c r="AM46" s="9">
        <f t="shared" si="23"/>
        <v>0.98735347920938732</v>
      </c>
      <c r="AN46" s="8">
        <f t="shared" si="24"/>
        <v>0.13928676888432512</v>
      </c>
      <c r="AO46" s="26">
        <f t="shared" si="20"/>
        <v>14.10708239929002</v>
      </c>
      <c r="AR46" t="s">
        <v>163</v>
      </c>
      <c r="AS46">
        <v>53554.796000000002</v>
      </c>
      <c r="AT46" t="s">
        <v>298</v>
      </c>
      <c r="AU46" s="16">
        <v>5.37782841427547</v>
      </c>
      <c r="AV46" s="17">
        <v>5.4486202115516251</v>
      </c>
      <c r="AW46" s="16">
        <v>0.45218491451495202</v>
      </c>
      <c r="AX46" s="17">
        <v>0.54813615924254211</v>
      </c>
      <c r="AY46" s="9">
        <v>0.53341735193484996</v>
      </c>
      <c r="AZ46" s="17">
        <v>0.98735347920938732</v>
      </c>
      <c r="BC46" t="s">
        <v>163</v>
      </c>
      <c r="BD46" t="s">
        <v>298</v>
      </c>
      <c r="BE46" s="33">
        <f t="shared" si="29"/>
        <v>0.16950657534882818</v>
      </c>
      <c r="BF46" s="34">
        <f t="shared" si="30"/>
        <v>0.21658365266042462</v>
      </c>
      <c r="BG46" s="33">
        <f t="shared" si="31"/>
        <v>1.2191727661234511E-2</v>
      </c>
      <c r="BH46" s="34">
        <f t="shared" si="32"/>
        <v>1.4330515632398361E-2</v>
      </c>
      <c r="BI46" s="33">
        <f t="shared" si="21"/>
        <v>9.4094007032162977E-3</v>
      </c>
      <c r="BJ46" s="34">
        <f t="shared" si="22"/>
        <v>2.0371920497616932E-2</v>
      </c>
    </row>
    <row r="47" spans="1:62" x14ac:dyDescent="0.25">
      <c r="A47" t="s">
        <v>63</v>
      </c>
      <c r="B47">
        <v>11779.941500000001</v>
      </c>
      <c r="C47" t="s">
        <v>299</v>
      </c>
      <c r="D47" s="25">
        <v>84.570574511089902</v>
      </c>
      <c r="E47" s="8">
        <v>92.673816891968301</v>
      </c>
      <c r="F47" s="8">
        <v>98.982354783442602</v>
      </c>
      <c r="G47" s="9">
        <f t="shared" si="5"/>
        <v>92.07558206216693</v>
      </c>
      <c r="H47" s="8">
        <f t="shared" si="6"/>
        <v>5.8987719817113469</v>
      </c>
      <c r="I47" s="26">
        <f t="shared" si="7"/>
        <v>6.4064454979265371</v>
      </c>
      <c r="J47" s="25">
        <v>83.562780996387801</v>
      </c>
      <c r="K47" s="8">
        <v>73.444464951592195</v>
      </c>
      <c r="L47" s="8">
        <v>74.967480807660394</v>
      </c>
      <c r="M47" s="9">
        <f t="shared" si="8"/>
        <v>77.324908918546797</v>
      </c>
      <c r="N47" s="8">
        <f t="shared" si="9"/>
        <v>4.4544494885518775</v>
      </c>
      <c r="O47" s="26">
        <f t="shared" si="10"/>
        <v>5.7606915428043308</v>
      </c>
      <c r="P47" s="8"/>
      <c r="Q47" s="25">
        <v>37.223073908803002</v>
      </c>
      <c r="R47" s="8">
        <v>38.152614469158102</v>
      </c>
      <c r="S47" s="8">
        <v>39.006654684490798</v>
      </c>
      <c r="T47" s="9">
        <f t="shared" si="11"/>
        <v>38.127447687483965</v>
      </c>
      <c r="U47" s="8">
        <f t="shared" si="12"/>
        <v>0.7283612295308991</v>
      </c>
      <c r="V47" s="26">
        <f t="shared" si="13"/>
        <v>1.9103330375035754</v>
      </c>
      <c r="W47" s="25">
        <v>16.327623581035802</v>
      </c>
      <c r="X47" s="8">
        <v>18.179604815238399</v>
      </c>
      <c r="Y47" s="8">
        <v>18.036255704516901</v>
      </c>
      <c r="Z47" s="9">
        <f t="shared" si="14"/>
        <v>17.5144947002637</v>
      </c>
      <c r="AA47" s="8">
        <f t="shared" si="15"/>
        <v>0.84128256534457535</v>
      </c>
      <c r="AB47" s="26">
        <f t="shared" si="16"/>
        <v>4.8033504805131999</v>
      </c>
      <c r="AC47" s="8"/>
      <c r="AD47" s="25">
        <v>5.7844439451598104</v>
      </c>
      <c r="AE47" s="12">
        <v>2.5655615262293199</v>
      </c>
      <c r="AF47" s="8">
        <v>9.0984453353551196</v>
      </c>
      <c r="AG47" s="9">
        <f t="shared" si="17"/>
        <v>7.4414446402574654</v>
      </c>
      <c r="AH47" s="8">
        <f t="shared" si="18"/>
        <v>1.657000695097655</v>
      </c>
      <c r="AI47" s="26">
        <f t="shared" si="19"/>
        <v>22.267191052305197</v>
      </c>
      <c r="AJ47" s="25">
        <v>7.0514575038406404</v>
      </c>
      <c r="AK47" s="8">
        <v>8.1009390796730507</v>
      </c>
      <c r="AL47" s="8">
        <v>7.7779007796912296</v>
      </c>
      <c r="AM47" s="9">
        <f t="shared" si="23"/>
        <v>7.6434324544016405</v>
      </c>
      <c r="AN47" s="8">
        <f t="shared" si="24"/>
        <v>0.43887294469854632</v>
      </c>
      <c r="AO47" s="26">
        <f t="shared" si="20"/>
        <v>5.7418306149328444</v>
      </c>
      <c r="AR47" t="s">
        <v>63</v>
      </c>
      <c r="AS47">
        <v>11779.941500000001</v>
      </c>
      <c r="AT47" t="s">
        <v>299</v>
      </c>
      <c r="AU47" s="16">
        <v>92.07558206216693</v>
      </c>
      <c r="AV47" s="17">
        <v>77.324908918546797</v>
      </c>
      <c r="AW47" s="16">
        <v>38.127447687483965</v>
      </c>
      <c r="AX47" s="17">
        <v>17.5144947002637</v>
      </c>
      <c r="AY47" s="9">
        <v>7.4414446402574654</v>
      </c>
      <c r="AZ47" s="17">
        <v>7.6434324544016405</v>
      </c>
      <c r="BC47" t="s">
        <v>63</v>
      </c>
      <c r="BD47" t="s">
        <v>299</v>
      </c>
      <c r="BE47" s="33">
        <f t="shared" si="29"/>
        <v>2.9021782374420781</v>
      </c>
      <c r="BF47" s="34">
        <f t="shared" si="30"/>
        <v>3.073679310535816</v>
      </c>
      <c r="BG47" s="33">
        <f t="shared" si="31"/>
        <v>1.0279853301218425</v>
      </c>
      <c r="BH47" s="34">
        <f t="shared" si="32"/>
        <v>0.45790035169824855</v>
      </c>
      <c r="BI47" s="33">
        <f t="shared" si="21"/>
        <v>0.13126594809299666</v>
      </c>
      <c r="BJ47" s="34">
        <f t="shared" si="22"/>
        <v>0.15770582832670982</v>
      </c>
    </row>
    <row r="48" spans="1:62" x14ac:dyDescent="0.25">
      <c r="A48" t="s">
        <v>101</v>
      </c>
      <c r="B48">
        <v>16001.097900000001</v>
      </c>
      <c r="C48" t="s">
        <v>300</v>
      </c>
      <c r="D48" s="25">
        <v>7.5032227849590702</v>
      </c>
      <c r="E48" s="8">
        <v>7.85607422091317</v>
      </c>
      <c r="F48" s="8">
        <v>8.4783078581047207</v>
      </c>
      <c r="G48" s="9">
        <f t="shared" si="5"/>
        <v>7.9458682879923197</v>
      </c>
      <c r="H48" s="8">
        <f t="shared" si="6"/>
        <v>0.40310871637795659</v>
      </c>
      <c r="I48" s="26">
        <f t="shared" si="7"/>
        <v>5.0731864884688385</v>
      </c>
      <c r="J48" s="25">
        <v>7.4629549046094201</v>
      </c>
      <c r="K48" s="8">
        <v>7.3580505130599896</v>
      </c>
      <c r="L48" s="8">
        <v>7.60112512520314</v>
      </c>
      <c r="M48" s="9">
        <f t="shared" si="8"/>
        <v>7.4740435142908508</v>
      </c>
      <c r="N48" s="8">
        <f t="shared" si="9"/>
        <v>9.9544076387082847E-2</v>
      </c>
      <c r="O48" s="26">
        <f t="shared" si="10"/>
        <v>1.3318637521543484</v>
      </c>
      <c r="P48" s="8"/>
      <c r="Q48" s="25">
        <v>10.0084690787636</v>
      </c>
      <c r="R48" s="8">
        <v>10.3554101979308</v>
      </c>
      <c r="S48" s="8">
        <v>10.646848390255601</v>
      </c>
      <c r="T48" s="9">
        <f t="shared" si="11"/>
        <v>10.336909222316665</v>
      </c>
      <c r="U48" s="8">
        <f t="shared" si="12"/>
        <v>0.26094539774859193</v>
      </c>
      <c r="V48" s="26">
        <f t="shared" si="13"/>
        <v>2.524404463040355</v>
      </c>
      <c r="W48" s="25">
        <v>4.4734663876686103</v>
      </c>
      <c r="X48" s="8">
        <v>4.3735500442984403</v>
      </c>
      <c r="Y48" s="8">
        <v>4.7991559047477104</v>
      </c>
      <c r="Z48" s="9">
        <f t="shared" si="14"/>
        <v>4.5487241122382533</v>
      </c>
      <c r="AA48" s="8">
        <f t="shared" si="15"/>
        <v>0.18171934577389959</v>
      </c>
      <c r="AB48" s="26">
        <f t="shared" si="16"/>
        <v>3.994952019292338</v>
      </c>
      <c r="AC48" s="8"/>
      <c r="AD48" s="25">
        <v>1.8298220254553299</v>
      </c>
      <c r="AE48" s="12">
        <v>6.3755040184524894E-2</v>
      </c>
      <c r="AF48" s="8">
        <v>1.26708748729417</v>
      </c>
      <c r="AG48" s="9">
        <f t="shared" si="17"/>
        <v>1.5484547563747499</v>
      </c>
      <c r="AH48" s="8">
        <f t="shared" si="18"/>
        <v>0.28136726908057996</v>
      </c>
      <c r="AI48" s="26">
        <f t="shared" si="19"/>
        <v>18.170842120006039</v>
      </c>
      <c r="AJ48" s="25">
        <v>1.3396533589837301</v>
      </c>
      <c r="AK48" s="8">
        <v>1.55634657646134</v>
      </c>
      <c r="AL48" s="8">
        <v>1.5616477480967099</v>
      </c>
      <c r="AM48" s="9">
        <f t="shared" si="23"/>
        <v>1.4858825611805935</v>
      </c>
      <c r="AN48" s="8">
        <f t="shared" si="24"/>
        <v>0.10342230670580776</v>
      </c>
      <c r="AO48" s="26">
        <f t="shared" si="20"/>
        <v>6.9603284544664534</v>
      </c>
      <c r="AR48" t="s">
        <v>101</v>
      </c>
      <c r="AS48">
        <v>16001.097900000001</v>
      </c>
      <c r="AT48" t="s">
        <v>300</v>
      </c>
      <c r="AU48" s="16">
        <v>7.9458682879923197</v>
      </c>
      <c r="AV48" s="17">
        <v>7.4740435142908508</v>
      </c>
      <c r="AW48" s="16">
        <v>10.336909222316665</v>
      </c>
      <c r="AX48" s="17">
        <v>4.5487241122382533</v>
      </c>
      <c r="AY48" s="9">
        <v>1.5484547563747499</v>
      </c>
      <c r="AZ48" s="17">
        <v>1.4858825611805935</v>
      </c>
      <c r="BC48" t="s">
        <v>101</v>
      </c>
      <c r="BD48" t="s">
        <v>300</v>
      </c>
      <c r="BE48" s="33">
        <f t="shared" si="29"/>
        <v>0.25044996193912461</v>
      </c>
      <c r="BF48" s="34">
        <f t="shared" si="30"/>
        <v>0.29709460039738939</v>
      </c>
      <c r="BG48" s="33">
        <f t="shared" si="31"/>
        <v>0.27870187184942241</v>
      </c>
      <c r="BH48" s="34">
        <f t="shared" si="32"/>
        <v>0.11892220737266487</v>
      </c>
      <c r="BI48" s="33">
        <f t="shared" si="21"/>
        <v>2.7314505650559966E-2</v>
      </c>
      <c r="BJ48" s="34">
        <f t="shared" si="22"/>
        <v>3.0657998419578246E-2</v>
      </c>
    </row>
    <row r="49" spans="1:62" x14ac:dyDescent="0.25">
      <c r="A49" t="s">
        <v>127</v>
      </c>
      <c r="B49">
        <v>45788.835299999999</v>
      </c>
      <c r="C49" t="s">
        <v>301</v>
      </c>
      <c r="D49" s="25">
        <v>6.2243633740486901</v>
      </c>
      <c r="E49" s="8">
        <v>8.1519590667332196</v>
      </c>
      <c r="F49" s="8">
        <v>7.0291820690794404</v>
      </c>
      <c r="G49" s="9">
        <f t="shared" si="5"/>
        <v>7.1351681699537828</v>
      </c>
      <c r="H49" s="8">
        <f t="shared" si="6"/>
        <v>0.79049818840100294</v>
      </c>
      <c r="I49" s="26">
        <f t="shared" si="7"/>
        <v>11.078900588913847</v>
      </c>
      <c r="J49" s="25">
        <v>7.3511110118095599</v>
      </c>
      <c r="K49" s="8">
        <v>7.3215863697043098</v>
      </c>
      <c r="L49" s="8">
        <v>7.3149747082875098</v>
      </c>
      <c r="M49" s="9">
        <f t="shared" si="8"/>
        <v>7.3292240299337932</v>
      </c>
      <c r="N49" s="8">
        <f t="shared" si="9"/>
        <v>1.5710049827954233E-2</v>
      </c>
      <c r="O49" s="26">
        <f t="shared" si="10"/>
        <v>0.21434806418512692</v>
      </c>
      <c r="P49" s="8"/>
      <c r="Q49" s="25">
        <v>2.1132555570921201</v>
      </c>
      <c r="R49" s="8">
        <v>1.90626333771831</v>
      </c>
      <c r="S49" s="8">
        <v>1.8196585805023699</v>
      </c>
      <c r="T49" s="9">
        <f t="shared" si="11"/>
        <v>1.9463924917709334</v>
      </c>
      <c r="U49" s="8">
        <f t="shared" si="12"/>
        <v>0.12317347636401531</v>
      </c>
      <c r="V49" s="26">
        <f t="shared" si="13"/>
        <v>6.328295905618984</v>
      </c>
      <c r="W49" s="25">
        <v>1.7743174648694</v>
      </c>
      <c r="X49" s="8">
        <v>1.9053784025175799</v>
      </c>
      <c r="Y49" s="8">
        <v>1.99001421045428</v>
      </c>
      <c r="Z49" s="9">
        <f t="shared" si="14"/>
        <v>1.88990335928042</v>
      </c>
      <c r="AA49" s="8">
        <f t="shared" si="15"/>
        <v>8.8735108558642431E-2</v>
      </c>
      <c r="AB49" s="26">
        <f t="shared" si="16"/>
        <v>4.6952193678531948</v>
      </c>
      <c r="AC49" s="8"/>
      <c r="AD49" s="25">
        <v>3.2618973113669698</v>
      </c>
      <c r="AE49" s="12">
        <v>4.2338590195426997</v>
      </c>
      <c r="AF49" s="8">
        <v>4.7843494888473197</v>
      </c>
      <c r="AG49" s="9">
        <f t="shared" si="17"/>
        <v>4.0231234001071448</v>
      </c>
      <c r="AH49" s="8">
        <f t="shared" si="18"/>
        <v>0.76122608874017439</v>
      </c>
      <c r="AI49" s="26">
        <f t="shared" si="19"/>
        <v>18.921271187453538</v>
      </c>
      <c r="AJ49" s="25">
        <v>4.1540763708164397</v>
      </c>
      <c r="AK49" s="8">
        <v>2.3135893279720099</v>
      </c>
      <c r="AL49" s="8">
        <v>2.3988817180345299</v>
      </c>
      <c r="AM49" s="9">
        <f>AVERAGE(AK49:AL49)</f>
        <v>2.3562355230032699</v>
      </c>
      <c r="AN49" s="8">
        <f>_xlfn.STDEV.P(AK49:AL49)</f>
        <v>4.2646195031259992E-2</v>
      </c>
      <c r="AO49" s="26">
        <f t="shared" si="20"/>
        <v>1.8099292118685544</v>
      </c>
      <c r="AR49" t="s">
        <v>127</v>
      </c>
      <c r="AS49">
        <v>45788.835299999999</v>
      </c>
      <c r="AT49" t="s">
        <v>301</v>
      </c>
      <c r="AU49" s="16">
        <v>7.1351681699537828</v>
      </c>
      <c r="AV49" s="17">
        <v>7.3292240299337932</v>
      </c>
      <c r="AW49" s="16">
        <v>1.9463924917709334</v>
      </c>
      <c r="AX49" s="17">
        <v>1.88990335928042</v>
      </c>
      <c r="AY49" s="9">
        <v>4.0231234001071448</v>
      </c>
      <c r="AZ49" s="17">
        <v>2.3562355230032699</v>
      </c>
      <c r="BC49" t="s">
        <v>127</v>
      </c>
      <c r="BD49" t="s">
        <v>301</v>
      </c>
      <c r="BE49" s="33">
        <f t="shared" si="29"/>
        <v>0.2248970825875217</v>
      </c>
      <c r="BF49" s="34">
        <f t="shared" si="30"/>
        <v>0.29133799933498594</v>
      </c>
      <c r="BG49" s="33">
        <f t="shared" si="31"/>
        <v>5.2478281384060188E-2</v>
      </c>
      <c r="BH49" s="34">
        <f t="shared" si="32"/>
        <v>4.9409784735449783E-2</v>
      </c>
      <c r="BI49" s="33">
        <f t="shared" si="21"/>
        <v>7.096728295917458E-2</v>
      </c>
      <c r="BJ49" s="34">
        <f t="shared" si="22"/>
        <v>4.8615864286739328E-2</v>
      </c>
    </row>
    <row r="50" spans="1:62" x14ac:dyDescent="0.25">
      <c r="A50" t="s">
        <v>131</v>
      </c>
      <c r="B50">
        <v>57241.828200000004</v>
      </c>
      <c r="C50" t="s">
        <v>302</v>
      </c>
      <c r="D50" s="25">
        <v>8.05073335599476</v>
      </c>
      <c r="E50" s="8">
        <v>9.4603051783127992</v>
      </c>
      <c r="F50" s="8">
        <v>8.6263109445159607</v>
      </c>
      <c r="G50" s="9">
        <f t="shared" si="5"/>
        <v>8.712449826274506</v>
      </c>
      <c r="H50" s="8">
        <f t="shared" si="6"/>
        <v>0.57866980266885015</v>
      </c>
      <c r="I50" s="26">
        <f t="shared" si="7"/>
        <v>6.6418724263264162</v>
      </c>
      <c r="J50" s="25">
        <v>8.6709652984252994</v>
      </c>
      <c r="K50" s="8">
        <v>8.8738085792231498</v>
      </c>
      <c r="L50" s="8">
        <v>9.0308302355542995</v>
      </c>
      <c r="M50" s="9">
        <f t="shared" si="8"/>
        <v>8.8585347044009168</v>
      </c>
      <c r="N50" s="8">
        <f t="shared" si="9"/>
        <v>0.14731069588408202</v>
      </c>
      <c r="O50" s="26">
        <f t="shared" si="10"/>
        <v>1.6629239575129522</v>
      </c>
      <c r="P50" s="8"/>
      <c r="Q50" s="25">
        <v>16.9399553981035</v>
      </c>
      <c r="R50" s="8">
        <v>21.154987250734401</v>
      </c>
      <c r="S50" s="8">
        <v>20.433726445450301</v>
      </c>
      <c r="T50" s="9">
        <f t="shared" si="11"/>
        <v>19.509556364762734</v>
      </c>
      <c r="U50" s="8">
        <f t="shared" si="12"/>
        <v>1.840686671363311</v>
      </c>
      <c r="V50" s="26">
        <f t="shared" si="13"/>
        <v>9.4347951175756872</v>
      </c>
      <c r="W50" s="25">
        <v>18.1274484506364</v>
      </c>
      <c r="X50" s="8">
        <v>19.386279047916801</v>
      </c>
      <c r="Y50" s="8">
        <v>17.286438094365</v>
      </c>
      <c r="Z50" s="9">
        <f t="shared" si="14"/>
        <v>18.266721864306067</v>
      </c>
      <c r="AA50" s="8">
        <f t="shared" si="15"/>
        <v>0.86289467119679453</v>
      </c>
      <c r="AB50" s="26">
        <f t="shared" si="16"/>
        <v>4.7238616627919789</v>
      </c>
      <c r="AC50" s="8"/>
      <c r="AD50" s="25">
        <v>96.129897989861504</v>
      </c>
      <c r="AE50" s="12">
        <v>1.5092577202889701</v>
      </c>
      <c r="AF50" s="8">
        <v>228.40655827615601</v>
      </c>
      <c r="AG50" s="9">
        <f t="shared" si="17"/>
        <v>162.26822813300876</v>
      </c>
      <c r="AH50" s="8">
        <f t="shared" si="18"/>
        <v>66.138330143147215</v>
      </c>
      <c r="AI50" s="26">
        <f t="shared" si="19"/>
        <v>40.758644439584714</v>
      </c>
      <c r="AJ50" s="25">
        <v>83.296971296938807</v>
      </c>
      <c r="AK50" s="8">
        <v>52.154361578866101</v>
      </c>
      <c r="AL50" s="8">
        <v>49.745866770727403</v>
      </c>
      <c r="AM50" s="9">
        <f t="shared" si="23"/>
        <v>61.732399882177425</v>
      </c>
      <c r="AN50" s="8">
        <f t="shared" si="24"/>
        <v>15.280123625960769</v>
      </c>
      <c r="AO50" s="26">
        <f t="shared" si="20"/>
        <v>24.752194398928992</v>
      </c>
      <c r="AR50" t="s">
        <v>131</v>
      </c>
      <c r="AS50">
        <v>57241.828200000004</v>
      </c>
      <c r="AT50" t="s">
        <v>302</v>
      </c>
      <c r="AU50" s="16">
        <v>8.712449826274506</v>
      </c>
      <c r="AV50" s="17">
        <v>8.8585347044009168</v>
      </c>
      <c r="AW50" s="16">
        <v>19.509556364762734</v>
      </c>
      <c r="AX50" s="17">
        <v>18.266721864306067</v>
      </c>
      <c r="AY50" s="9">
        <v>162.26822813300876</v>
      </c>
      <c r="AZ50" s="17">
        <v>61.732399882177425</v>
      </c>
      <c r="BC50" t="s">
        <v>131</v>
      </c>
      <c r="BD50" t="s">
        <v>302</v>
      </c>
      <c r="BE50" s="33">
        <f t="shared" si="29"/>
        <v>0.27461224479198065</v>
      </c>
      <c r="BF50" s="34">
        <f t="shared" si="30"/>
        <v>0.3521283791134186</v>
      </c>
      <c r="BG50" s="33">
        <f t="shared" si="31"/>
        <v>0.52601312064077421</v>
      </c>
      <c r="BH50" s="34">
        <f t="shared" si="32"/>
        <v>0.47756663890017331</v>
      </c>
      <c r="BI50" s="33">
        <f t="shared" si="21"/>
        <v>2.8623867865679777</v>
      </c>
      <c r="BJ50" s="34">
        <f t="shared" si="22"/>
        <v>1.2737156135144541</v>
      </c>
    </row>
    <row r="51" spans="1:62" x14ac:dyDescent="0.25">
      <c r="A51" t="s">
        <v>356</v>
      </c>
      <c r="B51">
        <v>11464.6553</v>
      </c>
      <c r="C51" t="s">
        <v>303</v>
      </c>
      <c r="D51" s="25">
        <v>17.0838371086063</v>
      </c>
      <c r="E51" s="8">
        <v>20.977490061087199</v>
      </c>
      <c r="F51" s="8">
        <v>34.128856505722801</v>
      </c>
      <c r="G51" s="9">
        <f>AVERAGE(D51:E51)</f>
        <v>19.030663584846749</v>
      </c>
      <c r="H51" s="8">
        <f>_xlfn.STDEV.P(D51:E51)</f>
        <v>1.9468264762404477</v>
      </c>
      <c r="I51" s="26">
        <f t="shared" si="7"/>
        <v>10.229945306744936</v>
      </c>
      <c r="J51" s="25">
        <v>12.004263681479101</v>
      </c>
      <c r="K51" s="8">
        <v>23.276134883905598</v>
      </c>
      <c r="L51" s="8">
        <v>22.9590446664815</v>
      </c>
      <c r="M51" s="9">
        <f>AVERAGE(K51:L51)</f>
        <v>23.117589775193551</v>
      </c>
      <c r="N51" s="8">
        <f>_xlfn.STDEV.P(K51:L51)</f>
        <v>0.1585451087120493</v>
      </c>
      <c r="O51" s="26">
        <f t="shared" si="10"/>
        <v>0.68582023581963958</v>
      </c>
      <c r="P51" s="8"/>
      <c r="Q51" s="25">
        <v>46.204644494370797</v>
      </c>
      <c r="R51" s="8">
        <v>24.666973269087499</v>
      </c>
      <c r="S51" s="8">
        <v>27.9922432309349</v>
      </c>
      <c r="T51" s="9">
        <f>AVERAGE(R51:S51)</f>
        <v>26.329608250011198</v>
      </c>
      <c r="U51" s="8">
        <f>_xlfn.STDEV.P(R51:S51)</f>
        <v>1.6626349809237002</v>
      </c>
      <c r="V51" s="26">
        <f t="shared" si="13"/>
        <v>6.31469699486696</v>
      </c>
      <c r="W51" s="25">
        <v>28.3036163961836</v>
      </c>
      <c r="X51" s="8">
        <v>21.849460281705301</v>
      </c>
      <c r="Y51" s="8">
        <v>26.970650626424899</v>
      </c>
      <c r="Z51" s="9">
        <f t="shared" si="14"/>
        <v>25.707909101437934</v>
      </c>
      <c r="AA51" s="8">
        <f t="shared" si="15"/>
        <v>2.7820759523192047</v>
      </c>
      <c r="AB51" s="26">
        <f t="shared" si="16"/>
        <v>10.821867859193549</v>
      </c>
      <c r="AC51" s="8"/>
      <c r="AD51" s="25">
        <v>2.80296611289821</v>
      </c>
      <c r="AE51" s="12">
        <v>0</v>
      </c>
      <c r="AF51" s="8">
        <v>6.5409559520211502</v>
      </c>
      <c r="AG51" s="9">
        <f t="shared" si="17"/>
        <v>4.6719610324596799</v>
      </c>
      <c r="AH51" s="8">
        <f t="shared" si="18"/>
        <v>1.8689949195614717</v>
      </c>
      <c r="AI51" s="26">
        <f t="shared" si="19"/>
        <v>40.004505743437008</v>
      </c>
      <c r="AJ51" s="25">
        <v>7.3120098788078502</v>
      </c>
      <c r="AK51" s="8">
        <v>5.8833131637308602</v>
      </c>
      <c r="AL51" s="8">
        <v>7.0061839160301203</v>
      </c>
      <c r="AM51" s="9">
        <f t="shared" si="23"/>
        <v>6.7338356528562775</v>
      </c>
      <c r="AN51" s="8">
        <f t="shared" si="24"/>
        <v>0.61423326636183984</v>
      </c>
      <c r="AO51" s="26">
        <f t="shared" si="20"/>
        <v>9.12159574463778</v>
      </c>
      <c r="AR51" t="s">
        <v>356</v>
      </c>
      <c r="AS51">
        <v>11464.6553</v>
      </c>
      <c r="AT51" t="s">
        <v>303</v>
      </c>
      <c r="AU51" s="16">
        <v>19.030663584846749</v>
      </c>
      <c r="AV51" s="17">
        <v>23.117589775193551</v>
      </c>
      <c r="AW51" s="16">
        <v>26.329608250011198</v>
      </c>
      <c r="AX51" s="17">
        <v>25.707909101437934</v>
      </c>
      <c r="AY51" s="9">
        <v>4.6719610324596799</v>
      </c>
      <c r="AZ51" s="17">
        <v>6.7338356528562775</v>
      </c>
      <c r="BC51" t="s">
        <v>356</v>
      </c>
      <c r="BD51" t="s">
        <v>303</v>
      </c>
      <c r="BE51" s="33">
        <f t="shared" si="29"/>
        <v>0.59983739948267323</v>
      </c>
      <c r="BF51" s="34">
        <f t="shared" si="30"/>
        <v>0.9189284332208707</v>
      </c>
      <c r="BG51" s="33">
        <f t="shared" si="31"/>
        <v>0.70989412275166808</v>
      </c>
      <c r="BH51" s="34">
        <f t="shared" si="32"/>
        <v>0.67210963378793909</v>
      </c>
      <c r="BI51" s="33">
        <f t="shared" si="21"/>
        <v>8.2412679798977442E-2</v>
      </c>
      <c r="BJ51" s="34">
        <f t="shared" si="22"/>
        <v>0.13893825003164301</v>
      </c>
    </row>
    <row r="52" spans="1:62" x14ac:dyDescent="0.25">
      <c r="A52" t="s">
        <v>189</v>
      </c>
      <c r="B52">
        <v>54967.663800000002</v>
      </c>
      <c r="C52" t="s">
        <v>304</v>
      </c>
      <c r="D52" s="25">
        <v>7.85234693043469</v>
      </c>
      <c r="E52" s="8">
        <v>7.25594818294769</v>
      </c>
      <c r="F52" s="8">
        <v>8.4059428880818103</v>
      </c>
      <c r="G52" s="9">
        <f t="shared" si="5"/>
        <v>7.8380793338213968</v>
      </c>
      <c r="H52" s="8">
        <f t="shared" si="6"/>
        <v>0.46959175794439995</v>
      </c>
      <c r="I52" s="26">
        <f t="shared" si="7"/>
        <v>5.9911585216815357</v>
      </c>
      <c r="J52" s="25">
        <v>6.3487610453130996</v>
      </c>
      <c r="K52" s="8">
        <v>5.8263457802802101</v>
      </c>
      <c r="L52" s="8">
        <v>6.2494254833287899</v>
      </c>
      <c r="M52" s="9">
        <f t="shared" si="8"/>
        <v>6.1415107696406999</v>
      </c>
      <c r="N52" s="8">
        <f t="shared" si="9"/>
        <v>0.22651507140090091</v>
      </c>
      <c r="O52" s="26">
        <f t="shared" si="10"/>
        <v>3.6882630332691386</v>
      </c>
      <c r="P52" s="8"/>
      <c r="Q52" s="25">
        <v>8.0663403353146794</v>
      </c>
      <c r="R52" s="8">
        <v>7.7750073364447703</v>
      </c>
      <c r="S52" s="8">
        <v>7.8029826941061398</v>
      </c>
      <c r="T52" s="9">
        <f t="shared" si="11"/>
        <v>7.8814434552885304</v>
      </c>
      <c r="U52" s="8">
        <f t="shared" si="12"/>
        <v>0.1312397230049491</v>
      </c>
      <c r="V52" s="26">
        <f t="shared" si="13"/>
        <v>1.6651736924774341</v>
      </c>
      <c r="W52" s="25">
        <v>8.6201394991409899</v>
      </c>
      <c r="X52" s="8">
        <v>8.7996040565480502</v>
      </c>
      <c r="Y52" s="8">
        <v>8.6495002175912798</v>
      </c>
      <c r="Z52" s="9">
        <f t="shared" si="14"/>
        <v>8.6897479244267739</v>
      </c>
      <c r="AA52" s="8">
        <f t="shared" si="15"/>
        <v>7.8599365012129233E-2</v>
      </c>
      <c r="AB52" s="26">
        <f t="shared" si="16"/>
        <v>0.9045068475598399</v>
      </c>
      <c r="AC52" s="8"/>
      <c r="AD52" s="25">
        <v>16.575612128677001</v>
      </c>
      <c r="AE52" s="12">
        <v>2.3544506764183999</v>
      </c>
      <c r="AF52" s="8">
        <v>12.959486858929999</v>
      </c>
      <c r="AG52" s="9">
        <f t="shared" si="17"/>
        <v>14.7675494938035</v>
      </c>
      <c r="AH52" s="8">
        <f t="shared" si="18"/>
        <v>1.8080626348734963</v>
      </c>
      <c r="AI52" s="26">
        <f t="shared" si="19"/>
        <v>12.24348451063031</v>
      </c>
      <c r="AJ52" s="25">
        <v>13.0600710584271</v>
      </c>
      <c r="AK52" s="8">
        <v>13.8410604067628</v>
      </c>
      <c r="AL52" s="8">
        <v>13.5512822279187</v>
      </c>
      <c r="AM52" s="9">
        <f t="shared" si="23"/>
        <v>13.484137897702865</v>
      </c>
      <c r="AN52" s="8">
        <f t="shared" si="24"/>
        <v>0.3223531824604341</v>
      </c>
      <c r="AO52" s="26">
        <f t="shared" si="20"/>
        <v>2.3906102481742613</v>
      </c>
      <c r="AR52" t="s">
        <v>189</v>
      </c>
      <c r="AS52">
        <v>54967.663800000002</v>
      </c>
      <c r="AT52" t="s">
        <v>304</v>
      </c>
      <c r="AU52" s="16">
        <v>7.8380793338213968</v>
      </c>
      <c r="AV52" s="17">
        <v>6.1415107696406999</v>
      </c>
      <c r="AW52" s="16">
        <v>7.8814434552885304</v>
      </c>
      <c r="AX52" s="17">
        <v>8.6897479244267739</v>
      </c>
      <c r="AY52" s="9">
        <v>14.7675494938035</v>
      </c>
      <c r="AZ52" s="17">
        <v>13.484137897702865</v>
      </c>
      <c r="BC52" t="s">
        <v>189</v>
      </c>
      <c r="BD52" t="s">
        <v>304</v>
      </c>
      <c r="BE52" s="33">
        <f t="shared" si="29"/>
        <v>0.24705250574036516</v>
      </c>
      <c r="BF52" s="34">
        <f t="shared" si="30"/>
        <v>0.24412617941732559</v>
      </c>
      <c r="BG52" s="33">
        <f t="shared" si="31"/>
        <v>0.21249804913852249</v>
      </c>
      <c r="BH52" s="34">
        <f t="shared" si="32"/>
        <v>0.22718546545931673</v>
      </c>
      <c r="BI52" s="33">
        <f t="shared" si="21"/>
        <v>0.26049731994610392</v>
      </c>
      <c r="BJ52" s="34">
        <f t="shared" si="22"/>
        <v>0.27821625285694807</v>
      </c>
    </row>
    <row r="53" spans="1:62" x14ac:dyDescent="0.25">
      <c r="A53" t="s">
        <v>35</v>
      </c>
      <c r="B53">
        <v>39542.860200000003</v>
      </c>
      <c r="C53" t="s">
        <v>305</v>
      </c>
      <c r="D53" s="25">
        <v>5.7812356279512302</v>
      </c>
      <c r="E53" s="8">
        <v>4.8002837232800903</v>
      </c>
      <c r="F53" s="8">
        <v>5.6034608889237401</v>
      </c>
      <c r="G53" s="9">
        <f t="shared" si="5"/>
        <v>5.3949934133850208</v>
      </c>
      <c r="H53" s="8">
        <f t="shared" si="6"/>
        <v>0.42674010520659167</v>
      </c>
      <c r="I53" s="26">
        <f t="shared" si="7"/>
        <v>7.9099281965358132</v>
      </c>
      <c r="J53" s="25">
        <v>8.4509542222532801</v>
      </c>
      <c r="K53" s="8">
        <v>5.9112433144170504</v>
      </c>
      <c r="L53" s="8">
        <v>5.6177542030179701</v>
      </c>
      <c r="M53" s="9">
        <f t="shared" si="8"/>
        <v>6.659983913229433</v>
      </c>
      <c r="N53" s="8">
        <f t="shared" si="9"/>
        <v>1.2720626165094222</v>
      </c>
      <c r="O53" s="26">
        <f t="shared" si="10"/>
        <v>19.100085421867</v>
      </c>
      <c r="P53" s="8"/>
      <c r="Q53" s="25">
        <v>6.7539982784316503</v>
      </c>
      <c r="R53" s="8">
        <v>6.2926758532021196</v>
      </c>
      <c r="S53" s="8">
        <v>6.8079554002603304</v>
      </c>
      <c r="T53" s="9">
        <f t="shared" si="11"/>
        <v>6.6182098439647001</v>
      </c>
      <c r="U53" s="8">
        <f t="shared" si="12"/>
        <v>0.23123887664111561</v>
      </c>
      <c r="V53" s="26">
        <f t="shared" si="13"/>
        <v>3.4939792193501953</v>
      </c>
      <c r="W53" s="25">
        <v>5.9861904296899704</v>
      </c>
      <c r="X53" s="8">
        <v>4.0364106913807598</v>
      </c>
      <c r="Y53" s="8">
        <v>4.44734123407091</v>
      </c>
      <c r="Z53" s="9">
        <f t="shared" si="14"/>
        <v>4.823314118380547</v>
      </c>
      <c r="AA53" s="8">
        <f t="shared" si="15"/>
        <v>0.8392166840899361</v>
      </c>
      <c r="AB53" s="26">
        <f t="shared" si="16"/>
        <v>17.399171264667864</v>
      </c>
      <c r="AC53" s="8"/>
      <c r="AD53" s="25">
        <v>3.9855460170229202</v>
      </c>
      <c r="AE53" s="12">
        <v>36.757291251553298</v>
      </c>
      <c r="AF53" s="8">
        <v>3.5568196050029899</v>
      </c>
      <c r="AG53" s="9">
        <f t="shared" si="17"/>
        <v>3.771182811012955</v>
      </c>
      <c r="AH53" s="8">
        <f t="shared" si="18"/>
        <v>0.21436320600996517</v>
      </c>
      <c r="AI53" s="26">
        <f t="shared" si="19"/>
        <v>5.6842432932172375</v>
      </c>
      <c r="AJ53" s="25">
        <v>5.3695537535533298</v>
      </c>
      <c r="AK53" s="8">
        <v>4.8301797221609997</v>
      </c>
      <c r="AL53" s="8">
        <v>4.8972253420448499</v>
      </c>
      <c r="AM53" s="9">
        <f t="shared" si="23"/>
        <v>5.0323196059197262</v>
      </c>
      <c r="AN53" s="8">
        <f t="shared" si="24"/>
        <v>0.24002629235707301</v>
      </c>
      <c r="AO53" s="26">
        <f t="shared" si="20"/>
        <v>4.7696949151385404</v>
      </c>
      <c r="AR53" t="s">
        <v>35</v>
      </c>
      <c r="AS53">
        <v>39542.860200000003</v>
      </c>
      <c r="AT53" t="s">
        <v>305</v>
      </c>
      <c r="AU53" s="16">
        <v>5.3949934133850208</v>
      </c>
      <c r="AV53" s="17">
        <v>6.659983913229433</v>
      </c>
      <c r="AW53" s="16">
        <v>6.6182098439647001</v>
      </c>
      <c r="AX53" s="17">
        <v>4.823314118380547</v>
      </c>
      <c r="AY53" s="9">
        <v>3.771182811012955</v>
      </c>
      <c r="AZ53" s="17">
        <v>5.0323196059197262</v>
      </c>
      <c r="BC53" t="s">
        <v>35</v>
      </c>
      <c r="BD53" t="s">
        <v>305</v>
      </c>
      <c r="BE53" s="33">
        <f t="shared" si="29"/>
        <v>0.17004760789780315</v>
      </c>
      <c r="BF53" s="34">
        <f t="shared" si="30"/>
        <v>0.26473558196050684</v>
      </c>
      <c r="BG53" s="33">
        <f t="shared" si="31"/>
        <v>0.17843897359793709</v>
      </c>
      <c r="BH53" s="34">
        <f t="shared" si="32"/>
        <v>0.12610111047761641</v>
      </c>
      <c r="BI53" s="33">
        <f t="shared" si="21"/>
        <v>6.6523089406803723E-2</v>
      </c>
      <c r="BJ53" s="34">
        <f t="shared" si="22"/>
        <v>0.10383111731422251</v>
      </c>
    </row>
    <row r="54" spans="1:62" x14ac:dyDescent="0.25">
      <c r="A54" t="s">
        <v>85</v>
      </c>
      <c r="B54">
        <v>25501.2065</v>
      </c>
      <c r="C54" t="s">
        <v>306</v>
      </c>
      <c r="D54" s="25">
        <v>16.6514461978405</v>
      </c>
      <c r="E54" s="8">
        <v>12.529084408936001</v>
      </c>
      <c r="F54" s="8">
        <v>16.6719250448105</v>
      </c>
      <c r="G54" s="9">
        <f>AVERAGE(D54,F54)</f>
        <v>16.6616856213255</v>
      </c>
      <c r="H54" s="8">
        <f>_xlfn.STDEV.P(D54,F54)</f>
        <v>1.0239423485000287E-2</v>
      </c>
      <c r="I54" s="26">
        <f t="shared" si="7"/>
        <v>6.145490749084067E-2</v>
      </c>
      <c r="J54" s="25">
        <v>14.7591959378978</v>
      </c>
      <c r="K54" s="8">
        <v>11.163386447542001</v>
      </c>
      <c r="L54" s="8">
        <v>11.5906231187926</v>
      </c>
      <c r="M54" s="9">
        <f t="shared" si="8"/>
        <v>12.504401834744135</v>
      </c>
      <c r="N54" s="8">
        <f t="shared" si="9"/>
        <v>1.6038921678275269</v>
      </c>
      <c r="O54" s="26">
        <f t="shared" si="10"/>
        <v>12.826620489522567</v>
      </c>
      <c r="P54" s="8"/>
      <c r="Q54" s="25">
        <v>0.65887959996373402</v>
      </c>
      <c r="R54" s="8">
        <v>0.51394290234457196</v>
      </c>
      <c r="S54" s="8">
        <v>0.64665517834618103</v>
      </c>
      <c r="T54" s="9">
        <f t="shared" si="11"/>
        <v>0.60649256021816234</v>
      </c>
      <c r="U54" s="8">
        <f t="shared" si="12"/>
        <v>6.5632504652089627E-2</v>
      </c>
      <c r="V54" s="26">
        <f t="shared" si="13"/>
        <v>10.821650413729866</v>
      </c>
      <c r="W54" s="25">
        <v>0.69972428317791402</v>
      </c>
      <c r="X54" s="8">
        <v>0.78472883940384797</v>
      </c>
      <c r="Y54" s="8">
        <v>0.76496252578789903</v>
      </c>
      <c r="Z54" s="9">
        <f t="shared" si="14"/>
        <v>0.74980521612322037</v>
      </c>
      <c r="AA54" s="8">
        <f t="shared" si="15"/>
        <v>3.6320349410903827E-2</v>
      </c>
      <c r="AB54" s="26">
        <f t="shared" si="16"/>
        <v>4.843971291463391</v>
      </c>
      <c r="AC54" s="8"/>
      <c r="AD54" s="25">
        <v>0</v>
      </c>
      <c r="AE54" s="12">
        <v>0.22774418201105801</v>
      </c>
      <c r="AF54" s="8">
        <v>0.71632207481143095</v>
      </c>
      <c r="AG54" s="9">
        <f t="shared" si="17"/>
        <v>0.35816103740571548</v>
      </c>
      <c r="AH54" s="8">
        <f t="shared" si="18"/>
        <v>0.35816103740571548</v>
      </c>
      <c r="AI54" s="26">
        <f t="shared" si="19"/>
        <v>100</v>
      </c>
      <c r="AJ54" s="25">
        <v>0.14421507944202699</v>
      </c>
      <c r="AK54" s="8">
        <v>0.23425300517383299</v>
      </c>
      <c r="AL54" s="8">
        <v>9.3958998849488204E-2</v>
      </c>
      <c r="AM54" s="9">
        <f t="shared" si="23"/>
        <v>0.15747569448844942</v>
      </c>
      <c r="AN54" s="8">
        <f t="shared" si="24"/>
        <v>5.8037258068651496E-2</v>
      </c>
      <c r="AO54" s="26">
        <f t="shared" si="20"/>
        <v>36.85474019160997</v>
      </c>
      <c r="AR54" t="s">
        <v>85</v>
      </c>
      <c r="AS54">
        <v>25501.2065</v>
      </c>
      <c r="AT54" t="s">
        <v>306</v>
      </c>
      <c r="AU54" s="16">
        <v>16.6616856213255</v>
      </c>
      <c r="AV54" s="17">
        <v>12.504401834744135</v>
      </c>
      <c r="AW54" s="16">
        <v>0.60649256021816234</v>
      </c>
      <c r="AX54" s="17">
        <v>0.74980521612322037</v>
      </c>
      <c r="AY54" s="9">
        <v>0.35816103740571548</v>
      </c>
      <c r="AZ54" s="17">
        <v>0.15747569448844942</v>
      </c>
      <c r="BC54" t="s">
        <v>85</v>
      </c>
      <c r="BD54" t="s">
        <v>306</v>
      </c>
      <c r="BE54" s="33">
        <f t="shared" si="29"/>
        <v>0.52516834894037767</v>
      </c>
      <c r="BF54" s="34">
        <f t="shared" si="30"/>
        <v>0.49705226617939691</v>
      </c>
      <c r="BG54" s="33">
        <f t="shared" si="31"/>
        <v>1.6352142420930339E-2</v>
      </c>
      <c r="BH54" s="34">
        <f t="shared" si="32"/>
        <v>1.9602967601619392E-2</v>
      </c>
      <c r="BI54" s="33">
        <f t="shared" si="21"/>
        <v>6.3179060542477997E-3</v>
      </c>
      <c r="BJ54" s="34">
        <f t="shared" si="22"/>
        <v>3.2491730631207597E-3</v>
      </c>
    </row>
    <row r="55" spans="1:62" x14ac:dyDescent="0.25">
      <c r="A55" t="s">
        <v>97</v>
      </c>
      <c r="B55">
        <v>39911.9931</v>
      </c>
      <c r="C55" t="s">
        <v>307</v>
      </c>
      <c r="D55" s="25">
        <v>21.1944955212252</v>
      </c>
      <c r="E55" s="8">
        <v>17.391474111638399</v>
      </c>
      <c r="F55" s="8">
        <v>24.286792339581499</v>
      </c>
      <c r="G55" s="9">
        <f t="shared" si="5"/>
        <v>20.957587324148363</v>
      </c>
      <c r="H55" s="8">
        <f t="shared" si="6"/>
        <v>2.8199819723458024</v>
      </c>
      <c r="I55" s="26">
        <f t="shared" si="7"/>
        <v>13.455661325559554</v>
      </c>
      <c r="J55" s="25">
        <v>10.114121997856101</v>
      </c>
      <c r="K55" s="8">
        <v>7.5937081161219702</v>
      </c>
      <c r="L55" s="8">
        <v>8.4048248168657604</v>
      </c>
      <c r="M55" s="9">
        <f t="shared" si="8"/>
        <v>8.7042183102812771</v>
      </c>
      <c r="N55" s="8">
        <f t="shared" si="9"/>
        <v>1.0505074588769561</v>
      </c>
      <c r="O55" s="26">
        <f t="shared" si="10"/>
        <v>12.068946589220014</v>
      </c>
      <c r="P55" s="8"/>
      <c r="Q55" s="25">
        <v>4.4722265495028504</v>
      </c>
      <c r="R55" s="8">
        <v>4.7566885854214203</v>
      </c>
      <c r="S55" s="8">
        <v>4.8007386225628297</v>
      </c>
      <c r="T55" s="9">
        <f t="shared" si="11"/>
        <v>4.6765512524956998</v>
      </c>
      <c r="U55" s="8">
        <f t="shared" si="12"/>
        <v>0.14559427560376378</v>
      </c>
      <c r="V55" s="26">
        <f t="shared" si="13"/>
        <v>3.1132830101255831</v>
      </c>
      <c r="W55" s="25">
        <v>4.2463146354414096</v>
      </c>
      <c r="X55" s="8">
        <v>4.2746271124599202</v>
      </c>
      <c r="Y55" s="8">
        <v>4.5248906867141399</v>
      </c>
      <c r="Z55" s="9">
        <f t="shared" si="14"/>
        <v>4.3486108115384896</v>
      </c>
      <c r="AA55" s="8">
        <f t="shared" si="15"/>
        <v>0.1251834517356773</v>
      </c>
      <c r="AB55" s="26">
        <f t="shared" si="16"/>
        <v>2.8786998230220746</v>
      </c>
      <c r="AC55" s="8"/>
      <c r="AD55" s="25">
        <v>9.6987751352708393</v>
      </c>
      <c r="AE55" s="12">
        <v>0</v>
      </c>
      <c r="AF55" s="8">
        <v>6.8758575944098697</v>
      </c>
      <c r="AG55" s="9">
        <f t="shared" si="17"/>
        <v>8.2873163648403541</v>
      </c>
      <c r="AH55" s="8">
        <f t="shared" si="18"/>
        <v>1.4114587704304902</v>
      </c>
      <c r="AI55" s="26">
        <f t="shared" si="19"/>
        <v>17.031554103795582</v>
      </c>
      <c r="AJ55" s="25">
        <v>6.5121541190574801</v>
      </c>
      <c r="AK55" s="8">
        <v>7.8250108004287497</v>
      </c>
      <c r="AL55" s="8">
        <v>7.9403503943445699</v>
      </c>
      <c r="AM55" s="9">
        <f t="shared" si="23"/>
        <v>7.4258384379436002</v>
      </c>
      <c r="AN55" s="8">
        <f t="shared" si="24"/>
        <v>0.64778601477903752</v>
      </c>
      <c r="AO55" s="26">
        <f t="shared" si="20"/>
        <v>8.7234057163035388</v>
      </c>
      <c r="AR55" t="s">
        <v>97</v>
      </c>
      <c r="AS55">
        <v>39911.9931</v>
      </c>
      <c r="AT55" t="s">
        <v>307</v>
      </c>
      <c r="AU55" s="16">
        <v>20.957587324148363</v>
      </c>
      <c r="AV55" s="17">
        <v>8.7042183102812771</v>
      </c>
      <c r="AW55" s="16">
        <v>4.6765512524956998</v>
      </c>
      <c r="AX55" s="17">
        <v>4.3486108115384896</v>
      </c>
      <c r="AY55" s="9">
        <v>8.2873163648403541</v>
      </c>
      <c r="AZ55" s="17">
        <v>7.4258384379436002</v>
      </c>
      <c r="BC55" t="s">
        <v>97</v>
      </c>
      <c r="BD55" t="s">
        <v>307</v>
      </c>
      <c r="BE55" s="33">
        <f t="shared" si="29"/>
        <v>0.66057311264532148</v>
      </c>
      <c r="BF55" s="34">
        <f t="shared" si="30"/>
        <v>0.3459942741462641</v>
      </c>
      <c r="BG55" s="33">
        <f t="shared" si="31"/>
        <v>0.12608832677532289</v>
      </c>
      <c r="BH55" s="34">
        <f t="shared" si="32"/>
        <v>0.11369042921759542</v>
      </c>
      <c r="BI55" s="33">
        <f t="shared" si="21"/>
        <v>0.14618699625772363</v>
      </c>
      <c r="BJ55" s="34">
        <f t="shared" si="22"/>
        <v>0.15321624268450407</v>
      </c>
    </row>
    <row r="56" spans="1:62" x14ac:dyDescent="0.25">
      <c r="A56" t="s">
        <v>167</v>
      </c>
      <c r="B56">
        <v>101845.5159</v>
      </c>
      <c r="C56" t="s">
        <v>308</v>
      </c>
      <c r="D56" s="25">
        <v>14.564314698110699</v>
      </c>
      <c r="E56" s="8">
        <v>11.1288995226999</v>
      </c>
      <c r="F56" s="8">
        <v>14.652453208895301</v>
      </c>
      <c r="G56" s="9">
        <f>AVERAGE(D56,F56)</f>
        <v>14.608383953503001</v>
      </c>
      <c r="H56" s="8">
        <f>_xlfn.STDEV.P(D56,F56)</f>
        <v>4.4069255392300555E-2</v>
      </c>
      <c r="I56" s="26">
        <f t="shared" si="7"/>
        <v>0.30167098244794571</v>
      </c>
      <c r="J56" s="25">
        <v>12.628335299588599</v>
      </c>
      <c r="K56" s="8">
        <v>11.1174906653055</v>
      </c>
      <c r="L56" s="8">
        <v>12.0528720265881</v>
      </c>
      <c r="M56" s="9">
        <f t="shared" si="8"/>
        <v>11.932899330494067</v>
      </c>
      <c r="N56" s="8">
        <f t="shared" si="9"/>
        <v>0.62260632992368548</v>
      </c>
      <c r="O56" s="26">
        <f t="shared" si="10"/>
        <v>5.2175612370468833</v>
      </c>
      <c r="P56" s="8"/>
      <c r="Q56" s="25">
        <v>4.3904506080367103</v>
      </c>
      <c r="R56" s="8">
        <v>4.2815649102578499</v>
      </c>
      <c r="S56" s="8">
        <v>4.0275489856574902</v>
      </c>
      <c r="T56" s="9">
        <f t="shared" si="11"/>
        <v>4.2331881679840171</v>
      </c>
      <c r="U56" s="8">
        <f t="shared" si="12"/>
        <v>0.15205180866213366</v>
      </c>
      <c r="V56" s="26">
        <f t="shared" si="13"/>
        <v>3.5918981776457559</v>
      </c>
      <c r="W56" s="25">
        <v>2.2290228788870099</v>
      </c>
      <c r="X56" s="8">
        <v>2.1189381402298402</v>
      </c>
      <c r="Y56" s="8">
        <v>2.4467862863068799</v>
      </c>
      <c r="Z56" s="9">
        <f t="shared" si="14"/>
        <v>2.2649157684745767</v>
      </c>
      <c r="AA56" s="8">
        <f t="shared" si="15"/>
        <v>0.13622854904839621</v>
      </c>
      <c r="AB56" s="26">
        <f t="shared" si="16"/>
        <v>6.0147291543714356</v>
      </c>
      <c r="AC56" s="8"/>
      <c r="AD56" s="25">
        <v>0.48122117304818401</v>
      </c>
      <c r="AE56" s="12">
        <v>0.28252711826966698</v>
      </c>
      <c r="AF56" s="8">
        <v>0.48269961065466799</v>
      </c>
      <c r="AG56" s="9">
        <f t="shared" si="17"/>
        <v>0.48196039185142603</v>
      </c>
      <c r="AH56" s="8">
        <f t="shared" si="18"/>
        <v>7.3921880324198663E-4</v>
      </c>
      <c r="AI56" s="26">
        <f t="shared" si="19"/>
        <v>0.15337750067019318</v>
      </c>
      <c r="AJ56" s="25">
        <v>0.47436861399978703</v>
      </c>
      <c r="AK56" s="8">
        <v>0.210220834476715</v>
      </c>
      <c r="AL56" s="8">
        <v>0.13106744019223601</v>
      </c>
      <c r="AM56" s="9">
        <f t="shared" si="23"/>
        <v>0.27188562955624601</v>
      </c>
      <c r="AN56" s="8">
        <f t="shared" si="24"/>
        <v>0.14677836852107104</v>
      </c>
      <c r="AO56" s="26">
        <f t="shared" si="20"/>
        <v>53.98533521636768</v>
      </c>
      <c r="AR56" t="s">
        <v>167</v>
      </c>
      <c r="AS56">
        <v>101845.5159</v>
      </c>
      <c r="AT56" t="s">
        <v>308</v>
      </c>
      <c r="AU56" s="16">
        <v>14.608383953503001</v>
      </c>
      <c r="AV56" s="17">
        <v>11.932899330494067</v>
      </c>
      <c r="AW56" s="16">
        <v>4.2331881679840171</v>
      </c>
      <c r="AX56" s="17">
        <v>2.2649157684745767</v>
      </c>
      <c r="AY56" s="9">
        <v>0.48196039185142603</v>
      </c>
      <c r="AZ56" s="17">
        <v>0.27188562955624601</v>
      </c>
      <c r="BC56" t="s">
        <v>167</v>
      </c>
      <c r="BD56" t="s">
        <v>308</v>
      </c>
      <c r="BE56" s="33">
        <f t="shared" si="29"/>
        <v>0.46044926401257785</v>
      </c>
      <c r="BF56" s="34">
        <f t="shared" si="30"/>
        <v>0.47433493682459305</v>
      </c>
      <c r="BG56" s="33">
        <f t="shared" si="31"/>
        <v>0.11413445169479407</v>
      </c>
      <c r="BH56" s="34">
        <f t="shared" si="32"/>
        <v>5.9214139185859736E-2</v>
      </c>
      <c r="BI56" s="33">
        <f t="shared" si="21"/>
        <v>8.5017077782709571E-3</v>
      </c>
      <c r="BJ56" s="34">
        <f t="shared" si="22"/>
        <v>5.6097765859897848E-3</v>
      </c>
    </row>
    <row r="57" spans="1:62" x14ac:dyDescent="0.25">
      <c r="A57" t="s">
        <v>33</v>
      </c>
      <c r="B57">
        <v>45889.683700000001</v>
      </c>
      <c r="C57" t="s">
        <v>309</v>
      </c>
      <c r="D57" s="25">
        <v>13.177829613936201</v>
      </c>
      <c r="E57" s="8">
        <v>12.009378113813799</v>
      </c>
      <c r="F57" s="8">
        <v>13.5709415862475</v>
      </c>
      <c r="G57" s="9">
        <f t="shared" si="5"/>
        <v>12.919383104665833</v>
      </c>
      <c r="H57" s="8">
        <f t="shared" si="6"/>
        <v>0.66318226163719018</v>
      </c>
      <c r="I57" s="26">
        <f t="shared" si="7"/>
        <v>5.1332347393404723</v>
      </c>
      <c r="J57" s="25">
        <v>16.630869363076201</v>
      </c>
      <c r="K57" s="8">
        <v>13.103846347046099</v>
      </c>
      <c r="L57" s="8">
        <v>12.555914210550601</v>
      </c>
      <c r="M57" s="9">
        <f t="shared" si="8"/>
        <v>14.0968766402243</v>
      </c>
      <c r="N57" s="8">
        <f t="shared" si="9"/>
        <v>1.8057125548567485</v>
      </c>
      <c r="O57" s="26">
        <f t="shared" si="10"/>
        <v>12.809309472882052</v>
      </c>
      <c r="P57" s="8"/>
      <c r="Q57" s="25">
        <v>15.5766665649648</v>
      </c>
      <c r="R57" s="8">
        <v>16.078384541095499</v>
      </c>
      <c r="S57" s="8">
        <v>16.895741659913099</v>
      </c>
      <c r="T57" s="9">
        <f t="shared" si="11"/>
        <v>16.183597588657801</v>
      </c>
      <c r="U57" s="8">
        <f t="shared" si="12"/>
        <v>0.54362494151833918</v>
      </c>
      <c r="V57" s="26">
        <f t="shared" si="13"/>
        <v>3.3591105966409858</v>
      </c>
      <c r="W57" s="25">
        <v>11.791133352587799</v>
      </c>
      <c r="X57" s="8">
        <v>12.1530572020047</v>
      </c>
      <c r="Y57" s="8">
        <v>12.8935662291981</v>
      </c>
      <c r="Z57" s="9">
        <f t="shared" si="14"/>
        <v>12.279252261263531</v>
      </c>
      <c r="AA57" s="8">
        <f t="shared" si="15"/>
        <v>0.45882709640547692</v>
      </c>
      <c r="AB57" s="26">
        <f t="shared" si="16"/>
        <v>3.7366045313109622</v>
      </c>
      <c r="AC57" s="8"/>
      <c r="AD57" s="25">
        <v>4.1039186612864897</v>
      </c>
      <c r="AE57" s="12">
        <v>115.741655959902</v>
      </c>
      <c r="AF57" s="8">
        <v>4.4682329207612499</v>
      </c>
      <c r="AG57" s="9">
        <f t="shared" si="17"/>
        <v>4.2860757910238698</v>
      </c>
      <c r="AH57" s="8">
        <f t="shared" si="18"/>
        <v>0.18215712973738007</v>
      </c>
      <c r="AI57" s="26">
        <f t="shared" si="19"/>
        <v>4.2499745365880681</v>
      </c>
      <c r="AJ57" s="25">
        <v>4.69161840483281</v>
      </c>
      <c r="AK57" s="8">
        <v>5.6345693095318703</v>
      </c>
      <c r="AL57" s="8">
        <v>5.8969433589232896</v>
      </c>
      <c r="AM57" s="9">
        <f t="shared" si="23"/>
        <v>5.4077103577626566</v>
      </c>
      <c r="AN57" s="8">
        <f t="shared" si="24"/>
        <v>0.51755888504702152</v>
      </c>
      <c r="AO57" s="26">
        <f t="shared" si="20"/>
        <v>9.570758247140148</v>
      </c>
      <c r="AR57" t="s">
        <v>33</v>
      </c>
      <c r="AS57">
        <v>45889.683700000001</v>
      </c>
      <c r="AT57" t="s">
        <v>309</v>
      </c>
      <c r="AU57" s="16">
        <v>12.919383104665833</v>
      </c>
      <c r="AV57" s="17">
        <v>14.0968766402243</v>
      </c>
      <c r="AW57" s="16">
        <v>16.183597588657801</v>
      </c>
      <c r="AX57" s="17">
        <v>12.279252261263531</v>
      </c>
      <c r="AY57" s="9">
        <v>4.2860757910238698</v>
      </c>
      <c r="AZ57" s="17">
        <v>5.4077103577626566</v>
      </c>
      <c r="BC57" t="s">
        <v>33</v>
      </c>
      <c r="BD57" t="s">
        <v>309</v>
      </c>
      <c r="BE57" s="33">
        <f t="shared" si="29"/>
        <v>0.40721276637950427</v>
      </c>
      <c r="BF57" s="34">
        <f t="shared" si="30"/>
        <v>0.56035343174960173</v>
      </c>
      <c r="BG57" s="33">
        <f t="shared" si="31"/>
        <v>0.4363392232834058</v>
      </c>
      <c r="BH57" s="34">
        <f t="shared" si="32"/>
        <v>0.32102975422633395</v>
      </c>
      <c r="BI57" s="33">
        <f t="shared" si="21"/>
        <v>7.5605723015594858E-2</v>
      </c>
      <c r="BJ57" s="34">
        <f t="shared" si="22"/>
        <v>0.11157650000959561</v>
      </c>
    </row>
    <row r="58" spans="1:62" x14ac:dyDescent="0.25">
      <c r="A58" t="s">
        <v>37</v>
      </c>
      <c r="B58">
        <v>53147.1486</v>
      </c>
      <c r="C58" t="s">
        <v>310</v>
      </c>
      <c r="D58" s="25">
        <v>4.02998735758867</v>
      </c>
      <c r="E58" s="8">
        <v>3.4024128338689401</v>
      </c>
      <c r="F58" s="8">
        <v>4.09343842137483</v>
      </c>
      <c r="G58" s="9">
        <f t="shared" si="5"/>
        <v>3.8419462042774803</v>
      </c>
      <c r="H58" s="8">
        <f t="shared" si="6"/>
        <v>0.31187465126331004</v>
      </c>
      <c r="I58" s="26">
        <f t="shared" si="7"/>
        <v>8.1176215043323712</v>
      </c>
      <c r="J58" s="25">
        <v>4.0257247548048802</v>
      </c>
      <c r="K58" s="8">
        <v>3.1265026225148098</v>
      </c>
      <c r="L58" s="8">
        <v>3.2067715901042</v>
      </c>
      <c r="M58" s="9">
        <f t="shared" si="8"/>
        <v>3.4529996558079632</v>
      </c>
      <c r="N58" s="8">
        <f t="shared" si="9"/>
        <v>0.40630145299209947</v>
      </c>
      <c r="O58" s="26">
        <f t="shared" si="10"/>
        <v>11.766623037702836</v>
      </c>
      <c r="P58" s="8"/>
      <c r="Q58" s="25">
        <v>1.3929064530072399</v>
      </c>
      <c r="R58" s="8">
        <v>1.5452069653386999</v>
      </c>
      <c r="S58" s="8">
        <v>1.4717779088244201</v>
      </c>
      <c r="T58" s="9">
        <f t="shared" si="11"/>
        <v>1.4699637757234534</v>
      </c>
      <c r="U58" s="8">
        <f t="shared" si="12"/>
        <v>6.2189655213105016E-2</v>
      </c>
      <c r="V58" s="26">
        <f t="shared" si="13"/>
        <v>4.2306930442893345</v>
      </c>
      <c r="W58" s="25">
        <v>0.95342747636555603</v>
      </c>
      <c r="X58" s="8">
        <v>0.82728766797712405</v>
      </c>
      <c r="Y58" s="8">
        <v>0.860558421426727</v>
      </c>
      <c r="Z58" s="9">
        <f t="shared" si="14"/>
        <v>0.88042452192313581</v>
      </c>
      <c r="AA58" s="8">
        <f t="shared" si="15"/>
        <v>5.3377955979147053E-2</v>
      </c>
      <c r="AB58" s="26">
        <f t="shared" si="16"/>
        <v>6.062752075845423</v>
      </c>
      <c r="AC58" s="8"/>
      <c r="AD58" s="25">
        <v>3.70615637335375E-2</v>
      </c>
      <c r="AE58" s="12">
        <v>1.39455127408716</v>
      </c>
      <c r="AF58" s="8">
        <v>0.44634047856217501</v>
      </c>
      <c r="AG58" s="9">
        <f t="shared" si="17"/>
        <v>0.24170102114785624</v>
      </c>
      <c r="AH58" s="8">
        <f t="shared" si="18"/>
        <v>0.20463945741431874</v>
      </c>
      <c r="AI58" s="26">
        <f t="shared" si="19"/>
        <v>84.666360300205028</v>
      </c>
      <c r="AJ58" s="25">
        <v>0.114535110992854</v>
      </c>
      <c r="AK58" s="8">
        <v>0.32077566620481501</v>
      </c>
      <c r="AL58" s="8">
        <v>0.196254731333804</v>
      </c>
      <c r="AM58" s="9">
        <f t="shared" si="23"/>
        <v>0.2105218361771577</v>
      </c>
      <c r="AN58" s="8">
        <f t="shared" si="24"/>
        <v>8.4799584763106436E-2</v>
      </c>
      <c r="AO58" s="26">
        <f t="shared" si="20"/>
        <v>40.280659860740599</v>
      </c>
      <c r="AR58" t="s">
        <v>37</v>
      </c>
      <c r="AS58">
        <v>53147.1486</v>
      </c>
      <c r="AT58" t="s">
        <v>310</v>
      </c>
      <c r="AU58" s="16">
        <v>3.8419462042774803</v>
      </c>
      <c r="AV58" s="17">
        <v>3.4529996558079632</v>
      </c>
      <c r="AW58" s="16">
        <v>1.4699637757234534</v>
      </c>
      <c r="AX58" s="17">
        <v>0.88042452192313581</v>
      </c>
      <c r="AY58" s="9">
        <v>0.24170102114785624</v>
      </c>
      <c r="AZ58" s="17">
        <v>0.2105218361771577</v>
      </c>
      <c r="BC58" t="s">
        <v>37</v>
      </c>
      <c r="BD58" t="s">
        <v>310</v>
      </c>
      <c r="BE58" s="33">
        <f t="shared" si="29"/>
        <v>0.12109630385989975</v>
      </c>
      <c r="BF58" s="34">
        <f t="shared" si="30"/>
        <v>0.13725736958221682</v>
      </c>
      <c r="BG58" s="33">
        <f t="shared" si="31"/>
        <v>3.9632896742528893E-2</v>
      </c>
      <c r="BH58" s="34">
        <f t="shared" si="32"/>
        <v>2.3017889190162955E-2</v>
      </c>
      <c r="BI58" s="33">
        <f t="shared" si="21"/>
        <v>4.2635691360758494E-3</v>
      </c>
      <c r="BJ58" s="34">
        <f t="shared" si="22"/>
        <v>4.3436663767545038E-3</v>
      </c>
    </row>
    <row r="59" spans="1:62" x14ac:dyDescent="0.25">
      <c r="A59" t="s">
        <v>53</v>
      </c>
      <c r="B59">
        <v>164716.9032</v>
      </c>
      <c r="C59" t="s">
        <v>311</v>
      </c>
      <c r="D59" s="25">
        <v>0.83813575444642596</v>
      </c>
      <c r="E59" s="8">
        <v>0.85528929973313195</v>
      </c>
      <c r="F59" s="8">
        <v>0.92481742634443298</v>
      </c>
      <c r="G59" s="9">
        <f t="shared" si="5"/>
        <v>0.87274749350799696</v>
      </c>
      <c r="H59" s="8">
        <f t="shared" si="6"/>
        <v>3.7479056001710136E-2</v>
      </c>
      <c r="I59" s="26">
        <f t="shared" si="7"/>
        <v>4.2943756677047062</v>
      </c>
      <c r="J59" s="25">
        <v>0.82355882459242302</v>
      </c>
      <c r="K59" s="8">
        <v>0.70856087509225396</v>
      </c>
      <c r="L59" s="8">
        <v>0.54918041475451196</v>
      </c>
      <c r="M59" s="9">
        <f t="shared" si="8"/>
        <v>0.69376670481306302</v>
      </c>
      <c r="N59" s="8">
        <f t="shared" si="9"/>
        <v>0.11250193643365244</v>
      </c>
      <c r="O59" s="26">
        <f t="shared" si="10"/>
        <v>16.216104874039228</v>
      </c>
      <c r="P59" s="8"/>
      <c r="Q59" s="25">
        <v>0.76112641420128602</v>
      </c>
      <c r="R59" s="8">
        <v>0.70259885987969595</v>
      </c>
      <c r="S59" s="8">
        <v>0.75594410427154402</v>
      </c>
      <c r="T59" s="9">
        <f t="shared" si="11"/>
        <v>0.73988979278417533</v>
      </c>
      <c r="U59" s="8">
        <f t="shared" si="12"/>
        <v>2.6453409883753019E-2</v>
      </c>
      <c r="V59" s="26">
        <f t="shared" si="13"/>
        <v>3.5753175867192204</v>
      </c>
      <c r="W59" s="25">
        <v>0.55938036862057205</v>
      </c>
      <c r="X59" s="8">
        <v>0.70003020259696602</v>
      </c>
      <c r="Y59" s="8">
        <v>0.62138280424470804</v>
      </c>
      <c r="Z59" s="9">
        <f t="shared" si="14"/>
        <v>0.626931125154082</v>
      </c>
      <c r="AA59" s="8">
        <f t="shared" si="15"/>
        <v>5.7553927454066033E-2</v>
      </c>
      <c r="AB59" s="26">
        <f t="shared" si="16"/>
        <v>9.1802632131114734</v>
      </c>
      <c r="AC59" s="8"/>
      <c r="AD59" s="25">
        <v>0.67632662913558494</v>
      </c>
      <c r="AE59" s="12">
        <v>8.2075644776792895</v>
      </c>
      <c r="AF59" s="8">
        <v>1.2784758353279499</v>
      </c>
      <c r="AG59" s="9">
        <f t="shared" si="17"/>
        <v>0.97740123223176745</v>
      </c>
      <c r="AH59" s="8">
        <f t="shared" si="18"/>
        <v>0.3010746030961825</v>
      </c>
      <c r="AI59" s="26">
        <f t="shared" si="19"/>
        <v>30.803583335854629</v>
      </c>
      <c r="AJ59" s="25">
        <v>0.82868706617001398</v>
      </c>
      <c r="AK59" s="8">
        <v>0.75797453358237898</v>
      </c>
      <c r="AL59" s="8">
        <v>0.86534033419524603</v>
      </c>
      <c r="AM59" s="9">
        <f t="shared" si="23"/>
        <v>0.81733397798254626</v>
      </c>
      <c r="AN59" s="8">
        <f t="shared" si="24"/>
        <v>4.4560993734092849E-2</v>
      </c>
      <c r="AO59" s="26">
        <f t="shared" si="20"/>
        <v>5.451993301940572</v>
      </c>
      <c r="AR59" t="s">
        <v>53</v>
      </c>
      <c r="AS59">
        <v>164716.9032</v>
      </c>
      <c r="AT59" t="s">
        <v>311</v>
      </c>
      <c r="AU59" s="16">
        <v>0.87274749350799696</v>
      </c>
      <c r="AV59" s="17">
        <v>0.69376670481306302</v>
      </c>
      <c r="AW59" s="16">
        <v>0.73988979278417533</v>
      </c>
      <c r="AX59" s="17">
        <v>0.626931125154082</v>
      </c>
      <c r="AY59" s="9">
        <v>0.97740123223176745</v>
      </c>
      <c r="AZ59" s="17">
        <v>0.81733397798254626</v>
      </c>
      <c r="BC59" t="s">
        <v>53</v>
      </c>
      <c r="BD59" t="s">
        <v>311</v>
      </c>
      <c r="BE59" s="33">
        <f t="shared" si="29"/>
        <v>2.7508582902369339E-2</v>
      </c>
      <c r="BF59" s="34">
        <f t="shared" si="30"/>
        <v>2.7577353749860659E-2</v>
      </c>
      <c r="BG59" s="33">
        <f t="shared" si="31"/>
        <v>1.994877441373296E-2</v>
      </c>
      <c r="BH59" s="34">
        <f t="shared" si="32"/>
        <v>1.6390537529713069E-2</v>
      </c>
      <c r="BI59" s="33">
        <f t="shared" si="21"/>
        <v>1.7241208611843833E-2</v>
      </c>
      <c r="BJ59" s="34">
        <f t="shared" si="22"/>
        <v>1.6863932897460656E-2</v>
      </c>
    </row>
    <row r="60" spans="1:62" x14ac:dyDescent="0.25">
      <c r="A60" t="s">
        <v>183</v>
      </c>
      <c r="B60">
        <v>42642.757899999997</v>
      </c>
      <c r="C60" t="s">
        <v>312</v>
      </c>
      <c r="D60" s="25">
        <v>8.4651120084632296</v>
      </c>
      <c r="E60" s="8">
        <v>8.68100223850006</v>
      </c>
      <c r="F60" s="8">
        <v>8.4907080908649402</v>
      </c>
      <c r="G60" s="9">
        <f t="shared" si="5"/>
        <v>8.5456074459427427</v>
      </c>
      <c r="H60" s="8">
        <f t="shared" si="6"/>
        <v>9.6307155315022902E-2</v>
      </c>
      <c r="I60" s="26">
        <f t="shared" si="7"/>
        <v>1.1269784614404132</v>
      </c>
      <c r="J60" s="25">
        <v>7.2303505612366203</v>
      </c>
      <c r="K60" s="8">
        <v>5.67855112730948</v>
      </c>
      <c r="L60" s="8">
        <v>6.2381388034431602</v>
      </c>
      <c r="M60" s="9">
        <f t="shared" si="8"/>
        <v>6.3823468306630859</v>
      </c>
      <c r="N60" s="8">
        <f t="shared" si="9"/>
        <v>0.64167350842420479</v>
      </c>
      <c r="O60" s="26">
        <f t="shared" si="10"/>
        <v>10.053880264566239</v>
      </c>
      <c r="P60" s="8"/>
      <c r="Q60" s="25">
        <v>9.1964690377071499</v>
      </c>
      <c r="R60" s="8">
        <v>9.6331122403437703</v>
      </c>
      <c r="S60" s="8">
        <v>9.0438900171621501</v>
      </c>
      <c r="T60" s="9">
        <f t="shared" si="11"/>
        <v>9.2911570984043568</v>
      </c>
      <c r="U60" s="8">
        <f t="shared" si="12"/>
        <v>0.24969325007793225</v>
      </c>
      <c r="V60" s="26">
        <f t="shared" si="13"/>
        <v>2.6874289976305969</v>
      </c>
      <c r="W60" s="25">
        <v>7.7802742141553001</v>
      </c>
      <c r="X60" s="8">
        <v>7.7536829422548204</v>
      </c>
      <c r="Y60" s="8">
        <v>8.2001022711446705</v>
      </c>
      <c r="Z60" s="9">
        <f t="shared" si="14"/>
        <v>7.911353142518263</v>
      </c>
      <c r="AA60" s="8">
        <f t="shared" si="15"/>
        <v>0.20446485989398969</v>
      </c>
      <c r="AB60" s="26">
        <f t="shared" si="16"/>
        <v>2.5844486551248358</v>
      </c>
      <c r="AC60" s="8"/>
      <c r="AD60" s="25">
        <v>13.682677335349201</v>
      </c>
      <c r="AE60" s="12">
        <v>1.4687918681092</v>
      </c>
      <c r="AF60" s="8">
        <v>9.8718596975156991</v>
      </c>
      <c r="AG60" s="9">
        <f t="shared" si="17"/>
        <v>11.77726851643245</v>
      </c>
      <c r="AH60" s="8">
        <f t="shared" si="18"/>
        <v>1.905408818916746</v>
      </c>
      <c r="AI60" s="26">
        <f t="shared" si="19"/>
        <v>16.178698959425009</v>
      </c>
      <c r="AJ60" s="25">
        <v>9.0692391191822406</v>
      </c>
      <c r="AK60" s="8">
        <v>11.9821006799228</v>
      </c>
      <c r="AL60" s="8">
        <v>11.200589172271</v>
      </c>
      <c r="AM60" s="9">
        <f t="shared" si="23"/>
        <v>10.75064299045868</v>
      </c>
      <c r="AN60" s="8">
        <f t="shared" si="24"/>
        <v>1.2309966945272708</v>
      </c>
      <c r="AO60" s="26">
        <f t="shared" si="20"/>
        <v>11.450447155763563</v>
      </c>
      <c r="AR60" t="s">
        <v>183</v>
      </c>
      <c r="AS60">
        <v>42642.757899999997</v>
      </c>
      <c r="AT60" t="s">
        <v>312</v>
      </c>
      <c r="AU60" s="16">
        <v>8.5456074459427427</v>
      </c>
      <c r="AV60" s="17">
        <v>6.3823468306630859</v>
      </c>
      <c r="AW60" s="16">
        <v>9.2911570984043568</v>
      </c>
      <c r="AX60" s="17">
        <v>7.911353142518263</v>
      </c>
      <c r="AY60" s="9">
        <v>11.77726851643245</v>
      </c>
      <c r="AZ60" s="17">
        <v>10.75064299045868</v>
      </c>
      <c r="BC60" t="s">
        <v>183</v>
      </c>
      <c r="BD60" t="s">
        <v>312</v>
      </c>
      <c r="BE60" s="33">
        <f t="shared" si="29"/>
        <v>0.26935345289039964</v>
      </c>
      <c r="BF60" s="34">
        <f t="shared" si="30"/>
        <v>0.25369945701116309</v>
      </c>
      <c r="BG60" s="33">
        <f t="shared" si="31"/>
        <v>0.25050649273207054</v>
      </c>
      <c r="BH60" s="34">
        <f t="shared" si="32"/>
        <v>0.20683504996085408</v>
      </c>
      <c r="BI60" s="33">
        <f t="shared" si="21"/>
        <v>0.20774921974045854</v>
      </c>
      <c r="BJ60" s="34">
        <f t="shared" si="22"/>
        <v>0.22181645065479272</v>
      </c>
    </row>
    <row r="61" spans="1:62" x14ac:dyDescent="0.25">
      <c r="A61" t="s">
        <v>251</v>
      </c>
      <c r="B61">
        <v>64781.804300000003</v>
      </c>
      <c r="C61" t="s">
        <v>313</v>
      </c>
      <c r="D61" s="25">
        <v>7.8981086998152996</v>
      </c>
      <c r="E61" s="8">
        <v>5.0658254576393196</v>
      </c>
      <c r="F61" s="8">
        <v>6.1849567056442298</v>
      </c>
      <c r="G61" s="9">
        <f t="shared" si="5"/>
        <v>6.3829636210329497</v>
      </c>
      <c r="H61" s="8">
        <f t="shared" si="6"/>
        <v>1.164720895002757</v>
      </c>
      <c r="I61" s="26">
        <f t="shared" si="7"/>
        <v>18.247337195606185</v>
      </c>
      <c r="J61" s="25">
        <v>7.3998162028879797</v>
      </c>
      <c r="K61" s="8">
        <v>5.5721212991425197</v>
      </c>
      <c r="L61" s="8">
        <v>5.7622800875926101</v>
      </c>
      <c r="M61" s="9">
        <f t="shared" si="8"/>
        <v>6.2447391965410368</v>
      </c>
      <c r="N61" s="8">
        <f t="shared" si="9"/>
        <v>0.82044388764040965</v>
      </c>
      <c r="O61" s="26">
        <f t="shared" si="10"/>
        <v>13.138160967472491</v>
      </c>
      <c r="P61" s="8"/>
      <c r="Q61" s="25">
        <v>9.2951991199947201</v>
      </c>
      <c r="R61" s="8">
        <v>7.9606368818469804</v>
      </c>
      <c r="S61" s="8">
        <v>9.5469617176578101</v>
      </c>
      <c r="T61" s="9">
        <f t="shared" si="11"/>
        <v>8.9342659064998369</v>
      </c>
      <c r="U61" s="8">
        <f t="shared" si="12"/>
        <v>0.69608965401034906</v>
      </c>
      <c r="V61" s="26">
        <f t="shared" si="13"/>
        <v>7.7912350191405366</v>
      </c>
      <c r="W61" s="25">
        <v>6.3148345253149101</v>
      </c>
      <c r="X61" s="8">
        <v>7.6145925243673398</v>
      </c>
      <c r="Y61" s="8">
        <v>8.1864455840114108</v>
      </c>
      <c r="Z61" s="9">
        <f t="shared" si="14"/>
        <v>7.3719575445645544</v>
      </c>
      <c r="AA61" s="8">
        <f t="shared" si="15"/>
        <v>0.78310739528567075</v>
      </c>
      <c r="AB61" s="26">
        <f t="shared" si="16"/>
        <v>10.622787645637848</v>
      </c>
      <c r="AC61" s="8"/>
      <c r="AD61" s="25">
        <v>7.6021108946783196</v>
      </c>
      <c r="AE61" s="12">
        <v>0</v>
      </c>
      <c r="AF61" s="8">
        <v>6.6501509455690098</v>
      </c>
      <c r="AG61" s="9">
        <f t="shared" si="17"/>
        <v>7.1261309201236642</v>
      </c>
      <c r="AH61" s="8">
        <f t="shared" si="18"/>
        <v>0.47597997455465491</v>
      </c>
      <c r="AI61" s="26">
        <f t="shared" si="19"/>
        <v>6.6793605097897206</v>
      </c>
      <c r="AJ61" s="25">
        <v>8.7937263927163993</v>
      </c>
      <c r="AK61" s="8">
        <v>8.8651258016834102</v>
      </c>
      <c r="AL61" s="8">
        <v>8.6799005726143807</v>
      </c>
      <c r="AM61" s="9">
        <f t="shared" si="23"/>
        <v>8.7795842556713968</v>
      </c>
      <c r="AN61" s="8">
        <f t="shared" si="24"/>
        <v>7.6276236583741414E-2</v>
      </c>
      <c r="AO61" s="26">
        <f t="shared" si="20"/>
        <v>0.86879098556937739</v>
      </c>
      <c r="AR61" t="s">
        <v>251</v>
      </c>
      <c r="AS61">
        <v>64781.804300000003</v>
      </c>
      <c r="AT61" t="s">
        <v>313</v>
      </c>
      <c r="AU61" s="16">
        <v>6.3829636210329497</v>
      </c>
      <c r="AV61" s="17">
        <v>6.2447391965410368</v>
      </c>
      <c r="AW61" s="16">
        <v>8.9342659064998369</v>
      </c>
      <c r="AX61" s="17">
        <v>7.3719575445645544</v>
      </c>
      <c r="AY61" s="9">
        <v>7.1261309201236642</v>
      </c>
      <c r="AZ61" s="17">
        <v>8.7795842556713968</v>
      </c>
      <c r="BC61" t="s">
        <v>251</v>
      </c>
      <c r="BD61" t="s">
        <v>313</v>
      </c>
      <c r="BE61" s="33">
        <f t="shared" si="29"/>
        <v>0.20118795555198418</v>
      </c>
      <c r="BF61" s="34">
        <f t="shared" si="30"/>
        <v>0.24822952831822059</v>
      </c>
      <c r="BG61" s="33">
        <f t="shared" si="31"/>
        <v>0.24088405713830327</v>
      </c>
      <c r="BH61" s="34">
        <f t="shared" si="32"/>
        <v>0.19273304826258233</v>
      </c>
      <c r="BI61" s="33">
        <f t="shared" si="21"/>
        <v>0.12570386217809543</v>
      </c>
      <c r="BJ61" s="34">
        <f t="shared" si="22"/>
        <v>0.1811478829262696</v>
      </c>
    </row>
    <row r="62" spans="1:62" x14ac:dyDescent="0.25">
      <c r="A62" t="s">
        <v>81</v>
      </c>
      <c r="B62">
        <v>11289.090099999999</v>
      </c>
      <c r="C62" t="s">
        <v>314</v>
      </c>
      <c r="D62" s="25">
        <v>1.21174129282357</v>
      </c>
      <c r="E62" s="8">
        <v>2.18294428315515</v>
      </c>
      <c r="F62" s="8">
        <v>1.56644724159348</v>
      </c>
      <c r="G62" s="9">
        <f t="shared" si="5"/>
        <v>1.6537109391907332</v>
      </c>
      <c r="H62" s="8">
        <f t="shared" si="6"/>
        <v>0.40126468969663925</v>
      </c>
      <c r="I62" s="26">
        <f t="shared" si="7"/>
        <v>24.264499930864812</v>
      </c>
      <c r="J62" s="25">
        <v>0.81094889827624905</v>
      </c>
      <c r="K62" s="8">
        <v>1.84220791748346</v>
      </c>
      <c r="L62" s="8">
        <v>1.40879144939495</v>
      </c>
      <c r="M62" s="9">
        <f t="shared" si="8"/>
        <v>1.3539827550515531</v>
      </c>
      <c r="N62" s="8">
        <f t="shared" si="9"/>
        <v>0.42278977116748062</v>
      </c>
      <c r="O62" s="26">
        <f t="shared" si="10"/>
        <v>31.225639291940823</v>
      </c>
      <c r="P62" s="8"/>
      <c r="Q62" s="25">
        <v>5.1628332110419004</v>
      </c>
      <c r="R62" s="8">
        <v>6.4299563061206602</v>
      </c>
      <c r="S62" s="8">
        <v>4.1357222931913897</v>
      </c>
      <c r="T62" s="9">
        <f t="shared" si="11"/>
        <v>5.2428372701179837</v>
      </c>
      <c r="U62" s="8">
        <f t="shared" si="12"/>
        <v>0.93832400716094655</v>
      </c>
      <c r="V62" s="26">
        <f t="shared" si="13"/>
        <v>17.897255985971707</v>
      </c>
      <c r="W62" s="25">
        <v>1.7517918837975199</v>
      </c>
      <c r="X62" s="8">
        <v>8.2823812202565996</v>
      </c>
      <c r="Y62" s="8">
        <v>12.167297121720599</v>
      </c>
      <c r="Z62" s="9">
        <f t="shared" si="14"/>
        <v>7.4004900752582401</v>
      </c>
      <c r="AA62" s="8">
        <f t="shared" si="15"/>
        <v>4.2975951673791268</v>
      </c>
      <c r="AB62" s="26">
        <f t="shared" si="16"/>
        <v>58.071764486883147</v>
      </c>
      <c r="AC62" s="8"/>
      <c r="AD62" s="25">
        <v>4.0786031178698803</v>
      </c>
      <c r="AE62" s="12">
        <v>5.1563119620057698</v>
      </c>
      <c r="AF62" s="8">
        <v>4.2137438513834899</v>
      </c>
      <c r="AG62" s="9">
        <f t="shared" si="17"/>
        <v>4.1461734846266847</v>
      </c>
      <c r="AH62" s="8">
        <f t="shared" si="18"/>
        <v>6.7570366756804834E-2</v>
      </c>
      <c r="AI62" s="26">
        <f t="shared" si="19"/>
        <v>1.6297042805214113</v>
      </c>
      <c r="AJ62" s="25">
        <v>4.1237102357194102</v>
      </c>
      <c r="AK62" s="8">
        <v>5.0364265319320296</v>
      </c>
      <c r="AL62" s="8">
        <v>7.9067441572459902</v>
      </c>
      <c r="AM62" s="9">
        <f t="shared" si="23"/>
        <v>5.6889603082991442</v>
      </c>
      <c r="AN62" s="8">
        <f t="shared" si="24"/>
        <v>1.611869858235073</v>
      </c>
      <c r="AO62" s="26">
        <f t="shared" si="20"/>
        <v>28.333294150139388</v>
      </c>
      <c r="AR62" t="s">
        <v>81</v>
      </c>
      <c r="AS62">
        <v>11289.090099999999</v>
      </c>
      <c r="AT62" t="s">
        <v>314</v>
      </c>
      <c r="AU62" s="16">
        <v>1.6537109391907332</v>
      </c>
      <c r="AV62" s="17">
        <v>1.3539827550515531</v>
      </c>
      <c r="AW62" s="16">
        <v>5.2428372701179837</v>
      </c>
      <c r="AX62" s="17">
        <v>7.4004900752582401</v>
      </c>
      <c r="AY62" s="9">
        <v>4.1461734846266847</v>
      </c>
      <c r="AZ62" s="17">
        <v>5.6889603082991442</v>
      </c>
      <c r="BC62" t="s">
        <v>81</v>
      </c>
      <c r="BD62" t="s">
        <v>314</v>
      </c>
      <c r="BE62" s="33">
        <f t="shared" si="29"/>
        <v>5.2124176586783297E-2</v>
      </c>
      <c r="BF62" s="34">
        <f t="shared" si="30"/>
        <v>5.3821062827350247E-2</v>
      </c>
      <c r="BG62" s="33">
        <f t="shared" si="31"/>
        <v>0.14135642768625598</v>
      </c>
      <c r="BH62" s="34">
        <f t="shared" si="32"/>
        <v>0.19347900502942431</v>
      </c>
      <c r="BI62" s="33">
        <f t="shared" si="21"/>
        <v>7.3137867676018209E-2</v>
      </c>
      <c r="BJ62" s="34">
        <f t="shared" si="22"/>
        <v>0.11737948926616452</v>
      </c>
    </row>
    <row r="63" spans="1:62" x14ac:dyDescent="0.25">
      <c r="A63" t="s">
        <v>87</v>
      </c>
      <c r="B63">
        <v>26949.939600000002</v>
      </c>
      <c r="C63" t="s">
        <v>315</v>
      </c>
      <c r="D63" s="25">
        <v>56.9331633007425</v>
      </c>
      <c r="E63" s="8">
        <v>51.790094807981099</v>
      </c>
      <c r="F63" s="8">
        <v>65.610743058867001</v>
      </c>
      <c r="G63" s="9">
        <f t="shared" si="5"/>
        <v>58.111333722530198</v>
      </c>
      <c r="H63" s="8">
        <f t="shared" si="6"/>
        <v>5.7034284236624115</v>
      </c>
      <c r="I63" s="26">
        <f t="shared" si="7"/>
        <v>9.8146575862380345</v>
      </c>
      <c r="J63" s="25">
        <v>52.010827822720103</v>
      </c>
      <c r="K63" s="8">
        <v>39.036135116683603</v>
      </c>
      <c r="L63" s="8">
        <v>38.538210694377497</v>
      </c>
      <c r="M63" s="9">
        <f t="shared" si="8"/>
        <v>43.19505787792707</v>
      </c>
      <c r="N63" s="8">
        <f t="shared" si="9"/>
        <v>6.237004193906909</v>
      </c>
      <c r="O63" s="26">
        <f t="shared" si="10"/>
        <v>14.439161562263017</v>
      </c>
      <c r="P63" s="8"/>
      <c r="Q63" s="25">
        <v>2.6548025732023701</v>
      </c>
      <c r="R63" s="8">
        <v>2.6972894690424201</v>
      </c>
      <c r="S63" s="8">
        <v>3.06942778125125</v>
      </c>
      <c r="T63" s="9">
        <f t="shared" si="11"/>
        <v>2.8071732744986799</v>
      </c>
      <c r="U63" s="8">
        <f t="shared" si="12"/>
        <v>0.18625136028775044</v>
      </c>
      <c r="V63" s="26">
        <f t="shared" si="13"/>
        <v>6.6348366158840761</v>
      </c>
      <c r="W63" s="25">
        <v>4.99860970060256</v>
      </c>
      <c r="X63" s="8">
        <v>5.3571185456131403</v>
      </c>
      <c r="Y63" s="8">
        <v>6.1689951816506401</v>
      </c>
      <c r="Z63" s="9">
        <f t="shared" si="14"/>
        <v>5.5082411426221141</v>
      </c>
      <c r="AA63" s="8">
        <f t="shared" si="15"/>
        <v>0.48961146028055674</v>
      </c>
      <c r="AB63" s="26">
        <f t="shared" si="16"/>
        <v>8.8887078035128404</v>
      </c>
      <c r="AC63" s="8"/>
      <c r="AD63" s="25">
        <v>0.26336777347252799</v>
      </c>
      <c r="AE63" s="12">
        <v>0.41282917505141598</v>
      </c>
      <c r="AF63" s="8">
        <v>0.25081978395184301</v>
      </c>
      <c r="AG63" s="9">
        <f t="shared" si="17"/>
        <v>0.25709377871218553</v>
      </c>
      <c r="AH63" s="8">
        <f t="shared" si="18"/>
        <v>6.2739947603424884E-3</v>
      </c>
      <c r="AI63" s="26">
        <f t="shared" si="19"/>
        <v>2.4403526183207167</v>
      </c>
      <c r="AJ63" s="25">
        <v>0.250300078188473</v>
      </c>
      <c r="AK63" s="8">
        <v>0.49421080554571101</v>
      </c>
      <c r="AL63" s="8">
        <v>0.42410927565997097</v>
      </c>
      <c r="AM63" s="9">
        <f t="shared" si="23"/>
        <v>0.38954005313138501</v>
      </c>
      <c r="AN63" s="8">
        <f t="shared" si="24"/>
        <v>0.10253254471843694</v>
      </c>
      <c r="AO63" s="26">
        <f t="shared" si="20"/>
        <v>26.32143829478159</v>
      </c>
      <c r="AR63" t="s">
        <v>87</v>
      </c>
      <c r="AS63">
        <v>26949.939600000002</v>
      </c>
      <c r="AT63" t="s">
        <v>315</v>
      </c>
      <c r="AU63" s="16">
        <v>58.111333722530198</v>
      </c>
      <c r="AV63" s="17">
        <v>43.19505787792707</v>
      </c>
      <c r="AW63" s="16">
        <v>2.8071732744986799</v>
      </c>
      <c r="AX63" s="17">
        <v>5.5082411426221141</v>
      </c>
      <c r="AY63" s="9">
        <v>0.25709377871218553</v>
      </c>
      <c r="AZ63" s="17">
        <v>0.38954005313138501</v>
      </c>
      <c r="BC63" t="s">
        <v>87</v>
      </c>
      <c r="BD63" t="s">
        <v>315</v>
      </c>
      <c r="BE63" s="33">
        <f t="shared" si="29"/>
        <v>1.8316414004789408</v>
      </c>
      <c r="BF63" s="34">
        <f t="shared" si="30"/>
        <v>1.7170114724174796</v>
      </c>
      <c r="BG63" s="33">
        <f t="shared" si="31"/>
        <v>7.5686496745021661E-2</v>
      </c>
      <c r="BH63" s="34">
        <f t="shared" si="32"/>
        <v>0.14400789743637044</v>
      </c>
      <c r="BI63" s="33">
        <f t="shared" si="21"/>
        <v>4.5350950309963577E-3</v>
      </c>
      <c r="BJ63" s="34">
        <f t="shared" si="22"/>
        <v>8.0373231675695926E-3</v>
      </c>
    </row>
    <row r="64" spans="1:62" x14ac:dyDescent="0.25">
      <c r="A64" t="s">
        <v>69</v>
      </c>
      <c r="B64">
        <v>42313.488799999999</v>
      </c>
      <c r="C64" t="s">
        <v>316</v>
      </c>
      <c r="D64" s="25">
        <v>14.136029304398299</v>
      </c>
      <c r="E64" s="8">
        <v>15.4227353414093</v>
      </c>
      <c r="F64" s="8">
        <v>16.413045010309201</v>
      </c>
      <c r="G64" s="9">
        <f t="shared" si="5"/>
        <v>15.323936552038935</v>
      </c>
      <c r="H64" s="8">
        <f t="shared" si="6"/>
        <v>0.93220921536853096</v>
      </c>
      <c r="I64" s="26">
        <f t="shared" si="7"/>
        <v>6.0833534007584715</v>
      </c>
      <c r="J64" s="25">
        <v>13.8412067272924</v>
      </c>
      <c r="K64" s="8">
        <v>12.489755001404699</v>
      </c>
      <c r="L64" s="8">
        <v>12.603119283537801</v>
      </c>
      <c r="M64" s="9">
        <f t="shared" si="8"/>
        <v>12.978027004078299</v>
      </c>
      <c r="N64" s="8">
        <f t="shared" si="9"/>
        <v>0.61211234864299557</v>
      </c>
      <c r="O64" s="26">
        <f t="shared" si="10"/>
        <v>4.7165285482195518</v>
      </c>
      <c r="P64" s="8"/>
      <c r="Q64" s="25">
        <v>5.0670577280193596</v>
      </c>
      <c r="R64" s="8">
        <v>5.3142275747593404</v>
      </c>
      <c r="S64" s="8">
        <v>5.6611953817393603</v>
      </c>
      <c r="T64" s="9">
        <f t="shared" si="11"/>
        <v>5.3474935615060204</v>
      </c>
      <c r="U64" s="8">
        <f t="shared" si="12"/>
        <v>0.24369360174564778</v>
      </c>
      <c r="V64" s="26">
        <f t="shared" si="13"/>
        <v>4.5571555896743536</v>
      </c>
      <c r="W64" s="25">
        <v>5.1579400038893697</v>
      </c>
      <c r="X64" s="8">
        <v>5.24481985687805</v>
      </c>
      <c r="Y64" s="8">
        <v>4.3050457392253296</v>
      </c>
      <c r="Z64" s="9">
        <f t="shared" si="14"/>
        <v>4.9026018666642495</v>
      </c>
      <c r="AA64" s="8">
        <f t="shared" si="15"/>
        <v>0.42402202874668576</v>
      </c>
      <c r="AB64" s="26">
        <f t="shared" si="16"/>
        <v>8.6489182739856485</v>
      </c>
      <c r="AC64" s="8"/>
      <c r="AD64" s="25">
        <v>5.8441668951466301</v>
      </c>
      <c r="AE64" s="12">
        <v>2.1623237587138999</v>
      </c>
      <c r="AF64" s="8">
        <v>10.9851584455956</v>
      </c>
      <c r="AG64" s="9">
        <f t="shared" si="17"/>
        <v>8.4146626703711149</v>
      </c>
      <c r="AH64" s="8">
        <f t="shared" si="18"/>
        <v>2.5704957752244857</v>
      </c>
      <c r="AI64" s="26">
        <f t="shared" si="19"/>
        <v>30.547817255651417</v>
      </c>
      <c r="AJ64" s="25">
        <v>4.9646206896515599</v>
      </c>
      <c r="AK64" s="8">
        <v>4.4394802335841597</v>
      </c>
      <c r="AL64" s="8">
        <v>4.81697965411895</v>
      </c>
      <c r="AM64" s="9">
        <f t="shared" si="23"/>
        <v>4.7403601924515568</v>
      </c>
      <c r="AN64" s="8">
        <f t="shared" si="24"/>
        <v>0.2211274611007871</v>
      </c>
      <c r="AO64" s="26">
        <f t="shared" si="20"/>
        <v>4.664781833517746</v>
      </c>
      <c r="AR64" t="s">
        <v>69</v>
      </c>
      <c r="AS64">
        <v>42313.488799999999</v>
      </c>
      <c r="AT64" t="s">
        <v>316</v>
      </c>
      <c r="AU64" s="16">
        <v>15.323936552038935</v>
      </c>
      <c r="AV64" s="17">
        <v>12.978027004078299</v>
      </c>
      <c r="AW64" s="16">
        <v>5.3474935615060204</v>
      </c>
      <c r="AX64" s="17">
        <v>4.9026018666642495</v>
      </c>
      <c r="AY64" s="9">
        <v>8.4146626703711149</v>
      </c>
      <c r="AZ64" s="17">
        <v>4.7403601924515568</v>
      </c>
      <c r="BC64" t="s">
        <v>69</v>
      </c>
      <c r="BD64" t="s">
        <v>316</v>
      </c>
      <c r="BE64" s="33">
        <f t="shared" si="29"/>
        <v>0.48300313913023946</v>
      </c>
      <c r="BF64" s="34">
        <f t="shared" si="30"/>
        <v>0.51587895352105217</v>
      </c>
      <c r="BG64" s="33">
        <f t="shared" si="31"/>
        <v>0.14417815163519934</v>
      </c>
      <c r="BH64" s="34">
        <f t="shared" si="32"/>
        <v>0.12817401571672235</v>
      </c>
      <c r="BI64" s="33">
        <f t="shared" si="21"/>
        <v>0.14843336565771922</v>
      </c>
      <c r="BJ64" s="34">
        <f t="shared" si="22"/>
        <v>9.7807161269152371E-2</v>
      </c>
    </row>
    <row r="65" spans="1:62" x14ac:dyDescent="0.25">
      <c r="A65" t="s">
        <v>247</v>
      </c>
      <c r="B65">
        <v>38791.158300000003</v>
      </c>
      <c r="C65" t="s">
        <v>317</v>
      </c>
      <c r="D65" s="25">
        <v>21.143125627320401</v>
      </c>
      <c r="E65" s="8">
        <v>17.440285166828399</v>
      </c>
      <c r="F65" s="8">
        <v>22.900134378511499</v>
      </c>
      <c r="G65" s="9">
        <f t="shared" si="5"/>
        <v>20.494515057553432</v>
      </c>
      <c r="H65" s="8">
        <f t="shared" si="6"/>
        <v>2.275669880421916</v>
      </c>
      <c r="I65" s="26">
        <f t="shared" si="7"/>
        <v>11.10379959726443</v>
      </c>
      <c r="J65" s="25">
        <v>17.1478698984298</v>
      </c>
      <c r="K65" s="8">
        <v>11.9581561801531</v>
      </c>
      <c r="L65" s="8">
        <v>12.5277772108532</v>
      </c>
      <c r="M65" s="9">
        <f t="shared" si="8"/>
        <v>13.877934429812035</v>
      </c>
      <c r="N65" s="8">
        <f t="shared" si="9"/>
        <v>2.3238582151739671</v>
      </c>
      <c r="O65" s="26">
        <f t="shared" si="10"/>
        <v>16.744986272466786</v>
      </c>
      <c r="P65" s="8"/>
      <c r="Q65" s="25">
        <v>38.682001164866399</v>
      </c>
      <c r="R65" s="8">
        <v>37.735060646559397</v>
      </c>
      <c r="S65" s="8">
        <v>41.386930836580198</v>
      </c>
      <c r="T65" s="9">
        <f t="shared" si="11"/>
        <v>39.267997549335327</v>
      </c>
      <c r="U65" s="8">
        <f t="shared" si="12"/>
        <v>1.547381184054452</v>
      </c>
      <c r="V65" s="26">
        <f t="shared" si="13"/>
        <v>3.9405655511472446</v>
      </c>
      <c r="W65" s="25">
        <v>47.7419142339823</v>
      </c>
      <c r="X65" s="8">
        <v>44.451176850080799</v>
      </c>
      <c r="Y65" s="8">
        <v>49.4353899744508</v>
      </c>
      <c r="Z65" s="9">
        <f t="shared" si="14"/>
        <v>47.209493686171299</v>
      </c>
      <c r="AA65" s="8">
        <f t="shared" si="15"/>
        <v>2.0693314294048477</v>
      </c>
      <c r="AB65" s="26">
        <f t="shared" si="16"/>
        <v>4.3832951125485176</v>
      </c>
      <c r="AC65" s="8"/>
      <c r="AD65" s="25">
        <v>14.4530886146147</v>
      </c>
      <c r="AE65" s="12">
        <v>4.1739812616045198</v>
      </c>
      <c r="AF65" s="8">
        <v>11.475178352449401</v>
      </c>
      <c r="AG65" s="9">
        <f t="shared" si="17"/>
        <v>12.96413348353205</v>
      </c>
      <c r="AH65" s="8">
        <f t="shared" si="18"/>
        <v>1.4889551310826461</v>
      </c>
      <c r="AI65" s="26">
        <f t="shared" si="19"/>
        <v>11.485188215425437</v>
      </c>
      <c r="AJ65" s="25">
        <v>16.895590300825901</v>
      </c>
      <c r="AK65" s="8">
        <v>21.541925434154901</v>
      </c>
      <c r="AL65" s="8">
        <v>20.7815113071475</v>
      </c>
      <c r="AM65" s="9">
        <f t="shared" si="23"/>
        <v>19.739675680709436</v>
      </c>
      <c r="AN65" s="8">
        <f t="shared" si="24"/>
        <v>2.0348912578953762</v>
      </c>
      <c r="AO65" s="26">
        <f t="shared" si="20"/>
        <v>10.308635718285737</v>
      </c>
      <c r="AR65" t="s">
        <v>247</v>
      </c>
      <c r="AS65">
        <v>38791.158300000003</v>
      </c>
      <c r="AT65" t="s">
        <v>317</v>
      </c>
      <c r="AU65" s="16">
        <v>20.494515057553432</v>
      </c>
      <c r="AV65" s="17">
        <v>13.877934429812035</v>
      </c>
      <c r="AW65" s="16">
        <v>39.267997549335327</v>
      </c>
      <c r="AX65" s="17">
        <v>47.209493686171299</v>
      </c>
      <c r="AY65" s="9">
        <v>12.96413348353205</v>
      </c>
      <c r="AZ65" s="17">
        <v>19.739675680709436</v>
      </c>
      <c r="BC65" t="s">
        <v>247</v>
      </c>
      <c r="BD65" t="s">
        <v>317</v>
      </c>
      <c r="BE65" s="33">
        <f t="shared" si="29"/>
        <v>0.64597729663877801</v>
      </c>
      <c r="BF65" s="34">
        <f t="shared" si="30"/>
        <v>0.55165043873274544</v>
      </c>
      <c r="BG65" s="33">
        <f t="shared" si="31"/>
        <v>1.0587366286578987</v>
      </c>
      <c r="BH65" s="34">
        <f t="shared" si="32"/>
        <v>1.2342487826422197</v>
      </c>
      <c r="BI65" s="33">
        <f t="shared" si="21"/>
        <v>0.22868533667692775</v>
      </c>
      <c r="BJ65" s="34">
        <f t="shared" si="22"/>
        <v>0.40728585261902395</v>
      </c>
    </row>
    <row r="66" spans="1:62" x14ac:dyDescent="0.25">
      <c r="A66" t="s">
        <v>357</v>
      </c>
      <c r="B66">
        <v>16112.4817</v>
      </c>
      <c r="C66" t="s">
        <v>318</v>
      </c>
      <c r="D66" s="25">
        <v>9.4065849389667502</v>
      </c>
      <c r="E66" s="8">
        <v>8.7473344639744504</v>
      </c>
      <c r="F66" s="8">
        <v>9.8010792792626393</v>
      </c>
      <c r="G66" s="9">
        <f t="shared" si="5"/>
        <v>9.3183328940679448</v>
      </c>
      <c r="H66" s="8">
        <f t="shared" si="6"/>
        <v>0.43469211441992689</v>
      </c>
      <c r="I66" s="26">
        <f t="shared" si="7"/>
        <v>4.6649129126590028</v>
      </c>
      <c r="J66" s="25">
        <v>6.6410225130203697</v>
      </c>
      <c r="K66" s="8">
        <v>6.4166424390769103</v>
      </c>
      <c r="L66" s="8">
        <v>7.1336898932483699</v>
      </c>
      <c r="M66" s="9">
        <f t="shared" si="8"/>
        <v>6.7304516151152169</v>
      </c>
      <c r="N66" s="8">
        <f t="shared" si="9"/>
        <v>0.29948559910793793</v>
      </c>
      <c r="O66" s="26">
        <f t="shared" si="10"/>
        <v>4.4497103052543245</v>
      </c>
      <c r="P66" s="8"/>
      <c r="Q66" s="25">
        <v>5.5463844604981798</v>
      </c>
      <c r="R66" s="8">
        <v>5.5566001991257901</v>
      </c>
      <c r="S66" s="8">
        <v>5.7899440588571203</v>
      </c>
      <c r="T66" s="9">
        <f t="shared" si="11"/>
        <v>5.6309762394936973</v>
      </c>
      <c r="U66" s="8">
        <f t="shared" si="12"/>
        <v>0.11248456493759032</v>
      </c>
      <c r="V66" s="26">
        <f t="shared" si="13"/>
        <v>1.997603260135657</v>
      </c>
      <c r="W66" s="25">
        <v>3.6062854201680801</v>
      </c>
      <c r="X66" s="8">
        <v>4.2867384541528901</v>
      </c>
      <c r="Y66" s="8">
        <v>4.4172146397237197</v>
      </c>
      <c r="Z66" s="9">
        <f t="shared" si="14"/>
        <v>4.1034128380148971</v>
      </c>
      <c r="AA66" s="8">
        <f t="shared" si="15"/>
        <v>0.35553505305999566</v>
      </c>
      <c r="AB66" s="26">
        <f t="shared" si="16"/>
        <v>8.6643744389119863</v>
      </c>
      <c r="AC66" s="8"/>
      <c r="AD66" s="25">
        <v>20.7931161456683</v>
      </c>
      <c r="AE66" s="12">
        <v>8.0370575768827099E-2</v>
      </c>
      <c r="AF66" s="8">
        <v>14.043681088159699</v>
      </c>
      <c r="AG66" s="9">
        <f t="shared" si="17"/>
        <v>17.418398616914001</v>
      </c>
      <c r="AH66" s="8">
        <f t="shared" si="18"/>
        <v>3.3747175287542883</v>
      </c>
      <c r="AI66" s="26">
        <f t="shared" si="19"/>
        <v>19.374441950578021</v>
      </c>
      <c r="AJ66" s="25">
        <v>18.933410616929901</v>
      </c>
      <c r="AK66" s="8">
        <v>15.570439223275899</v>
      </c>
      <c r="AL66" s="8">
        <v>23.771380017211399</v>
      </c>
      <c r="AM66" s="9">
        <f t="shared" si="23"/>
        <v>19.425076619139066</v>
      </c>
      <c r="AN66" s="8">
        <f t="shared" si="24"/>
        <v>3.3660222884689897</v>
      </c>
      <c r="AO66" s="26">
        <f t="shared" si="20"/>
        <v>17.328231720602471</v>
      </c>
      <c r="AR66" t="s">
        <v>357</v>
      </c>
      <c r="AS66">
        <v>16112.4817</v>
      </c>
      <c r="AT66" t="s">
        <v>318</v>
      </c>
      <c r="AU66" s="16">
        <v>9.3183328940679448</v>
      </c>
      <c r="AV66" s="17">
        <v>6.7304516151152169</v>
      </c>
      <c r="AW66" s="16">
        <v>5.6309762394936973</v>
      </c>
      <c r="AX66" s="17">
        <v>4.1034128380148971</v>
      </c>
      <c r="AY66" s="9">
        <v>17.418398616914001</v>
      </c>
      <c r="AZ66" s="17">
        <v>19.425076619139066</v>
      </c>
      <c r="BC66" t="s">
        <v>357</v>
      </c>
      <c r="BD66" t="s">
        <v>318</v>
      </c>
      <c r="BE66" s="33">
        <f t="shared" si="29"/>
        <v>0.29370938883824416</v>
      </c>
      <c r="BF66" s="34">
        <f t="shared" si="30"/>
        <v>0.2675366860339109</v>
      </c>
      <c r="BG66" s="33">
        <f t="shared" si="31"/>
        <v>0.15182136018940445</v>
      </c>
      <c r="BH66" s="34">
        <f t="shared" si="32"/>
        <v>0.10727995376662734</v>
      </c>
      <c r="BI66" s="33">
        <f t="shared" si="21"/>
        <v>0.30725789403062059</v>
      </c>
      <c r="BJ66" s="34">
        <f t="shared" si="22"/>
        <v>0.40079477601283381</v>
      </c>
    </row>
    <row r="67" spans="1:62" x14ac:dyDescent="0.25">
      <c r="A67" t="s">
        <v>19</v>
      </c>
      <c r="B67">
        <v>39627.5677</v>
      </c>
      <c r="C67" t="s">
        <v>319</v>
      </c>
      <c r="D67" s="25">
        <v>0.59277376375594504</v>
      </c>
      <c r="E67" s="8">
        <v>0.90428300482930501</v>
      </c>
      <c r="F67" s="8">
        <v>0.81974391679537695</v>
      </c>
      <c r="G67" s="9">
        <f t="shared" si="5"/>
        <v>0.77226689512687574</v>
      </c>
      <c r="H67" s="8">
        <f t="shared" si="6"/>
        <v>0.13152959745093751</v>
      </c>
      <c r="I67" s="26">
        <f t="shared" si="7"/>
        <v>17.03162446570088</v>
      </c>
      <c r="J67" s="25">
        <v>1.82502066756564</v>
      </c>
      <c r="K67" s="8">
        <v>1.6725779936205301</v>
      </c>
      <c r="L67" s="8">
        <v>1.6447687859725599</v>
      </c>
      <c r="M67" s="9">
        <f t="shared" si="8"/>
        <v>1.7141224823862433</v>
      </c>
      <c r="N67" s="8">
        <f t="shared" si="9"/>
        <v>7.9234435336179396E-2</v>
      </c>
      <c r="O67" s="26">
        <f t="shared" si="10"/>
        <v>4.6224488710909686</v>
      </c>
      <c r="P67" s="8"/>
      <c r="Q67" s="25">
        <v>0.104359024310133</v>
      </c>
      <c r="R67" s="8">
        <v>6.9694211551784097E-2</v>
      </c>
      <c r="S67" s="8">
        <v>4.89054527879524E-2</v>
      </c>
      <c r="T67" s="9">
        <f t="shared" si="11"/>
        <v>7.4319562883289836E-2</v>
      </c>
      <c r="U67" s="8">
        <f t="shared" si="12"/>
        <v>2.2873857783450743E-2</v>
      </c>
      <c r="V67" s="26">
        <f t="shared" si="13"/>
        <v>30.777707639873309</v>
      </c>
      <c r="W67" s="25">
        <v>7.0922480683598493E-2</v>
      </c>
      <c r="X67" s="8">
        <v>1.5552594896583101E-2</v>
      </c>
      <c r="Y67" s="8">
        <v>0</v>
      </c>
      <c r="Z67" s="9">
        <f t="shared" si="14"/>
        <v>2.8825025193393864E-2</v>
      </c>
      <c r="AA67" s="8">
        <f t="shared" si="15"/>
        <v>3.0437012786700177E-2</v>
      </c>
      <c r="AB67" s="26">
        <f t="shared" si="16"/>
        <v>105.59231980715057</v>
      </c>
      <c r="AC67" s="8"/>
      <c r="AD67" s="25">
        <v>0</v>
      </c>
      <c r="AE67" s="12">
        <v>0</v>
      </c>
      <c r="AF67" s="8">
        <v>4.0275864242662801E-2</v>
      </c>
      <c r="AG67" s="9">
        <f>(AD67+AE67)/2</f>
        <v>0</v>
      </c>
      <c r="AH67" s="8">
        <f>_xlfn.STDEV.P(AD67,AE67)</f>
        <v>0</v>
      </c>
      <c r="AI67" s="26"/>
      <c r="AJ67" s="25">
        <v>5.8909037826438401E-2</v>
      </c>
      <c r="AK67" s="8">
        <v>0</v>
      </c>
      <c r="AL67" s="8">
        <v>5.8874590272041602E-2</v>
      </c>
      <c r="AM67" s="9">
        <f>AVERAGE(AJ67,AL67)</f>
        <v>5.8891814049240002E-2</v>
      </c>
      <c r="AN67" s="8">
        <f>_xlfn.STDEV.P(AJ7,AL67)</f>
        <v>0</v>
      </c>
      <c r="AO67" s="26">
        <f t="shared" si="20"/>
        <v>0</v>
      </c>
      <c r="AR67" t="s">
        <v>19</v>
      </c>
      <c r="AS67">
        <v>39627.5677</v>
      </c>
      <c r="AT67" t="s">
        <v>319</v>
      </c>
      <c r="AU67" s="16">
        <v>0.77226689512687574</v>
      </c>
      <c r="AV67" s="17">
        <v>1.7141224823862433</v>
      </c>
      <c r="AW67" s="16">
        <v>7.4319562883289836E-2</v>
      </c>
      <c r="AX67" s="17">
        <v>2.8825025193393864E-2</v>
      </c>
      <c r="AY67" s="9">
        <v>0</v>
      </c>
      <c r="AZ67" s="17">
        <v>5.8891814049240002E-2</v>
      </c>
      <c r="BC67" t="s">
        <v>19</v>
      </c>
      <c r="BD67" t="s">
        <v>319</v>
      </c>
      <c r="BE67" s="33">
        <f t="shared" si="29"/>
        <v>2.4341482577008824E-2</v>
      </c>
      <c r="BF67" s="34">
        <f t="shared" si="30"/>
        <v>6.8136683036831527E-2</v>
      </c>
      <c r="BG67" s="33">
        <f t="shared" si="31"/>
        <v>2.0037905765763922E-3</v>
      </c>
      <c r="BH67" s="34">
        <f t="shared" si="32"/>
        <v>7.5360376646019928E-4</v>
      </c>
      <c r="BI67" s="33">
        <f t="shared" si="21"/>
        <v>0</v>
      </c>
      <c r="BJ67" s="34">
        <f t="shared" si="22"/>
        <v>1.2151062198436124E-3</v>
      </c>
    </row>
    <row r="68" spans="1:62" x14ac:dyDescent="0.25">
      <c r="A68" t="s">
        <v>223</v>
      </c>
      <c r="B68">
        <v>66472.471300000005</v>
      </c>
      <c r="C68" t="s">
        <v>320</v>
      </c>
      <c r="D68" s="25">
        <v>4.3980612960035801</v>
      </c>
      <c r="E68" s="8">
        <v>3.8248377141932699</v>
      </c>
      <c r="F68" s="8">
        <v>4.5982005079658199</v>
      </c>
      <c r="G68" s="9">
        <f t="shared" si="5"/>
        <v>4.2736998393875565</v>
      </c>
      <c r="H68" s="8">
        <f t="shared" si="6"/>
        <v>0.32774159701067873</v>
      </c>
      <c r="I68" s="26">
        <f t="shared" si="7"/>
        <v>7.6688024271177131</v>
      </c>
      <c r="J68" s="25">
        <v>5.38834562444349</v>
      </c>
      <c r="K68" s="8">
        <v>4.1505795949966897</v>
      </c>
      <c r="L68" s="8">
        <v>3.2016219755683299</v>
      </c>
      <c r="M68" s="9">
        <f t="shared" si="8"/>
        <v>4.246849065002837</v>
      </c>
      <c r="N68" s="8">
        <f t="shared" si="9"/>
        <v>0.8953177973133043</v>
      </c>
      <c r="O68" s="26">
        <f t="shared" si="10"/>
        <v>21.081931182612117</v>
      </c>
      <c r="P68" s="8"/>
      <c r="Q68" s="25">
        <v>0.42791771844818099</v>
      </c>
      <c r="R68" s="8">
        <v>0.56505721454220503</v>
      </c>
      <c r="S68" s="8">
        <v>0.46103193679257298</v>
      </c>
      <c r="T68" s="9">
        <f t="shared" si="11"/>
        <v>0.48466895659431969</v>
      </c>
      <c r="U68" s="8">
        <f t="shared" si="12"/>
        <v>5.8428542545927213E-2</v>
      </c>
      <c r="V68" s="26">
        <f t="shared" si="13"/>
        <v>12.055350719487775</v>
      </c>
      <c r="W68" s="25">
        <v>0.45512308917404098</v>
      </c>
      <c r="X68" s="8">
        <v>0.38584812577495098</v>
      </c>
      <c r="Y68" s="8">
        <v>0.371463765320377</v>
      </c>
      <c r="Z68" s="9">
        <f t="shared" si="14"/>
        <v>0.40414499342312299</v>
      </c>
      <c r="AA68" s="8">
        <f t="shared" si="15"/>
        <v>3.6522158946901452E-2</v>
      </c>
      <c r="AB68" s="26">
        <f t="shared" si="16"/>
        <v>9.0368950602498916</v>
      </c>
      <c r="AC68" s="8"/>
      <c r="AD68" s="25">
        <v>0</v>
      </c>
      <c r="AE68" s="12">
        <v>0.76779692985376002</v>
      </c>
      <c r="AF68" s="8">
        <v>0.29544910238355898</v>
      </c>
      <c r="AG68" s="9">
        <f t="shared" si="17"/>
        <v>0.14772455119177949</v>
      </c>
      <c r="AH68" s="8">
        <f t="shared" si="18"/>
        <v>0.14772455119177949</v>
      </c>
      <c r="AI68" s="26">
        <f t="shared" si="19"/>
        <v>100</v>
      </c>
      <c r="AJ68" s="25">
        <v>5.3970801797285098E-2</v>
      </c>
      <c r="AK68" s="8">
        <v>0.15581249565421701</v>
      </c>
      <c r="AL68" s="8">
        <v>0.12641789556720301</v>
      </c>
      <c r="AM68" s="9">
        <f t="shared" si="23"/>
        <v>0.11206706433956837</v>
      </c>
      <c r="AN68" s="8">
        <f t="shared" si="24"/>
        <v>4.2797137128592323E-2</v>
      </c>
      <c r="AO68" s="26">
        <f t="shared" si="20"/>
        <v>38.188862517996391</v>
      </c>
      <c r="AR68" t="s">
        <v>223</v>
      </c>
      <c r="AS68">
        <v>66472.471300000005</v>
      </c>
      <c r="AT68" t="s">
        <v>320</v>
      </c>
      <c r="AU68" s="16">
        <v>4.2736998393875565</v>
      </c>
      <c r="AV68" s="17">
        <v>4.246849065002837</v>
      </c>
      <c r="AW68" s="16">
        <v>0.48466895659431969</v>
      </c>
      <c r="AX68" s="17">
        <v>0.40414499342312299</v>
      </c>
      <c r="AY68" s="9">
        <v>0.14772455119177949</v>
      </c>
      <c r="AZ68" s="17">
        <v>0.11206706433956837</v>
      </c>
      <c r="BC68" t="s">
        <v>223</v>
      </c>
      <c r="BD68" t="s">
        <v>320</v>
      </c>
      <c r="BE68" s="33">
        <f t="shared" si="29"/>
        <v>0.13470497160535</v>
      </c>
      <c r="BF68" s="34">
        <f t="shared" si="30"/>
        <v>0.16881302918595037</v>
      </c>
      <c r="BG68" s="33">
        <f t="shared" si="31"/>
        <v>1.3067556512784217E-2</v>
      </c>
      <c r="BH68" s="34">
        <f t="shared" si="32"/>
        <v>1.0565999064920104E-2</v>
      </c>
      <c r="BI68" s="33">
        <f t="shared" si="21"/>
        <v>2.605838544292448E-3</v>
      </c>
      <c r="BJ68" s="34">
        <f t="shared" si="22"/>
        <v>2.3122634124458784E-3</v>
      </c>
    </row>
    <row r="69" spans="1:62" x14ac:dyDescent="0.25">
      <c r="A69" t="s">
        <v>21</v>
      </c>
      <c r="B69">
        <v>21595.501199999999</v>
      </c>
      <c r="C69" t="s">
        <v>321</v>
      </c>
      <c r="D69" s="25">
        <v>1.69991714256238</v>
      </c>
      <c r="E69" s="8">
        <v>0.72995050416456397</v>
      </c>
      <c r="F69" s="8">
        <v>1.4793698085257301</v>
      </c>
      <c r="G69" s="9">
        <f>AVERAGE(D69,F69)</f>
        <v>1.5896434755440549</v>
      </c>
      <c r="H69" s="8">
        <f>_xlfn.STDEV.P(D69,F69)</f>
        <v>0.11027366701832497</v>
      </c>
      <c r="I69" s="26">
        <f t="shared" si="7"/>
        <v>6.9370062353499646</v>
      </c>
      <c r="J69" s="25">
        <v>1.9535025964150701</v>
      </c>
      <c r="K69" s="8">
        <v>1.6534359289556799</v>
      </c>
      <c r="L69" s="8">
        <v>1.2985405423321601</v>
      </c>
      <c r="M69" s="9">
        <f t="shared" si="8"/>
        <v>1.6351596892343032</v>
      </c>
      <c r="N69" s="8">
        <f t="shared" si="9"/>
        <v>0.26769925759564739</v>
      </c>
      <c r="O69" s="26">
        <f t="shared" si="10"/>
        <v>16.371444291230237</v>
      </c>
      <c r="P69" s="8"/>
      <c r="Q69" s="25">
        <v>0.71154012751388196</v>
      </c>
      <c r="R69" s="8">
        <v>0.78323121555119901</v>
      </c>
      <c r="S69" s="8">
        <v>0.81780584695913805</v>
      </c>
      <c r="T69" s="9">
        <f t="shared" si="11"/>
        <v>0.77085906334140619</v>
      </c>
      <c r="U69" s="8">
        <f t="shared" si="12"/>
        <v>4.4256098600691393E-2</v>
      </c>
      <c r="V69" s="26">
        <f t="shared" si="13"/>
        <v>5.7411400741474816</v>
      </c>
      <c r="W69" s="25">
        <v>0.75145275326453997</v>
      </c>
      <c r="X69" s="8">
        <v>0.47326666438822601</v>
      </c>
      <c r="Y69" s="8">
        <v>0.68678185933995795</v>
      </c>
      <c r="Z69" s="9">
        <f t="shared" si="14"/>
        <v>0.63716709233090796</v>
      </c>
      <c r="AA69" s="8">
        <f t="shared" si="15"/>
        <v>0.11886433117942159</v>
      </c>
      <c r="AB69" s="26">
        <f t="shared" si="16"/>
        <v>18.655127141702778</v>
      </c>
      <c r="AC69" s="8"/>
      <c r="AD69" s="25">
        <v>0.94284135687286497</v>
      </c>
      <c r="AE69" s="12">
        <v>0</v>
      </c>
      <c r="AF69" s="8">
        <v>0.81931762839720901</v>
      </c>
      <c r="AG69" s="9">
        <f t="shared" si="17"/>
        <v>0.88107949263503693</v>
      </c>
      <c r="AH69" s="8">
        <f t="shared" si="18"/>
        <v>6.1761864237827979E-2</v>
      </c>
      <c r="AI69" s="26">
        <f t="shared" si="19"/>
        <v>7.0097947749433258</v>
      </c>
      <c r="AJ69" s="25">
        <v>1.2957266281289399</v>
      </c>
      <c r="AK69" s="8">
        <v>1.32032913999288</v>
      </c>
      <c r="AL69" s="8">
        <v>1.2911502015801599</v>
      </c>
      <c r="AM69" s="9">
        <f t="shared" si="23"/>
        <v>1.3024019899006598</v>
      </c>
      <c r="AN69" s="8">
        <f t="shared" si="24"/>
        <v>1.2813351183065123E-2</v>
      </c>
      <c r="AO69" s="26">
        <f t="shared" si="20"/>
        <v>0.98382460119263615</v>
      </c>
      <c r="AR69" t="s">
        <v>21</v>
      </c>
      <c r="AS69">
        <v>21595.501199999999</v>
      </c>
      <c r="AT69" t="s">
        <v>321</v>
      </c>
      <c r="AU69" s="16">
        <v>1.5896434755440549</v>
      </c>
      <c r="AV69" s="17">
        <v>1.6351596892343032</v>
      </c>
      <c r="AW69" s="16">
        <v>0.77085906334140619</v>
      </c>
      <c r="AX69" s="17">
        <v>0.63716709233090796</v>
      </c>
      <c r="AY69" s="9">
        <v>0.88107949263503693</v>
      </c>
      <c r="AZ69" s="17">
        <v>1.3024019899006598</v>
      </c>
      <c r="BC69" t="s">
        <v>21</v>
      </c>
      <c r="BD69" t="s">
        <v>321</v>
      </c>
      <c r="BE69" s="33">
        <f t="shared" si="29"/>
        <v>5.0104800824401878E-2</v>
      </c>
      <c r="BF69" s="34">
        <f t="shared" si="30"/>
        <v>6.4997897527638071E-2</v>
      </c>
      <c r="BG69" s="33">
        <f t="shared" si="31"/>
        <v>2.0783762270207243E-2</v>
      </c>
      <c r="BH69" s="34">
        <f t="shared" si="32"/>
        <v>1.6658147475101318E-2</v>
      </c>
      <c r="BI69" s="33">
        <f t="shared" si="21"/>
        <v>1.5542107821423371E-2</v>
      </c>
      <c r="BJ69" s="34">
        <f t="shared" si="22"/>
        <v>2.6872270522042312E-2</v>
      </c>
    </row>
    <row r="70" spans="1:62" x14ac:dyDescent="0.25">
      <c r="A70" t="s">
        <v>139</v>
      </c>
      <c r="B70">
        <v>66874.123399999997</v>
      </c>
      <c r="C70" t="s">
        <v>322</v>
      </c>
      <c r="D70" s="25">
        <v>3.85829780238211</v>
      </c>
      <c r="E70" s="8">
        <v>3.9615307444206702</v>
      </c>
      <c r="F70" s="8">
        <v>5.0441536414977497</v>
      </c>
      <c r="G70" s="9">
        <f t="shared" si="5"/>
        <v>4.2879940627668427</v>
      </c>
      <c r="H70" s="8">
        <f t="shared" si="6"/>
        <v>0.53634394528161233</v>
      </c>
      <c r="I70" s="26">
        <f t="shared" si="7"/>
        <v>12.508038430807309</v>
      </c>
      <c r="J70" s="25">
        <v>4.2022338149368403</v>
      </c>
      <c r="K70" s="8">
        <v>3.2837235896620198</v>
      </c>
      <c r="L70" s="8">
        <v>2.95760437933306</v>
      </c>
      <c r="M70" s="9">
        <f t="shared" si="8"/>
        <v>3.4811872613106396</v>
      </c>
      <c r="N70" s="8">
        <f t="shared" si="9"/>
        <v>0.52695321374138671</v>
      </c>
      <c r="O70" s="26">
        <f t="shared" si="10"/>
        <v>15.13716942486435</v>
      </c>
      <c r="P70" s="8"/>
      <c r="Q70" s="25">
        <v>0.14406954488774101</v>
      </c>
      <c r="R70" s="8">
        <v>0.214344913137159</v>
      </c>
      <c r="S70" s="8">
        <v>7.8299468444735801E-2</v>
      </c>
      <c r="T70" s="9">
        <f t="shared" si="11"/>
        <v>0.14557130882321193</v>
      </c>
      <c r="U70" s="8">
        <f t="shared" si="12"/>
        <v>5.5550470904563914E-2</v>
      </c>
      <c r="V70" s="26">
        <f t="shared" si="13"/>
        <v>38.160315623751657</v>
      </c>
      <c r="W70" s="25">
        <v>0</v>
      </c>
      <c r="X70" s="8">
        <v>0</v>
      </c>
      <c r="Y70" s="8">
        <v>0</v>
      </c>
      <c r="Z70" s="9">
        <f t="shared" si="14"/>
        <v>0</v>
      </c>
      <c r="AA70" s="8">
        <f t="shared" si="15"/>
        <v>0</v>
      </c>
      <c r="AB70" s="26"/>
      <c r="AC70" s="8"/>
      <c r="AD70" s="25">
        <v>0</v>
      </c>
      <c r="AE70" s="12">
        <v>0.57439534222514199</v>
      </c>
      <c r="AF70" s="8">
        <v>2.97036590897609E-2</v>
      </c>
      <c r="AG70" s="9">
        <f t="shared" si="17"/>
        <v>1.485182954488045E-2</v>
      </c>
      <c r="AH70" s="8">
        <f t="shared" si="18"/>
        <v>1.485182954488045E-2</v>
      </c>
      <c r="AI70" s="26">
        <f t="shared" si="19"/>
        <v>100</v>
      </c>
      <c r="AJ70" s="25">
        <v>0</v>
      </c>
      <c r="AK70" s="8">
        <v>0</v>
      </c>
      <c r="AL70" s="8">
        <v>0</v>
      </c>
      <c r="AM70" s="9">
        <f t="shared" si="23"/>
        <v>0</v>
      </c>
      <c r="AN70" s="8">
        <f t="shared" si="24"/>
        <v>0</v>
      </c>
      <c r="AO70" s="26"/>
      <c r="AR70" t="s">
        <v>139</v>
      </c>
      <c r="AS70">
        <v>66874.123399999997</v>
      </c>
      <c r="AT70" t="s">
        <v>322</v>
      </c>
      <c r="AU70" s="16">
        <v>4.2879940627668427</v>
      </c>
      <c r="AV70" s="17">
        <v>3.4811872613106396</v>
      </c>
      <c r="AW70" s="16">
        <v>0.14557130882321193</v>
      </c>
      <c r="AX70" s="17">
        <v>0</v>
      </c>
      <c r="AY70" s="9">
        <v>1.485182954488045E-2</v>
      </c>
      <c r="AZ70" s="17">
        <v>0</v>
      </c>
      <c r="BC70" t="s">
        <v>139</v>
      </c>
      <c r="BD70" t="s">
        <v>322</v>
      </c>
      <c r="BE70" s="33">
        <f t="shared" si="29"/>
        <v>0.1351555186785631</v>
      </c>
      <c r="BF70" s="34">
        <f t="shared" si="30"/>
        <v>0.13837783207042209</v>
      </c>
      <c r="BG70" s="33">
        <f t="shared" si="31"/>
        <v>3.9248672290755496E-3</v>
      </c>
      <c r="BH70" s="34">
        <f t="shared" si="32"/>
        <v>0</v>
      </c>
      <c r="BI70" s="33">
        <f t="shared" si="21"/>
        <v>2.6198400718826815E-4</v>
      </c>
      <c r="BJ70" s="34">
        <f t="shared" si="22"/>
        <v>0</v>
      </c>
    </row>
    <row r="71" spans="1:62" x14ac:dyDescent="0.25">
      <c r="A71" t="s">
        <v>25</v>
      </c>
      <c r="B71">
        <v>194291.45759999999</v>
      </c>
      <c r="C71" t="s">
        <v>323</v>
      </c>
      <c r="D71" s="25">
        <v>17.946729839053699</v>
      </c>
      <c r="E71" s="8">
        <v>16.5248204067023</v>
      </c>
      <c r="F71" s="8">
        <v>18.573252491438101</v>
      </c>
      <c r="G71" s="9">
        <f t="shared" si="5"/>
        <v>17.681600912398036</v>
      </c>
      <c r="H71" s="8">
        <f t="shared" si="6"/>
        <v>0.85702528638539544</v>
      </c>
      <c r="I71" s="26">
        <f t="shared" si="7"/>
        <v>4.846989198723878</v>
      </c>
      <c r="J71" s="25">
        <v>16.215692133528201</v>
      </c>
      <c r="K71" s="8">
        <v>14.664982818151501</v>
      </c>
      <c r="L71" s="8">
        <v>14.3908347357268</v>
      </c>
      <c r="M71" s="9">
        <f t="shared" si="8"/>
        <v>15.0905032291355</v>
      </c>
      <c r="N71" s="8">
        <f t="shared" si="9"/>
        <v>0.80346202801817546</v>
      </c>
      <c r="O71" s="26">
        <f t="shared" si="10"/>
        <v>5.324289162649773</v>
      </c>
      <c r="P71" s="8"/>
      <c r="Q71" s="25">
        <v>46.1849771065326</v>
      </c>
      <c r="R71" s="8">
        <v>45.572181623294099</v>
      </c>
      <c r="S71" s="8">
        <v>48.021112522318298</v>
      </c>
      <c r="T71" s="9">
        <f t="shared" si="11"/>
        <v>46.592757084048337</v>
      </c>
      <c r="U71" s="8">
        <f t="shared" si="12"/>
        <v>1.0405219906681182</v>
      </c>
      <c r="V71" s="26">
        <f t="shared" si="13"/>
        <v>2.2332269129107947</v>
      </c>
      <c r="W71" s="25">
        <v>47.475148854163102</v>
      </c>
      <c r="X71" s="8">
        <v>45.110428574305203</v>
      </c>
      <c r="Y71" s="8">
        <v>48.872197444284197</v>
      </c>
      <c r="Z71" s="9">
        <f t="shared" si="14"/>
        <v>47.152591624250839</v>
      </c>
      <c r="AA71" s="8">
        <f t="shared" si="15"/>
        <v>1.5525803538437264</v>
      </c>
      <c r="AB71" s="26">
        <f t="shared" si="16"/>
        <v>3.292672365107554</v>
      </c>
      <c r="AC71" s="8"/>
      <c r="AD71" s="25">
        <v>21.603046481418101</v>
      </c>
      <c r="AE71" s="12">
        <v>4.2635239600014296</v>
      </c>
      <c r="AF71" s="8">
        <v>19.393786363401102</v>
      </c>
      <c r="AG71" s="9">
        <f t="shared" si="17"/>
        <v>20.498416422409601</v>
      </c>
      <c r="AH71" s="8">
        <f t="shared" si="18"/>
        <v>1.1046300590084996</v>
      </c>
      <c r="AI71" s="26">
        <f t="shared" si="19"/>
        <v>5.3888555888682141</v>
      </c>
      <c r="AJ71" s="25">
        <v>18.361448018205099</v>
      </c>
      <c r="AK71" s="8">
        <v>21.303310430061401</v>
      </c>
      <c r="AL71" s="8">
        <v>21.224754994714001</v>
      </c>
      <c r="AM71" s="9">
        <f t="shared" si="23"/>
        <v>20.296504480993502</v>
      </c>
      <c r="AN71" s="8">
        <f t="shared" si="24"/>
        <v>1.3686673262070237</v>
      </c>
      <c r="AO71" s="26">
        <f t="shared" si="20"/>
        <v>6.7433647379463846</v>
      </c>
      <c r="AR71" t="s">
        <v>25</v>
      </c>
      <c r="AS71">
        <v>194291.45759999999</v>
      </c>
      <c r="AT71" t="s">
        <v>323</v>
      </c>
      <c r="AU71" s="16">
        <v>17.681600912398036</v>
      </c>
      <c r="AV71" s="17">
        <v>15.0905032291355</v>
      </c>
      <c r="AW71" s="16">
        <v>46.592757084048337</v>
      </c>
      <c r="AX71" s="17">
        <v>47.152591624250839</v>
      </c>
      <c r="AY71" s="9">
        <v>20.498416422409601</v>
      </c>
      <c r="AZ71" s="17">
        <v>20.296504480993502</v>
      </c>
      <c r="BC71" t="s">
        <v>25</v>
      </c>
      <c r="BD71" t="s">
        <v>323</v>
      </c>
      <c r="BE71" s="33">
        <f t="shared" si="29"/>
        <v>0.55731559032068867</v>
      </c>
      <c r="BF71" s="34">
        <f t="shared" si="30"/>
        <v>0.59985027088525167</v>
      </c>
      <c r="BG71" s="33">
        <f t="shared" si="31"/>
        <v>1.256225466884719</v>
      </c>
      <c r="BH71" s="34">
        <f t="shared" si="32"/>
        <v>1.2327611305796489</v>
      </c>
      <c r="BI71" s="33">
        <f t="shared" si="21"/>
        <v>0.36158893819299476</v>
      </c>
      <c r="BJ71" s="34">
        <f t="shared" si="22"/>
        <v>0.41877482013575734</v>
      </c>
    </row>
    <row r="72" spans="1:62" x14ac:dyDescent="0.25">
      <c r="A72" t="s">
        <v>23</v>
      </c>
      <c r="B72">
        <v>194382.51139999999</v>
      </c>
      <c r="C72" t="s">
        <v>324</v>
      </c>
      <c r="D72" s="25">
        <v>9.4695526241834003</v>
      </c>
      <c r="E72" s="8">
        <v>8.7192852318937408</v>
      </c>
      <c r="F72" s="8">
        <v>9.8001359271139705</v>
      </c>
      <c r="G72" s="9">
        <f t="shared" si="5"/>
        <v>9.3296579277303717</v>
      </c>
      <c r="H72" s="8">
        <f t="shared" si="6"/>
        <v>0.45220751203496351</v>
      </c>
      <c r="I72" s="26">
        <f t="shared" si="7"/>
        <v>4.8469891987237324</v>
      </c>
      <c r="J72" s="25">
        <v>8.5561743767854299</v>
      </c>
      <c r="K72" s="8">
        <v>7.7379460088063503</v>
      </c>
      <c r="L72" s="8">
        <v>7.5932923745999101</v>
      </c>
      <c r="M72" s="9">
        <f t="shared" si="8"/>
        <v>7.9624709200638977</v>
      </c>
      <c r="N72" s="8">
        <f t="shared" si="9"/>
        <v>0.42394497627609307</v>
      </c>
      <c r="O72" s="26">
        <f t="shared" si="10"/>
        <v>5.3242891626496638</v>
      </c>
      <c r="P72" s="8"/>
      <c r="Q72" s="25">
        <v>24.3694018397325</v>
      </c>
      <c r="R72" s="8">
        <v>24.046061647484098</v>
      </c>
      <c r="S72" s="8">
        <v>25.338234663363298</v>
      </c>
      <c r="T72" s="9">
        <f t="shared" si="11"/>
        <v>24.584566050193299</v>
      </c>
      <c r="U72" s="8">
        <f t="shared" si="12"/>
        <v>0.54902914545526094</v>
      </c>
      <c r="V72" s="26">
        <f t="shared" si="13"/>
        <v>2.2332269129108511</v>
      </c>
      <c r="W72" s="25">
        <v>25.050158131713602</v>
      </c>
      <c r="X72" s="8">
        <v>23.8024186642782</v>
      </c>
      <c r="Y72" s="8">
        <v>25.787307755145498</v>
      </c>
      <c r="Z72" s="9">
        <f t="shared" si="14"/>
        <v>24.879961517045768</v>
      </c>
      <c r="AA72" s="8">
        <f t="shared" si="15"/>
        <v>0.81921561732114467</v>
      </c>
      <c r="AB72" s="26">
        <f t="shared" si="16"/>
        <v>3.2926723651074923</v>
      </c>
      <c r="AC72" s="8"/>
      <c r="AD72" s="25">
        <v>11.3988000785137</v>
      </c>
      <c r="AE72" s="12">
        <v>2.24963906325952</v>
      </c>
      <c r="AF72" s="8">
        <v>10.2330888243917</v>
      </c>
      <c r="AG72" s="9">
        <f t="shared" si="17"/>
        <v>10.815944451452701</v>
      </c>
      <c r="AH72" s="8">
        <f t="shared" si="18"/>
        <v>0.58285562706099991</v>
      </c>
      <c r="AI72" s="26">
        <f t="shared" si="19"/>
        <v>5.3888555888683021</v>
      </c>
      <c r="AJ72" s="25">
        <v>9.6883777615147899</v>
      </c>
      <c r="AK72" s="8">
        <v>11.240645008640699</v>
      </c>
      <c r="AL72" s="8">
        <v>11.1991954055314</v>
      </c>
      <c r="AM72" s="9">
        <f t="shared" si="23"/>
        <v>10.709406058562296</v>
      </c>
      <c r="AN72" s="8">
        <f t="shared" si="24"/>
        <v>0.72217431179657177</v>
      </c>
      <c r="AO72" s="26">
        <f t="shared" si="20"/>
        <v>6.7433647379462736</v>
      </c>
      <c r="AR72" t="s">
        <v>23</v>
      </c>
      <c r="AS72">
        <v>194382.51139999999</v>
      </c>
      <c r="AT72" t="s">
        <v>324</v>
      </c>
      <c r="AU72" s="16">
        <v>9.3296579277303717</v>
      </c>
      <c r="AV72" s="17">
        <v>7.9624709200638977</v>
      </c>
      <c r="AW72" s="16">
        <v>24.584566050193299</v>
      </c>
      <c r="AX72" s="17">
        <v>24.879961517045768</v>
      </c>
      <c r="AY72" s="9">
        <v>10.815944451452701</v>
      </c>
      <c r="AZ72" s="17">
        <v>10.709406058562296</v>
      </c>
      <c r="BC72" t="s">
        <v>23</v>
      </c>
      <c r="BD72" t="s">
        <v>324</v>
      </c>
      <c r="BE72" s="33">
        <f t="shared" ref="BE72:BE96" si="35">AU72/AU$97*100</f>
        <v>0.2940663484739835</v>
      </c>
      <c r="BF72" s="34">
        <f t="shared" ref="BF72:BF96" si="36">AV72/AV$97*100</f>
        <v>0.31650967935215046</v>
      </c>
      <c r="BG72" s="33">
        <f t="shared" ref="BG72:BG96" si="37">AW72/AW$97*100</f>
        <v>0.66284461142428852</v>
      </c>
      <c r="BH72" s="34">
        <f t="shared" ref="BH72:BH96" si="38">AX72/AX$97*100</f>
        <v>0.65046370585402147</v>
      </c>
      <c r="BI72" s="33">
        <f t="shared" si="21"/>
        <v>0.19079160990600383</v>
      </c>
      <c r="BJ72" s="34">
        <f t="shared" si="22"/>
        <v>0.22096561504642334</v>
      </c>
    </row>
    <row r="73" spans="1:62" x14ac:dyDescent="0.25">
      <c r="A73" t="s">
        <v>358</v>
      </c>
      <c r="B73">
        <v>42079.017</v>
      </c>
      <c r="C73" t="s">
        <v>325</v>
      </c>
      <c r="D73" s="25">
        <v>0.42414400367528698</v>
      </c>
      <c r="E73" s="8">
        <v>0.52551499087942399</v>
      </c>
      <c r="F73" s="8">
        <v>0.35688287355771597</v>
      </c>
      <c r="G73" s="9">
        <f t="shared" ref="G73:G96" si="39">AVERAGE(D73:F73)</f>
        <v>0.43551395603747567</v>
      </c>
      <c r="H73" s="8">
        <f t="shared" ref="H73:H96" si="40">_xlfn.STDEV.P(D73:F73)</f>
        <v>6.9311637361698555E-2</v>
      </c>
      <c r="I73" s="26">
        <f t="shared" ref="I73:I96" si="41">H73/G73*100</f>
        <v>15.914906147286434</v>
      </c>
      <c r="J73" s="25">
        <v>0.34555024224078201</v>
      </c>
      <c r="K73" s="8">
        <v>0.48769419986825202</v>
      </c>
      <c r="L73" s="8">
        <v>0.38992874535109301</v>
      </c>
      <c r="M73" s="9">
        <f t="shared" ref="M73:M96" si="42">AVERAGE(J73:L73)</f>
        <v>0.40772439582004233</v>
      </c>
      <c r="N73" s="8">
        <f t="shared" ref="N73:N96" si="43">_xlfn.STDEV.P(J73:L73)</f>
        <v>5.9378672120606844E-2</v>
      </c>
      <c r="O73" s="26">
        <f t="shared" ref="O73:O96" si="44">N73/M73*100</f>
        <v>14.56343371388914</v>
      </c>
      <c r="P73" s="8"/>
      <c r="Q73" s="25">
        <v>2.6978585641433999E-2</v>
      </c>
      <c r="R73" s="8">
        <v>4.3155207533307101E-2</v>
      </c>
      <c r="S73" s="8">
        <v>4.3627097090578902E-2</v>
      </c>
      <c r="T73" s="9">
        <f t="shared" ref="T73:T96" si="45">AVERAGE(Q73:S73)</f>
        <v>3.7920296755106664E-2</v>
      </c>
      <c r="U73" s="8">
        <f t="shared" ref="U73:U96" si="46">_xlfn.STDEV.P(Q73:S73)</f>
        <v>7.7393561967331204E-3</v>
      </c>
      <c r="V73" s="26">
        <f t="shared" ref="V73:V96" si="47">U73/T73*100</f>
        <v>20.409534890285038</v>
      </c>
      <c r="W73" s="25">
        <v>0</v>
      </c>
      <c r="X73" s="8">
        <v>0</v>
      </c>
      <c r="Y73" s="8">
        <v>5.3729232375726001E-2</v>
      </c>
      <c r="Z73" s="9">
        <f>AVERAGE(W73:X73)</f>
        <v>0</v>
      </c>
      <c r="AA73" s="8">
        <f>_xlfn.STDEV.P(W73:X73)</f>
        <v>0</v>
      </c>
      <c r="AB73" s="26"/>
      <c r="AC73" s="8"/>
      <c r="AD73" s="25">
        <v>1.69126847496002</v>
      </c>
      <c r="AE73" s="12">
        <v>0.70024679932974299</v>
      </c>
      <c r="AF73" s="8">
        <v>2.8483058667056902</v>
      </c>
      <c r="AG73" s="9">
        <f t="shared" ref="AG73:AG96" si="48">(AD73+AF73)/2</f>
        <v>2.269787170832855</v>
      </c>
      <c r="AH73" s="8">
        <f t="shared" ref="AH73:AH96" si="49">_xlfn.STDEV.P(AD73,AF73)</f>
        <v>0.57851869587283555</v>
      </c>
      <c r="AI73" s="26">
        <f t="shared" ref="AI73:AI96" si="50">AH73/AG73*100</f>
        <v>25.487794772430544</v>
      </c>
      <c r="AJ73" s="25">
        <v>2.5117816555199899</v>
      </c>
      <c r="AK73" s="8">
        <v>2.2626478388911</v>
      </c>
      <c r="AL73" s="8">
        <v>2.98649573259843</v>
      </c>
      <c r="AM73" s="9">
        <f t="shared" ref="AM73:AM96" si="51">AVERAGE(AJ73:AL73)</f>
        <v>2.5869750756698395</v>
      </c>
      <c r="AN73" s="8">
        <f t="shared" ref="AN73:AN96" si="52">_xlfn.STDEV.P(AJ73:AL73)</f>
        <v>0.30025487076982943</v>
      </c>
      <c r="AO73" s="26">
        <f t="shared" ref="AO73:AO96" si="53">AN73/AM73*100</f>
        <v>11.606407560462682</v>
      </c>
      <c r="AR73" t="s">
        <v>358</v>
      </c>
      <c r="AS73">
        <v>42079.017</v>
      </c>
      <c r="AT73" t="s">
        <v>325</v>
      </c>
      <c r="AU73" s="16">
        <v>0.43551395603747567</v>
      </c>
      <c r="AV73" s="17">
        <v>0.40772439582004233</v>
      </c>
      <c r="AW73" s="16">
        <v>3.7920296755106664E-2</v>
      </c>
      <c r="AX73" s="17">
        <v>0</v>
      </c>
      <c r="AY73" s="9">
        <v>2.269787170832855</v>
      </c>
      <c r="AZ73" s="17">
        <v>2.5869750756698395</v>
      </c>
      <c r="BC73" t="s">
        <v>358</v>
      </c>
      <c r="BD73" t="s">
        <v>325</v>
      </c>
      <c r="BE73" s="33">
        <f t="shared" si="35"/>
        <v>1.372719125968588E-2</v>
      </c>
      <c r="BF73" s="34">
        <f t="shared" si="36"/>
        <v>1.6207119508577783E-2</v>
      </c>
      <c r="BG73" s="33">
        <f t="shared" si="37"/>
        <v>1.0224001642499911E-3</v>
      </c>
      <c r="BH73" s="34">
        <f t="shared" si="38"/>
        <v>0</v>
      </c>
      <c r="BI73" s="33">
        <f t="shared" ref="BI73:BI96" si="54">AY73/AY$97*100</f>
        <v>4.0038699385981952E-2</v>
      </c>
      <c r="BJ73" s="34">
        <f t="shared" ref="BJ73:BJ96" si="55">AZ73/AZ$97*100</f>
        <v>5.3376679862477218E-2</v>
      </c>
    </row>
    <row r="74" spans="1:62" x14ac:dyDescent="0.25">
      <c r="A74" t="s">
        <v>65</v>
      </c>
      <c r="B74">
        <v>36619.186300000001</v>
      </c>
      <c r="C74" t="s">
        <v>326</v>
      </c>
      <c r="D74" s="25">
        <v>39.614938367769</v>
      </c>
      <c r="E74" s="8">
        <v>37.107874210326301</v>
      </c>
      <c r="F74" s="8">
        <v>43.773731751766903</v>
      </c>
      <c r="G74" s="9">
        <f t="shared" si="39"/>
        <v>40.165514776620732</v>
      </c>
      <c r="H74" s="8">
        <f t="shared" si="40"/>
        <v>2.7490319480601637</v>
      </c>
      <c r="I74" s="26">
        <f t="shared" si="41"/>
        <v>6.8442592192551732</v>
      </c>
      <c r="J74" s="25">
        <v>36.339010850882197</v>
      </c>
      <c r="K74" s="8">
        <v>28.416238734232198</v>
      </c>
      <c r="L74" s="8">
        <v>29.486762892329601</v>
      </c>
      <c r="M74" s="9">
        <f t="shared" si="42"/>
        <v>31.414004159148003</v>
      </c>
      <c r="N74" s="8">
        <f t="shared" si="43"/>
        <v>3.5098218072989891</v>
      </c>
      <c r="O74" s="26">
        <f t="shared" si="44"/>
        <v>11.172793476176139</v>
      </c>
      <c r="P74" s="8"/>
      <c r="Q74" s="25">
        <v>23.3663664284867</v>
      </c>
      <c r="R74" s="8">
        <v>24.0278363942071</v>
      </c>
      <c r="S74" s="8">
        <v>24.998424686746201</v>
      </c>
      <c r="T74" s="9">
        <f t="shared" si="45"/>
        <v>24.130875836480001</v>
      </c>
      <c r="U74" s="8">
        <f t="shared" si="46"/>
        <v>0.67025685851828087</v>
      </c>
      <c r="V74" s="26">
        <f t="shared" si="47"/>
        <v>2.7775902667611256</v>
      </c>
      <c r="W74" s="25">
        <v>31.415024085306499</v>
      </c>
      <c r="X74" s="8">
        <v>31.371129150762499</v>
      </c>
      <c r="Y74" s="8">
        <v>34.078470943892903</v>
      </c>
      <c r="Z74" s="9">
        <f t="shared" ref="Z74:Z96" si="56">AVERAGE(W74:Y74)</f>
        <v>32.288208059987305</v>
      </c>
      <c r="AA74" s="8">
        <f t="shared" ref="AA74:AA96" si="57">_xlfn.STDEV.P(W74:Y74)</f>
        <v>1.2660338559025346</v>
      </c>
      <c r="AB74" s="26">
        <f t="shared" ref="AB74:AB96" si="58">AA74/Z74*100</f>
        <v>3.9210409371446313</v>
      </c>
      <c r="AC74" s="8"/>
      <c r="AD74" s="25">
        <v>32.814560597934097</v>
      </c>
      <c r="AE74" s="12">
        <v>14.540095335641199</v>
      </c>
      <c r="AF74" s="8">
        <v>25.276269052036501</v>
      </c>
      <c r="AG74" s="9">
        <f t="shared" si="48"/>
        <v>29.045414824985301</v>
      </c>
      <c r="AH74" s="8">
        <f t="shared" si="49"/>
        <v>3.7691457729487761</v>
      </c>
      <c r="AI74" s="26">
        <f t="shared" si="50"/>
        <v>12.976732457291332</v>
      </c>
      <c r="AJ74" s="25">
        <v>24.382567928159499</v>
      </c>
      <c r="AK74" s="8">
        <v>28.545218974302198</v>
      </c>
      <c r="AL74" s="8">
        <v>27.635658558858299</v>
      </c>
      <c r="AM74" s="9">
        <f t="shared" si="51"/>
        <v>26.85448182044</v>
      </c>
      <c r="AN74" s="8">
        <f t="shared" si="52"/>
        <v>1.7869142407089411</v>
      </c>
      <c r="AO74" s="26">
        <f t="shared" si="53"/>
        <v>6.6540633800234064</v>
      </c>
      <c r="AR74" t="s">
        <v>65</v>
      </c>
      <c r="AS74">
        <v>36619.186300000001</v>
      </c>
      <c r="AT74" t="s">
        <v>326</v>
      </c>
      <c r="AU74" s="16">
        <v>40.165514776620732</v>
      </c>
      <c r="AV74" s="17">
        <v>31.414004159148003</v>
      </c>
      <c r="AW74" s="16">
        <v>24.130875836480001</v>
      </c>
      <c r="AX74" s="17">
        <v>32.288208059987305</v>
      </c>
      <c r="AY74" s="9">
        <v>29.045414824985301</v>
      </c>
      <c r="AZ74" s="17">
        <v>26.85448182044</v>
      </c>
      <c r="BC74" t="s">
        <v>65</v>
      </c>
      <c r="BD74" t="s">
        <v>326</v>
      </c>
      <c r="BE74" s="33">
        <f t="shared" si="35"/>
        <v>1.2659977843166248</v>
      </c>
      <c r="BF74" s="34">
        <f t="shared" si="36"/>
        <v>1.248712426506327</v>
      </c>
      <c r="BG74" s="33">
        <f t="shared" si="37"/>
        <v>0.65061229815905475</v>
      </c>
      <c r="BH74" s="34">
        <f t="shared" si="38"/>
        <v>0.84414549659556026</v>
      </c>
      <c r="BI74" s="33">
        <f t="shared" si="54"/>
        <v>0.5123566859759856</v>
      </c>
      <c r="BJ74" s="34">
        <f t="shared" si="55"/>
        <v>0.5540846112060791</v>
      </c>
    </row>
    <row r="75" spans="1:62" x14ac:dyDescent="0.25">
      <c r="A75" t="s">
        <v>67</v>
      </c>
      <c r="B75">
        <v>36527.977800000001</v>
      </c>
      <c r="C75" t="s">
        <v>327</v>
      </c>
      <c r="D75" s="25">
        <v>5.0693124098998004</v>
      </c>
      <c r="E75" s="8">
        <v>5.0340902533725203</v>
      </c>
      <c r="F75" s="8">
        <v>5.55492816398489</v>
      </c>
      <c r="G75" s="9">
        <f t="shared" si="39"/>
        <v>5.2194436090857366</v>
      </c>
      <c r="H75" s="8">
        <f t="shared" si="40"/>
        <v>0.23765881007517228</v>
      </c>
      <c r="I75" s="26">
        <f t="shared" si="41"/>
        <v>4.5533361000676047</v>
      </c>
      <c r="J75" s="25">
        <v>5.9588524790581898</v>
      </c>
      <c r="K75" s="8">
        <v>5.6153240531945796</v>
      </c>
      <c r="L75" s="8">
        <v>5.5692431126313702</v>
      </c>
      <c r="M75" s="9">
        <f t="shared" si="42"/>
        <v>5.7144732149613802</v>
      </c>
      <c r="N75" s="8">
        <f t="shared" si="43"/>
        <v>0.1738232470282601</v>
      </c>
      <c r="O75" s="26">
        <f t="shared" si="44"/>
        <v>3.0418070133422588</v>
      </c>
      <c r="P75" s="8"/>
      <c r="Q75" s="25">
        <v>1.9082975121105401</v>
      </c>
      <c r="R75" s="8">
        <v>2.42548339713289</v>
      </c>
      <c r="S75" s="8">
        <v>2.0292003436969401</v>
      </c>
      <c r="T75" s="9">
        <f t="shared" si="45"/>
        <v>2.1209937509801233</v>
      </c>
      <c r="U75" s="8">
        <f t="shared" si="46"/>
        <v>0.22089187721911951</v>
      </c>
      <c r="V75" s="26">
        <f t="shared" si="47"/>
        <v>10.414546347298012</v>
      </c>
      <c r="W75" s="25">
        <v>1.01692158027951</v>
      </c>
      <c r="X75" s="8">
        <v>1.2372450984877299</v>
      </c>
      <c r="Y75" s="8">
        <v>1.0409451845058899</v>
      </c>
      <c r="Z75" s="9">
        <f t="shared" si="56"/>
        <v>1.0983706210910433</v>
      </c>
      <c r="AA75" s="8">
        <f t="shared" si="57"/>
        <v>9.8687634295145474E-2</v>
      </c>
      <c r="AB75" s="26">
        <f t="shared" si="58"/>
        <v>8.9849120506442706</v>
      </c>
      <c r="AC75" s="8"/>
      <c r="AD75" s="25">
        <v>0.97302826779248297</v>
      </c>
      <c r="AE75" s="12">
        <v>0.90831874713892502</v>
      </c>
      <c r="AF75" s="8">
        <v>0.85527728412863901</v>
      </c>
      <c r="AG75" s="9">
        <f t="shared" si="48"/>
        <v>0.91415277596056099</v>
      </c>
      <c r="AH75" s="8">
        <f t="shared" si="49"/>
        <v>5.8875491831921978E-2</v>
      </c>
      <c r="AI75" s="26">
        <f t="shared" si="50"/>
        <v>6.4404433679105324</v>
      </c>
      <c r="AJ75" s="25">
        <v>0.92055916501308999</v>
      </c>
      <c r="AK75" s="8">
        <v>1.3967129633383299</v>
      </c>
      <c r="AL75" s="8">
        <v>1.05017897924003</v>
      </c>
      <c r="AM75" s="9">
        <f t="shared" si="51"/>
        <v>1.1224837025304835</v>
      </c>
      <c r="AN75" s="8">
        <f t="shared" si="52"/>
        <v>0.201000148710508</v>
      </c>
      <c r="AO75" s="26">
        <f t="shared" si="53"/>
        <v>17.906732031599308</v>
      </c>
      <c r="AR75" t="s">
        <v>67</v>
      </c>
      <c r="AS75">
        <v>36527.977800000001</v>
      </c>
      <c r="AT75" t="s">
        <v>327</v>
      </c>
      <c r="AU75" s="16">
        <v>5.2194436090857366</v>
      </c>
      <c r="AV75" s="17">
        <v>5.7144732149613802</v>
      </c>
      <c r="AW75" s="16">
        <v>2.1209937509801233</v>
      </c>
      <c r="AX75" s="17">
        <v>1.0983706210910433</v>
      </c>
      <c r="AY75" s="9">
        <v>0.91415277596056099</v>
      </c>
      <c r="AZ75" s="17">
        <v>1.1224837025304835</v>
      </c>
      <c r="BC75" t="s">
        <v>67</v>
      </c>
      <c r="BD75" t="s">
        <v>327</v>
      </c>
      <c r="BE75" s="33">
        <f t="shared" si="35"/>
        <v>0.16451436216409046</v>
      </c>
      <c r="BF75" s="34">
        <f t="shared" si="36"/>
        <v>0.22715135830214933</v>
      </c>
      <c r="BG75" s="33">
        <f t="shared" si="37"/>
        <v>5.7185848870849203E-2</v>
      </c>
      <c r="BH75" s="34">
        <f t="shared" si="38"/>
        <v>2.8715889456122308E-2</v>
      </c>
      <c r="BI75" s="33">
        <f t="shared" si="54"/>
        <v>1.6125515493206174E-2</v>
      </c>
      <c r="BJ75" s="34">
        <f t="shared" si="55"/>
        <v>2.3160042709458348E-2</v>
      </c>
    </row>
    <row r="76" spans="1:62" x14ac:dyDescent="0.25">
      <c r="A76" t="s">
        <v>43</v>
      </c>
      <c r="B76">
        <v>70073.249800000005</v>
      </c>
      <c r="C76" t="s">
        <v>328</v>
      </c>
      <c r="D76" s="25">
        <v>6.3741195399594197</v>
      </c>
      <c r="E76" s="8">
        <v>4.5831900625021804</v>
      </c>
      <c r="F76" s="8">
        <v>6.8797320063444403</v>
      </c>
      <c r="G76" s="9">
        <f t="shared" si="39"/>
        <v>5.9456805362686795</v>
      </c>
      <c r="H76" s="8">
        <f t="shared" si="40"/>
        <v>0.98529055270322419</v>
      </c>
      <c r="I76" s="26">
        <f t="shared" si="41"/>
        <v>16.57153536408401</v>
      </c>
      <c r="J76" s="25">
        <v>8.1797307654522395</v>
      </c>
      <c r="K76" s="8">
        <v>4.9014173745828202</v>
      </c>
      <c r="L76" s="8">
        <v>5.3742359517452396</v>
      </c>
      <c r="M76" s="9">
        <f t="shared" si="42"/>
        <v>6.1517946972601001</v>
      </c>
      <c r="N76" s="8">
        <f t="shared" si="43"/>
        <v>1.4469007969296344</v>
      </c>
      <c r="O76" s="26">
        <f t="shared" si="44"/>
        <v>23.519978610047865</v>
      </c>
      <c r="P76" s="8"/>
      <c r="Q76" s="25">
        <v>8.8720131101094807E-2</v>
      </c>
      <c r="R76" s="8">
        <v>6.4795256926179795E-2</v>
      </c>
      <c r="S76" s="8">
        <v>0.105100087271955</v>
      </c>
      <c r="T76" s="9">
        <f t="shared" si="45"/>
        <v>8.6205158433076523E-2</v>
      </c>
      <c r="U76" s="8">
        <f t="shared" si="46"/>
        <v>1.6550199453805023E-2</v>
      </c>
      <c r="V76" s="26">
        <f t="shared" si="47"/>
        <v>19.198618452344014</v>
      </c>
      <c r="W76" s="25">
        <v>0</v>
      </c>
      <c r="X76" s="8">
        <v>3.7674973006384498E-2</v>
      </c>
      <c r="Y76" s="8">
        <v>5.0710051436468701E-2</v>
      </c>
      <c r="Z76" s="9">
        <f>AVERAGE(X76:Y76)</f>
        <v>4.4192512221426603E-2</v>
      </c>
      <c r="AA76" s="8">
        <f>_xlfn.STDEV.P(X76:Y76)</f>
        <v>6.5175392150421015E-3</v>
      </c>
      <c r="AB76" s="26">
        <f t="shared" si="58"/>
        <v>14.74806225630706</v>
      </c>
      <c r="AC76" s="8"/>
      <c r="AD76" s="25">
        <v>8.1755918674415701E-2</v>
      </c>
      <c r="AE76" s="12">
        <v>1.00213699506961</v>
      </c>
      <c r="AF76" s="8">
        <v>0.13726464098267699</v>
      </c>
      <c r="AG76" s="9">
        <f t="shared" si="48"/>
        <v>0.10951027982854634</v>
      </c>
      <c r="AH76" s="8">
        <f t="shared" si="49"/>
        <v>2.7754361154130627E-2</v>
      </c>
      <c r="AI76" s="26">
        <f t="shared" si="50"/>
        <v>25.344069248644018</v>
      </c>
      <c r="AJ76" s="25">
        <v>0.199077010729972</v>
      </c>
      <c r="AK76" s="8">
        <v>7.1529442191734793E-2</v>
      </c>
      <c r="AL76" s="8">
        <v>0.21974022584268499</v>
      </c>
      <c r="AM76" s="9">
        <f>AVERAGE(AJ76,AL76)</f>
        <v>0.20940861828632851</v>
      </c>
      <c r="AN76" s="8">
        <f>_xlfn.STDEV.P(AJ76,AL76)</f>
        <v>1.0331607556356495E-2</v>
      </c>
      <c r="AO76" s="26">
        <f t="shared" si="53"/>
        <v>4.9337069509860791</v>
      </c>
      <c r="AR76" t="s">
        <v>43</v>
      </c>
      <c r="AS76">
        <v>70073.249800000005</v>
      </c>
      <c r="AT76" t="s">
        <v>328</v>
      </c>
      <c r="AU76" s="16">
        <v>5.9456805362686795</v>
      </c>
      <c r="AV76" s="17">
        <v>6.1517946972601001</v>
      </c>
      <c r="AW76" s="16">
        <v>8.6205158433076523E-2</v>
      </c>
      <c r="AX76" s="17">
        <v>4.4192512221426603E-2</v>
      </c>
      <c r="AY76" s="9">
        <v>0.10951027982854634</v>
      </c>
      <c r="AZ76" s="17">
        <v>0.20940861828632851</v>
      </c>
      <c r="BC76" t="s">
        <v>43</v>
      </c>
      <c r="BD76" t="s">
        <v>328</v>
      </c>
      <c r="BE76" s="33">
        <f t="shared" si="35"/>
        <v>0.18740500220233758</v>
      </c>
      <c r="BF76" s="34">
        <f t="shared" si="36"/>
        <v>0.24453496742622058</v>
      </c>
      <c r="BG76" s="33">
        <f t="shared" si="37"/>
        <v>2.3242478483321677E-3</v>
      </c>
      <c r="BH76" s="34">
        <f t="shared" si="38"/>
        <v>1.1553725776808003E-3</v>
      </c>
      <c r="BI76" s="33">
        <f t="shared" si="54"/>
        <v>1.9317446278987766E-3</v>
      </c>
      <c r="BJ76" s="34">
        <f t="shared" si="55"/>
        <v>4.3206975141880238E-3</v>
      </c>
    </row>
    <row r="77" spans="1:62" x14ac:dyDescent="0.25">
      <c r="A77" t="s">
        <v>125</v>
      </c>
      <c r="B77">
        <v>21560.7271</v>
      </c>
      <c r="C77" t="s">
        <v>329</v>
      </c>
      <c r="D77" s="25">
        <v>0.72173341054908102</v>
      </c>
      <c r="E77" s="8">
        <v>0.42526590419785698</v>
      </c>
      <c r="F77" s="8">
        <v>0.40573759049065999</v>
      </c>
      <c r="G77" s="9">
        <f>AVERAGE(E77:F77)</f>
        <v>0.41550174734425849</v>
      </c>
      <c r="H77" s="8">
        <f>_xlfn.STDEV.P(E77:F77)</f>
        <v>9.7641568535984935E-3</v>
      </c>
      <c r="I77" s="26">
        <f t="shared" si="41"/>
        <v>2.3499676995361778</v>
      </c>
      <c r="J77" s="25">
        <v>0.29021596892488399</v>
      </c>
      <c r="K77" s="8">
        <v>0.51098933171685201</v>
      </c>
      <c r="L77" s="8">
        <v>0.54656804088915401</v>
      </c>
      <c r="M77" s="9">
        <f>AVERAGE(K77:L77)</f>
        <v>0.52877868630300306</v>
      </c>
      <c r="N77" s="8">
        <f>_xlfn.STDEV.P(K77:L77)</f>
        <v>1.7789354586150996E-2</v>
      </c>
      <c r="O77" s="26">
        <f t="shared" si="44"/>
        <v>3.3642344230110024</v>
      </c>
      <c r="P77" s="8"/>
      <c r="Q77" s="25">
        <v>0.337872156987991</v>
      </c>
      <c r="R77" s="8">
        <v>0.44047618645092401</v>
      </c>
      <c r="S77" s="8">
        <v>0.34195214409910801</v>
      </c>
      <c r="T77" s="9">
        <f t="shared" si="45"/>
        <v>0.37343349584600771</v>
      </c>
      <c r="U77" s="8">
        <f t="shared" si="46"/>
        <v>4.743559385360728E-2</v>
      </c>
      <c r="V77" s="26">
        <f t="shared" si="47"/>
        <v>12.702554639921276</v>
      </c>
      <c r="W77" s="25">
        <v>0.38798275874730898</v>
      </c>
      <c r="X77" s="8">
        <v>0.56185105842938798</v>
      </c>
      <c r="Y77" s="8">
        <v>0.43107132221601902</v>
      </c>
      <c r="Z77" s="9">
        <f t="shared" si="56"/>
        <v>0.46030171313090529</v>
      </c>
      <c r="AA77" s="8">
        <f t="shared" si="57"/>
        <v>7.392950797150033E-2</v>
      </c>
      <c r="AB77" s="26">
        <f t="shared" si="58"/>
        <v>16.061097724065064</v>
      </c>
      <c r="AC77" s="8"/>
      <c r="AD77" s="25">
        <v>0.17421779043711799</v>
      </c>
      <c r="AE77" s="12">
        <v>2.0515176626078001E-2</v>
      </c>
      <c r="AF77" s="8">
        <v>0.24493047601676299</v>
      </c>
      <c r="AG77" s="9">
        <f t="shared" si="48"/>
        <v>0.20957413322694049</v>
      </c>
      <c r="AH77" s="8">
        <f t="shared" si="49"/>
        <v>3.5356342789822574E-2</v>
      </c>
      <c r="AI77" s="26">
        <f t="shared" si="50"/>
        <v>16.870566155001786</v>
      </c>
      <c r="AJ77" s="25">
        <v>0.44366197193102203</v>
      </c>
      <c r="AK77" s="8">
        <v>0.443348510573365</v>
      </c>
      <c r="AL77" s="8">
        <v>0.36275341919047899</v>
      </c>
      <c r="AM77" s="9">
        <f t="shared" si="51"/>
        <v>0.416587967231622</v>
      </c>
      <c r="AN77" s="8">
        <f t="shared" si="52"/>
        <v>3.8066989081541394E-2</v>
      </c>
      <c r="AO77" s="26">
        <f t="shared" si="53"/>
        <v>9.1378033154702791</v>
      </c>
      <c r="AR77" t="s">
        <v>125</v>
      </c>
      <c r="AS77">
        <v>21560.7271</v>
      </c>
      <c r="AT77" t="s">
        <v>329</v>
      </c>
      <c r="AU77" s="16">
        <v>0.41550174734425849</v>
      </c>
      <c r="AV77" s="17">
        <v>0.52877868630300306</v>
      </c>
      <c r="AW77" s="16">
        <v>0.37343349584600771</v>
      </c>
      <c r="AX77" s="17">
        <v>0.46030171313090529</v>
      </c>
      <c r="AY77" s="9">
        <v>0.20957413322694049</v>
      </c>
      <c r="AZ77" s="17">
        <v>0.416587967231622</v>
      </c>
      <c r="BC77" t="s">
        <v>125</v>
      </c>
      <c r="BD77" t="s">
        <v>329</v>
      </c>
      <c r="BE77" s="33">
        <f t="shared" si="35"/>
        <v>1.3096416028600283E-2</v>
      </c>
      <c r="BF77" s="34">
        <f t="shared" si="36"/>
        <v>2.1019049756061375E-2</v>
      </c>
      <c r="BG77" s="33">
        <f t="shared" si="37"/>
        <v>1.0068446192684146E-2</v>
      </c>
      <c r="BH77" s="34">
        <f t="shared" si="38"/>
        <v>1.2034164841008768E-2</v>
      </c>
      <c r="BI77" s="33">
        <f t="shared" si="54"/>
        <v>3.6968557348362567E-3</v>
      </c>
      <c r="BJ77" s="34">
        <f t="shared" si="55"/>
        <v>8.5953988388252633E-3</v>
      </c>
    </row>
    <row r="78" spans="1:62" x14ac:dyDescent="0.25">
      <c r="A78" t="s">
        <v>15</v>
      </c>
      <c r="B78">
        <v>44031.3007</v>
      </c>
      <c r="C78" t="s">
        <v>330</v>
      </c>
      <c r="D78" s="25">
        <v>6.6571003862208098</v>
      </c>
      <c r="E78" s="8">
        <v>4.9576708115234496</v>
      </c>
      <c r="F78" s="8">
        <v>5.8765946805939304</v>
      </c>
      <c r="G78" s="9">
        <f t="shared" si="39"/>
        <v>5.8304552927793969</v>
      </c>
      <c r="H78" s="8">
        <f t="shared" si="40"/>
        <v>0.6945559023193304</v>
      </c>
      <c r="I78" s="26">
        <f t="shared" si="41"/>
        <v>11.912550005820101</v>
      </c>
      <c r="J78" s="25">
        <v>7.53844511067064</v>
      </c>
      <c r="K78" s="8">
        <v>7.3427634168784097</v>
      </c>
      <c r="L78" s="8">
        <v>5.8955507401046701</v>
      </c>
      <c r="M78" s="9">
        <f t="shared" si="42"/>
        <v>6.9255864225512402</v>
      </c>
      <c r="N78" s="8">
        <f t="shared" si="43"/>
        <v>0.73271320522026173</v>
      </c>
      <c r="O78" s="26">
        <f t="shared" si="44"/>
        <v>10.579800186080785</v>
      </c>
      <c r="P78" s="8"/>
      <c r="Q78" s="25">
        <v>12.280950245684201</v>
      </c>
      <c r="R78" s="8">
        <v>9.4921965801053503</v>
      </c>
      <c r="S78" s="8">
        <v>10.1894306209512</v>
      </c>
      <c r="T78" s="9">
        <f t="shared" si="45"/>
        <v>10.654192482246918</v>
      </c>
      <c r="U78" s="8">
        <f t="shared" si="46"/>
        <v>1.1849864816686448</v>
      </c>
      <c r="V78" s="26">
        <f t="shared" si="47"/>
        <v>11.122255240302707</v>
      </c>
      <c r="W78" s="25">
        <v>7.5814497970311399</v>
      </c>
      <c r="X78" s="8">
        <v>6.4194642301084102</v>
      </c>
      <c r="Y78" s="8">
        <v>7.0712328318896498</v>
      </c>
      <c r="Z78" s="9">
        <f t="shared" si="56"/>
        <v>7.024048953009733</v>
      </c>
      <c r="AA78" s="8">
        <f t="shared" si="57"/>
        <v>0.47555045526477374</v>
      </c>
      <c r="AB78" s="26">
        <f t="shared" si="58"/>
        <v>6.7703180664907698</v>
      </c>
      <c r="AC78" s="8"/>
      <c r="AD78" s="25">
        <v>85.622711413500696</v>
      </c>
      <c r="AE78" s="12">
        <v>0.482076274466539</v>
      </c>
      <c r="AF78" s="8">
        <v>76.657672489507604</v>
      </c>
      <c r="AG78" s="9">
        <f t="shared" si="48"/>
        <v>81.14019195150415</v>
      </c>
      <c r="AH78" s="8">
        <f t="shared" si="49"/>
        <v>4.4825194619965458</v>
      </c>
      <c r="AI78" s="26">
        <f t="shared" si="50"/>
        <v>5.524413184375577</v>
      </c>
      <c r="AJ78" s="25">
        <v>42.0186812307781</v>
      </c>
      <c r="AK78" s="8">
        <v>44.377394689016903</v>
      </c>
      <c r="AL78" s="8">
        <v>44.207693787037996</v>
      </c>
      <c r="AM78" s="9">
        <f t="shared" si="51"/>
        <v>43.534589902277673</v>
      </c>
      <c r="AN78" s="8">
        <f t="shared" si="52"/>
        <v>1.0741458387260703</v>
      </c>
      <c r="AO78" s="26">
        <f t="shared" si="53"/>
        <v>2.4673388244547869</v>
      </c>
      <c r="AR78" t="s">
        <v>15</v>
      </c>
      <c r="AS78">
        <v>44031.3007</v>
      </c>
      <c r="AT78" t="s">
        <v>330</v>
      </c>
      <c r="AU78" s="16">
        <v>5.8304552927793969</v>
      </c>
      <c r="AV78" s="17">
        <v>6.9255864225512402</v>
      </c>
      <c r="AW78" s="16">
        <v>10.654192482246918</v>
      </c>
      <c r="AX78" s="17">
        <v>7.024048953009733</v>
      </c>
      <c r="AY78" s="9">
        <v>81.14019195150415</v>
      </c>
      <c r="AZ78" s="17">
        <v>43.534589902277673</v>
      </c>
      <c r="BC78" t="s">
        <v>15</v>
      </c>
      <c r="BD78" t="s">
        <v>330</v>
      </c>
      <c r="BE78" s="33">
        <f t="shared" si="35"/>
        <v>0.18377315772664604</v>
      </c>
      <c r="BF78" s="34">
        <f t="shared" si="36"/>
        <v>0.27529333041629611</v>
      </c>
      <c r="BG78" s="33">
        <f t="shared" si="37"/>
        <v>0.28725640556421406</v>
      </c>
      <c r="BH78" s="34">
        <f t="shared" si="38"/>
        <v>0.18363729819053506</v>
      </c>
      <c r="BI78" s="33">
        <f t="shared" si="54"/>
        <v>1.4313006062480655</v>
      </c>
      <c r="BJ78" s="34">
        <f t="shared" si="55"/>
        <v>0.89824285127928039</v>
      </c>
    </row>
    <row r="79" spans="1:62" x14ac:dyDescent="0.25">
      <c r="A79" t="s">
        <v>111</v>
      </c>
      <c r="B79">
        <v>52417.793100000003</v>
      </c>
      <c r="C79" t="s">
        <v>331</v>
      </c>
      <c r="D79" s="25">
        <v>14.7183344739085</v>
      </c>
      <c r="E79" s="8">
        <v>15.4827149864711</v>
      </c>
      <c r="F79" s="8">
        <v>16.961114495750198</v>
      </c>
      <c r="G79" s="9">
        <f t="shared" si="39"/>
        <v>15.720721318709934</v>
      </c>
      <c r="H79" s="8">
        <f t="shared" si="40"/>
        <v>0.93094962886735466</v>
      </c>
      <c r="I79" s="26">
        <f t="shared" si="41"/>
        <v>5.9217997062220666</v>
      </c>
      <c r="J79" s="25">
        <v>13.408820472544599</v>
      </c>
      <c r="K79" s="8">
        <v>12.1342277853811</v>
      </c>
      <c r="L79" s="8">
        <v>12.215776545239001</v>
      </c>
      <c r="M79" s="9">
        <f t="shared" si="42"/>
        <v>12.586274934388234</v>
      </c>
      <c r="N79" s="8">
        <f t="shared" si="43"/>
        <v>0.58257956355866092</v>
      </c>
      <c r="O79" s="26">
        <f t="shared" si="44"/>
        <v>4.6286893190846836</v>
      </c>
      <c r="P79" s="8"/>
      <c r="Q79" s="25">
        <v>12.613739004358701</v>
      </c>
      <c r="R79" s="8">
        <v>12.2779277486365</v>
      </c>
      <c r="S79" s="8">
        <v>12.984139863453001</v>
      </c>
      <c r="T79" s="9">
        <f t="shared" si="45"/>
        <v>12.6252688721494</v>
      </c>
      <c r="U79" s="8">
        <f t="shared" si="46"/>
        <v>0.28842513894926203</v>
      </c>
      <c r="V79" s="26">
        <f t="shared" si="47"/>
        <v>2.2845069033382006</v>
      </c>
      <c r="W79" s="25">
        <v>17.093295166885301</v>
      </c>
      <c r="X79" s="8">
        <v>17.238307118058799</v>
      </c>
      <c r="Y79" s="8">
        <v>19.4226126396957</v>
      </c>
      <c r="Z79" s="9">
        <f t="shared" si="56"/>
        <v>17.9180716415466</v>
      </c>
      <c r="AA79" s="8">
        <f t="shared" si="57"/>
        <v>1.0655170350051983</v>
      </c>
      <c r="AB79" s="26">
        <f t="shared" si="58"/>
        <v>5.9466055071159891</v>
      </c>
      <c r="AC79" s="8"/>
      <c r="AD79" s="25">
        <v>28.899161762362201</v>
      </c>
      <c r="AE79" s="12">
        <v>0.92009198395891401</v>
      </c>
      <c r="AF79" s="8">
        <v>23.7882354526838</v>
      </c>
      <c r="AG79" s="9">
        <f t="shared" si="48"/>
        <v>26.343698607523002</v>
      </c>
      <c r="AH79" s="8">
        <f t="shared" si="49"/>
        <v>2.5554631548392006</v>
      </c>
      <c r="AI79" s="26">
        <f t="shared" si="50"/>
        <v>9.7004721808859209</v>
      </c>
      <c r="AJ79" s="25">
        <v>20.939086698557599</v>
      </c>
      <c r="AK79" s="8">
        <v>23.605230372003899</v>
      </c>
      <c r="AL79" s="8">
        <v>23.025197802477301</v>
      </c>
      <c r="AM79" s="9">
        <f t="shared" si="51"/>
        <v>22.523171624346265</v>
      </c>
      <c r="AN79" s="8">
        <f t="shared" si="52"/>
        <v>1.1448735692966487</v>
      </c>
      <c r="AO79" s="26">
        <f t="shared" si="53"/>
        <v>5.0830921523463672</v>
      </c>
      <c r="AR79" t="s">
        <v>111</v>
      </c>
      <c r="AS79">
        <v>52417.793100000003</v>
      </c>
      <c r="AT79" t="s">
        <v>331</v>
      </c>
      <c r="AU79" s="16">
        <v>15.720721318709934</v>
      </c>
      <c r="AV79" s="17">
        <v>12.586274934388234</v>
      </c>
      <c r="AW79" s="16">
        <v>12.6252688721494</v>
      </c>
      <c r="AX79" s="17">
        <v>17.9180716415466</v>
      </c>
      <c r="AY79" s="9">
        <v>26.343698607523002</v>
      </c>
      <c r="AZ79" s="17">
        <v>22.523171624346265</v>
      </c>
      <c r="BC79" t="s">
        <v>111</v>
      </c>
      <c r="BD79" t="s">
        <v>331</v>
      </c>
      <c r="BE79" s="33">
        <f t="shared" si="35"/>
        <v>0.49550960489445933</v>
      </c>
      <c r="BF79" s="34">
        <f t="shared" si="36"/>
        <v>0.50030673690539018</v>
      </c>
      <c r="BG79" s="33">
        <f t="shared" si="37"/>
        <v>0.34040020973326213</v>
      </c>
      <c r="BH79" s="34">
        <f t="shared" si="38"/>
        <v>0.46845149956253496</v>
      </c>
      <c r="BI79" s="33">
        <f t="shared" si="54"/>
        <v>0.4646988241080322</v>
      </c>
      <c r="BJ79" s="34">
        <f t="shared" si="55"/>
        <v>0.46471731892085411</v>
      </c>
    </row>
    <row r="80" spans="1:62" x14ac:dyDescent="0.25">
      <c r="A80" t="s">
        <v>171</v>
      </c>
      <c r="B80">
        <v>53785.641199999998</v>
      </c>
      <c r="C80" t="s">
        <v>332</v>
      </c>
      <c r="D80" s="25">
        <v>1.0432925487808999</v>
      </c>
      <c r="E80" s="8">
        <v>1.0531330406211501</v>
      </c>
      <c r="F80" s="8">
        <v>0.97141719011829997</v>
      </c>
      <c r="G80" s="9">
        <f t="shared" si="39"/>
        <v>1.0226142598401167</v>
      </c>
      <c r="H80" s="8">
        <f t="shared" si="40"/>
        <v>3.6424019373575707E-2</v>
      </c>
      <c r="I80" s="26">
        <f t="shared" si="41"/>
        <v>3.5618532621743917</v>
      </c>
      <c r="J80" s="25">
        <v>2.0747086630162199</v>
      </c>
      <c r="K80" s="8">
        <v>1.7337700519219601</v>
      </c>
      <c r="L80" s="8">
        <v>1.68252072111409</v>
      </c>
      <c r="M80" s="9">
        <f t="shared" si="42"/>
        <v>1.8303331453507568</v>
      </c>
      <c r="N80" s="8">
        <f t="shared" si="43"/>
        <v>0.17406161495815398</v>
      </c>
      <c r="O80" s="26">
        <f t="shared" si="44"/>
        <v>9.5098324258777271</v>
      </c>
      <c r="P80" s="8"/>
      <c r="Q80" s="25">
        <v>0.12988107519907999</v>
      </c>
      <c r="R80" s="8">
        <v>0.236304111365018</v>
      </c>
      <c r="S80" s="8">
        <v>0.100266108811948</v>
      </c>
      <c r="T80" s="9">
        <f>AVERAGE(Q80,S80)</f>
        <v>0.11507359200551399</v>
      </c>
      <c r="U80" s="8">
        <f>_xlfn.STDEV.P(Q80,S80)</f>
        <v>1.4807483193566008E-2</v>
      </c>
      <c r="V80" s="26">
        <f t="shared" si="47"/>
        <v>12.867837820563102</v>
      </c>
      <c r="W80" s="25">
        <v>3.9701313800142503E-2</v>
      </c>
      <c r="X80" s="8">
        <v>0.109919786650896</v>
      </c>
      <c r="Y80" s="8">
        <v>5.0136471910679999E-2</v>
      </c>
      <c r="Z80" s="9">
        <f>AVERAGE(W80,Y80)</f>
        <v>4.4918892855411251E-2</v>
      </c>
      <c r="AA80" s="8">
        <f>_xlfn.STDEV.P(W80,Y80)</f>
        <v>5.2175790552687479E-3</v>
      </c>
      <c r="AB80" s="26">
        <f t="shared" si="58"/>
        <v>11.615555779755157</v>
      </c>
      <c r="AC80" s="8"/>
      <c r="AD80" s="25">
        <v>0</v>
      </c>
      <c r="AE80" s="12">
        <v>0</v>
      </c>
      <c r="AF80" s="8">
        <v>0.46256621028571798</v>
      </c>
      <c r="AG80" s="9">
        <f>(AD80+AE80)/2</f>
        <v>0</v>
      </c>
      <c r="AH80" s="8">
        <f>_xlfn.STDEV.P(AD80,AE80)</f>
        <v>0</v>
      </c>
      <c r="AI80" s="26"/>
      <c r="AJ80" s="25">
        <v>0.48862806074224702</v>
      </c>
      <c r="AK80" s="8">
        <v>0.31129115643451</v>
      </c>
      <c r="AL80" s="8">
        <v>0.356348490408674</v>
      </c>
      <c r="AM80" s="9">
        <f t="shared" si="51"/>
        <v>0.38542256919514367</v>
      </c>
      <c r="AN80" s="8">
        <f t="shared" si="52"/>
        <v>7.5259865135516815E-2</v>
      </c>
      <c r="AO80" s="26">
        <f t="shared" si="53"/>
        <v>19.52658488387895</v>
      </c>
      <c r="AR80" t="s">
        <v>171</v>
      </c>
      <c r="AS80">
        <v>53785.641199999998</v>
      </c>
      <c r="AT80" t="s">
        <v>332</v>
      </c>
      <c r="AU80" s="16">
        <v>1.0226142598401167</v>
      </c>
      <c r="AV80" s="17">
        <v>1.8303331453507568</v>
      </c>
      <c r="AW80" s="16">
        <v>0.11507359200551399</v>
      </c>
      <c r="AX80" s="17">
        <v>4.4918892855411251E-2</v>
      </c>
      <c r="AY80" s="9">
        <v>0</v>
      </c>
      <c r="AZ80" s="17">
        <v>0.38542256919514367</v>
      </c>
      <c r="BC80" t="s">
        <v>171</v>
      </c>
      <c r="BD80" t="s">
        <v>332</v>
      </c>
      <c r="BE80" s="33">
        <f t="shared" si="35"/>
        <v>3.2232311582913932E-2</v>
      </c>
      <c r="BF80" s="34">
        <f t="shared" si="36"/>
        <v>7.2756078202158389E-2</v>
      </c>
      <c r="BG80" s="33">
        <f t="shared" si="37"/>
        <v>3.1025933190100912E-3</v>
      </c>
      <c r="BH80" s="34">
        <f t="shared" si="38"/>
        <v>1.1743631311315578E-3</v>
      </c>
      <c r="BI80" s="33">
        <f t="shared" si="54"/>
        <v>0</v>
      </c>
      <c r="BJ80" s="34">
        <f t="shared" si="55"/>
        <v>7.9523677213534216E-3</v>
      </c>
    </row>
    <row r="81" spans="1:62" x14ac:dyDescent="0.25">
      <c r="A81" t="s">
        <v>249</v>
      </c>
      <c r="B81">
        <v>75202.118600000002</v>
      </c>
      <c r="C81" t="s">
        <v>333</v>
      </c>
      <c r="D81" s="25">
        <v>8.6695733833266893</v>
      </c>
      <c r="E81" s="8">
        <v>10.371001938628099</v>
      </c>
      <c r="F81" s="8">
        <v>9.9848760643121004</v>
      </c>
      <c r="G81" s="9">
        <f t="shared" si="39"/>
        <v>9.675150462088963</v>
      </c>
      <c r="H81" s="8">
        <f t="shared" si="40"/>
        <v>0.72831414636960279</v>
      </c>
      <c r="I81" s="26">
        <f t="shared" si="41"/>
        <v>7.5276777268056287</v>
      </c>
      <c r="J81" s="25">
        <v>12.224669350844099</v>
      </c>
      <c r="K81" s="8">
        <v>11.144441078608899</v>
      </c>
      <c r="L81" s="8">
        <v>11.0570338824209</v>
      </c>
      <c r="M81" s="9">
        <f t="shared" si="42"/>
        <v>11.475381437291299</v>
      </c>
      <c r="N81" s="8">
        <f t="shared" si="43"/>
        <v>0.53102685904047753</v>
      </c>
      <c r="O81" s="26">
        <f t="shared" si="44"/>
        <v>4.6275312236228681</v>
      </c>
      <c r="P81" s="8"/>
      <c r="Q81" s="25">
        <v>8.9316800264152505</v>
      </c>
      <c r="R81" s="8">
        <v>13.7252679582755</v>
      </c>
      <c r="S81" s="8">
        <v>10.904498640420201</v>
      </c>
      <c r="T81" s="9">
        <f t="shared" si="45"/>
        <v>11.187148875036984</v>
      </c>
      <c r="U81" s="8">
        <f t="shared" si="46"/>
        <v>1.9671535580572101</v>
      </c>
      <c r="V81" s="26">
        <f t="shared" si="47"/>
        <v>17.584047374632856</v>
      </c>
      <c r="W81" s="25">
        <v>1.24929287441478</v>
      </c>
      <c r="X81" s="8">
        <v>1.56877504384238</v>
      </c>
      <c r="Y81" s="8">
        <v>1.78497769128737</v>
      </c>
      <c r="Z81" s="9">
        <f t="shared" si="56"/>
        <v>1.5343485365148435</v>
      </c>
      <c r="AA81" s="8">
        <f t="shared" si="57"/>
        <v>0.22004309284324963</v>
      </c>
      <c r="AB81" s="26">
        <f t="shared" si="58"/>
        <v>14.341141377373152</v>
      </c>
      <c r="AC81" s="8"/>
      <c r="AD81" s="25">
        <v>0.36599413023106703</v>
      </c>
      <c r="AE81" s="12">
        <v>0.35740962914972402</v>
      </c>
      <c r="AF81" s="8">
        <v>0.42746444252777199</v>
      </c>
      <c r="AG81" s="9">
        <f t="shared" si="48"/>
        <v>0.39672928637941951</v>
      </c>
      <c r="AH81" s="8">
        <f t="shared" si="49"/>
        <v>3.0735156148352483E-2</v>
      </c>
      <c r="AI81" s="26">
        <f t="shared" si="50"/>
        <v>7.7471356926643269</v>
      </c>
      <c r="AJ81" s="25">
        <v>0.57380821762245204</v>
      </c>
      <c r="AK81" s="8">
        <v>0.43948672921423698</v>
      </c>
      <c r="AL81" s="8">
        <v>0.52000177660519598</v>
      </c>
      <c r="AM81" s="9">
        <f t="shared" si="51"/>
        <v>0.51109890781396172</v>
      </c>
      <c r="AN81" s="8">
        <f t="shared" si="52"/>
        <v>5.5196686896859845E-2</v>
      </c>
      <c r="AO81" s="26">
        <f t="shared" si="53"/>
        <v>10.799609635822437</v>
      </c>
      <c r="AR81" t="s">
        <v>249</v>
      </c>
      <c r="AS81">
        <v>75202.118600000002</v>
      </c>
      <c r="AT81" t="s">
        <v>333</v>
      </c>
      <c r="AU81" s="16">
        <v>9.675150462088963</v>
      </c>
      <c r="AV81" s="17">
        <v>11.475381437291299</v>
      </c>
      <c r="AW81" s="16">
        <v>11.187148875036984</v>
      </c>
      <c r="AX81" s="17">
        <v>1.5343485365148435</v>
      </c>
      <c r="AY81" s="9">
        <v>0.39672928637941951</v>
      </c>
      <c r="AZ81" s="17">
        <v>0.51109890781396172</v>
      </c>
      <c r="BC81" t="s">
        <v>249</v>
      </c>
      <c r="BD81" t="s">
        <v>333</v>
      </c>
      <c r="BE81" s="33">
        <f t="shared" si="35"/>
        <v>0.30495610764745501</v>
      </c>
      <c r="BF81" s="34">
        <f t="shared" si="36"/>
        <v>0.45614851666315936</v>
      </c>
      <c r="BG81" s="33">
        <f t="shared" si="37"/>
        <v>0.30162587917476186</v>
      </c>
      <c r="BH81" s="34">
        <f t="shared" si="38"/>
        <v>4.0114130982452013E-2</v>
      </c>
      <c r="BI81" s="33">
        <f t="shared" si="54"/>
        <v>6.9982440816828643E-3</v>
      </c>
      <c r="BJ81" s="34">
        <f t="shared" si="55"/>
        <v>1.0545429307386677E-2</v>
      </c>
    </row>
    <row r="82" spans="1:62" x14ac:dyDescent="0.25">
      <c r="A82" t="s">
        <v>221</v>
      </c>
      <c r="B82">
        <v>74317.973199999993</v>
      </c>
      <c r="C82" t="s">
        <v>334</v>
      </c>
      <c r="D82" s="25">
        <v>1.60056743752949</v>
      </c>
      <c r="E82" s="8">
        <v>1.5814522459787499</v>
      </c>
      <c r="F82" s="8">
        <v>1.6764688119762099</v>
      </c>
      <c r="G82" s="9">
        <f t="shared" si="39"/>
        <v>1.6194961651614832</v>
      </c>
      <c r="H82" s="8">
        <f t="shared" si="40"/>
        <v>4.1034615475328107E-2</v>
      </c>
      <c r="I82" s="26">
        <f t="shared" si="41"/>
        <v>2.5337889868505163</v>
      </c>
      <c r="J82" s="25">
        <v>1.0006593681542</v>
      </c>
      <c r="K82" s="8">
        <v>1.16407942479128</v>
      </c>
      <c r="L82" s="8">
        <v>0.92290964368188</v>
      </c>
      <c r="M82" s="9">
        <f t="shared" si="42"/>
        <v>1.0292161455424533</v>
      </c>
      <c r="N82" s="8">
        <f t="shared" si="43"/>
        <v>0.10050649392349621</v>
      </c>
      <c r="O82" s="26">
        <f t="shared" si="44"/>
        <v>9.7653436898353139</v>
      </c>
      <c r="P82" s="8"/>
      <c r="Q82" s="25">
        <v>2.4960323662258301</v>
      </c>
      <c r="R82" s="8">
        <v>2.26247645652917</v>
      </c>
      <c r="S82" s="8">
        <v>2.5755084493637201</v>
      </c>
      <c r="T82" s="9">
        <f t="shared" si="45"/>
        <v>2.4446724240395734</v>
      </c>
      <c r="U82" s="8">
        <f t="shared" si="46"/>
        <v>0.13285490802757771</v>
      </c>
      <c r="V82" s="26">
        <f t="shared" si="47"/>
        <v>5.4344666680556095</v>
      </c>
      <c r="W82" s="25">
        <v>2.89269502255679</v>
      </c>
      <c r="X82" s="8">
        <v>2.8794778405413499</v>
      </c>
      <c r="Y82" s="8">
        <v>3.14756973485281</v>
      </c>
      <c r="Z82" s="9">
        <f t="shared" si="56"/>
        <v>2.9732475326503169</v>
      </c>
      <c r="AA82" s="8">
        <f t="shared" si="57"/>
        <v>0.12338245718267665</v>
      </c>
      <c r="AB82" s="26">
        <f t="shared" si="58"/>
        <v>4.1497539585173726</v>
      </c>
      <c r="AC82" s="8"/>
      <c r="AD82" s="25">
        <v>1.2443035593318901</v>
      </c>
      <c r="AE82" s="12">
        <v>6.5911236814381198</v>
      </c>
      <c r="AF82" s="8">
        <v>1.08615660427106</v>
      </c>
      <c r="AG82" s="9">
        <f t="shared" si="48"/>
        <v>1.1652300818014751</v>
      </c>
      <c r="AH82" s="8">
        <f t="shared" si="49"/>
        <v>7.9073477530415048E-2</v>
      </c>
      <c r="AI82" s="26">
        <f t="shared" si="50"/>
        <v>6.7860827458355226</v>
      </c>
      <c r="AJ82" s="25">
        <v>1.42194257380357</v>
      </c>
      <c r="AK82" s="8">
        <v>2.0927807174968001</v>
      </c>
      <c r="AL82" s="8">
        <v>1.6891886437979</v>
      </c>
      <c r="AM82" s="9">
        <f t="shared" si="51"/>
        <v>1.7346373116994236</v>
      </c>
      <c r="AN82" s="8">
        <f t="shared" si="52"/>
        <v>0.27574763803033336</v>
      </c>
      <c r="AO82" s="26">
        <f t="shared" si="53"/>
        <v>15.896558673708194</v>
      </c>
      <c r="AR82" t="s">
        <v>221</v>
      </c>
      <c r="AS82">
        <v>74317.973199999993</v>
      </c>
      <c r="AT82" t="s">
        <v>334</v>
      </c>
      <c r="AU82" s="16">
        <v>1.6194961651614832</v>
      </c>
      <c r="AV82" s="17">
        <v>1.0292161455424533</v>
      </c>
      <c r="AW82" s="16">
        <v>2.4446724240395734</v>
      </c>
      <c r="AX82" s="17">
        <v>2.9732475326503169</v>
      </c>
      <c r="AY82" s="9">
        <v>1.1652300818014751</v>
      </c>
      <c r="AZ82" s="17">
        <v>1.7346373116994236</v>
      </c>
      <c r="BC82" t="s">
        <v>221</v>
      </c>
      <c r="BD82" t="s">
        <v>334</v>
      </c>
      <c r="BE82" s="33">
        <f t="shared" si="35"/>
        <v>5.1045743300098832E-2</v>
      </c>
      <c r="BF82" s="34">
        <f t="shared" si="36"/>
        <v>4.0911530538699156E-2</v>
      </c>
      <c r="BG82" s="33">
        <f t="shared" si="37"/>
        <v>6.5912814554619475E-2</v>
      </c>
      <c r="BH82" s="34">
        <f t="shared" si="38"/>
        <v>7.7732821539295199E-2</v>
      </c>
      <c r="BI82" s="33">
        <f t="shared" si="54"/>
        <v>2.0554480860702686E-2</v>
      </c>
      <c r="BJ82" s="34">
        <f t="shared" si="55"/>
        <v>3.5790518948124898E-2</v>
      </c>
    </row>
    <row r="83" spans="1:62" x14ac:dyDescent="0.25">
      <c r="A83" t="s">
        <v>5</v>
      </c>
      <c r="B83">
        <v>123098.626</v>
      </c>
      <c r="C83" t="s">
        <v>335</v>
      </c>
      <c r="D83" s="25">
        <v>4.3738553483875702</v>
      </c>
      <c r="E83" s="8">
        <v>0.60471207667011595</v>
      </c>
      <c r="F83" s="8">
        <v>6.1460101679233201</v>
      </c>
      <c r="G83" s="9">
        <f>AVERAGE(D83,F83)</f>
        <v>5.2599327581554451</v>
      </c>
      <c r="H83" s="8">
        <f>_xlfn.STDEV.P(D83,F83)</f>
        <v>0.8860774097678763</v>
      </c>
      <c r="I83" s="26">
        <f t="shared" si="41"/>
        <v>16.845793482702355</v>
      </c>
      <c r="J83" s="25">
        <v>12.116767611664701</v>
      </c>
      <c r="K83" s="8">
        <v>11.9767051811857</v>
      </c>
      <c r="L83" s="8">
        <v>11.436106664065999</v>
      </c>
      <c r="M83" s="9">
        <f t="shared" si="42"/>
        <v>11.843193152305465</v>
      </c>
      <c r="N83" s="8">
        <f t="shared" si="43"/>
        <v>0.29347791261385442</v>
      </c>
      <c r="O83" s="26">
        <f t="shared" si="44"/>
        <v>2.4780302815269399</v>
      </c>
      <c r="P83" s="8"/>
      <c r="Q83" s="25">
        <v>3.2684385232294</v>
      </c>
      <c r="R83" s="8">
        <v>3.3899346069617402</v>
      </c>
      <c r="S83" s="8">
        <v>3.31455973556533</v>
      </c>
      <c r="T83" s="9">
        <f t="shared" si="45"/>
        <v>3.324310955252157</v>
      </c>
      <c r="U83" s="8">
        <f t="shared" si="46"/>
        <v>5.0077535246918346E-2</v>
      </c>
      <c r="V83" s="26">
        <f t="shared" si="47"/>
        <v>1.5064034598748852</v>
      </c>
      <c r="W83" s="25">
        <v>0.75141356383835001</v>
      </c>
      <c r="X83" s="8">
        <v>0.86252829652020102</v>
      </c>
      <c r="Y83" s="8">
        <v>1.1595558081730399</v>
      </c>
      <c r="Z83" s="9">
        <f t="shared" si="56"/>
        <v>0.92449922284386366</v>
      </c>
      <c r="AA83" s="8">
        <f t="shared" si="57"/>
        <v>0.172289136211388</v>
      </c>
      <c r="AB83" s="26">
        <f t="shared" si="58"/>
        <v>18.635941702731476</v>
      </c>
      <c r="AC83" s="8"/>
      <c r="AD83" s="25">
        <v>0.692728796834578</v>
      </c>
      <c r="AE83" s="12">
        <v>0</v>
      </c>
      <c r="AF83" s="8">
        <v>1.88340055324163</v>
      </c>
      <c r="AG83" s="9">
        <f t="shared" si="48"/>
        <v>1.288064675038104</v>
      </c>
      <c r="AH83" s="8">
        <f t="shared" si="49"/>
        <v>0.59533587820352607</v>
      </c>
      <c r="AI83" s="26">
        <f t="shared" si="50"/>
        <v>46.219408834103355</v>
      </c>
      <c r="AJ83" s="25">
        <v>1.9363175419979799</v>
      </c>
      <c r="AK83" s="8">
        <v>2.36695015241422</v>
      </c>
      <c r="AL83" s="8">
        <v>2.8245661654905101</v>
      </c>
      <c r="AM83" s="9">
        <f t="shared" si="51"/>
        <v>2.3759446199675698</v>
      </c>
      <c r="AN83" s="8">
        <f t="shared" si="52"/>
        <v>0.36268175178708256</v>
      </c>
      <c r="AO83" s="26">
        <f t="shared" si="53"/>
        <v>15.264739284707444</v>
      </c>
      <c r="AR83" t="s">
        <v>5</v>
      </c>
      <c r="AS83">
        <v>123098.626</v>
      </c>
      <c r="AT83" t="s">
        <v>335</v>
      </c>
      <c r="AU83" s="16">
        <v>5.2599327581554451</v>
      </c>
      <c r="AV83" s="17">
        <v>11.843193152305465</v>
      </c>
      <c r="AW83" s="16">
        <v>3.324310955252157</v>
      </c>
      <c r="AX83" s="17">
        <v>0.92449922284386366</v>
      </c>
      <c r="AY83" s="9">
        <v>1.288064675038104</v>
      </c>
      <c r="AZ83" s="17">
        <v>2.3759446199675698</v>
      </c>
      <c r="BC83" t="s">
        <v>5</v>
      </c>
      <c r="BD83" t="s">
        <v>335</v>
      </c>
      <c r="BE83" s="33">
        <f t="shared" si="35"/>
        <v>0.16579056074628698</v>
      </c>
      <c r="BF83" s="34">
        <f t="shared" si="36"/>
        <v>0.47076909978990616</v>
      </c>
      <c r="BG83" s="33">
        <f t="shared" si="37"/>
        <v>8.9629469110368773E-2</v>
      </c>
      <c r="BH83" s="34">
        <f t="shared" si="38"/>
        <v>2.4170181699766018E-2</v>
      </c>
      <c r="BI83" s="33">
        <f t="shared" si="54"/>
        <v>2.2721264344193845E-2</v>
      </c>
      <c r="BJ83" s="34">
        <f t="shared" si="55"/>
        <v>4.9022519213157416E-2</v>
      </c>
    </row>
    <row r="84" spans="1:62" x14ac:dyDescent="0.25">
      <c r="A84" t="s">
        <v>39</v>
      </c>
      <c r="B84">
        <v>56100.423999999999</v>
      </c>
      <c r="C84" t="s">
        <v>336</v>
      </c>
      <c r="D84" s="25">
        <v>2.51820590545482</v>
      </c>
      <c r="E84" s="8">
        <v>1.7626691950487401</v>
      </c>
      <c r="F84" s="8">
        <v>2.3002463132133601</v>
      </c>
      <c r="G84" s="9">
        <f t="shared" si="39"/>
        <v>2.1937071379056401</v>
      </c>
      <c r="H84" s="8">
        <f t="shared" si="40"/>
        <v>0.31751312529221898</v>
      </c>
      <c r="I84" s="26">
        <f t="shared" si="41"/>
        <v>14.473815570265808</v>
      </c>
      <c r="J84" s="25">
        <v>2.4016735571840302</v>
      </c>
      <c r="K84" s="8">
        <v>1.85029972011559</v>
      </c>
      <c r="L84" s="8">
        <v>1.7669169203199</v>
      </c>
      <c r="M84" s="9">
        <f>AVERAGE(K84:L84)</f>
        <v>1.808608320217745</v>
      </c>
      <c r="N84" s="8">
        <f>_xlfn.STDEV.P(K84:L84)</f>
        <v>4.1691399897844983E-2</v>
      </c>
      <c r="O84" s="26">
        <f t="shared" si="44"/>
        <v>2.3051646634482803</v>
      </c>
      <c r="P84" s="8"/>
      <c r="Q84" s="25">
        <v>1.7262000016412999</v>
      </c>
      <c r="R84" s="8">
        <v>1.64755436683848</v>
      </c>
      <c r="S84" s="8">
        <v>1.887948042716</v>
      </c>
      <c r="T84" s="9">
        <f t="shared" si="45"/>
        <v>1.7539008037319268</v>
      </c>
      <c r="U84" s="8">
        <f t="shared" si="46"/>
        <v>0.10007590678354969</v>
      </c>
      <c r="V84" s="26">
        <f t="shared" si="47"/>
        <v>5.7059046082087148</v>
      </c>
      <c r="W84" s="25">
        <v>2.0434558933310298</v>
      </c>
      <c r="X84" s="8">
        <v>1.71278229364289</v>
      </c>
      <c r="Y84" s="8">
        <v>1.7568456808769899</v>
      </c>
      <c r="Z84" s="9">
        <f t="shared" si="56"/>
        <v>1.8376946226169697</v>
      </c>
      <c r="AA84" s="8">
        <f t="shared" si="57"/>
        <v>0.14660302615802093</v>
      </c>
      <c r="AB84" s="26">
        <f t="shared" si="58"/>
        <v>7.9775510225551418</v>
      </c>
      <c r="AC84" s="8"/>
      <c r="AD84" s="25">
        <v>4.5899214053906796</v>
      </c>
      <c r="AE84" s="12">
        <v>0.49225246943114798</v>
      </c>
      <c r="AF84" s="8">
        <v>4.2061407287421604</v>
      </c>
      <c r="AG84" s="9">
        <f t="shared" si="48"/>
        <v>4.3980310670664196</v>
      </c>
      <c r="AH84" s="8">
        <f t="shared" si="49"/>
        <v>0.19189033832425964</v>
      </c>
      <c r="AI84" s="26">
        <f t="shared" si="50"/>
        <v>4.3630964719913763</v>
      </c>
      <c r="AJ84" s="25">
        <v>3.9202861869171501</v>
      </c>
      <c r="AK84" s="8">
        <v>4.2318095309860002</v>
      </c>
      <c r="AL84" s="8">
        <v>4.1052999087320199</v>
      </c>
      <c r="AM84" s="9">
        <f t="shared" si="51"/>
        <v>4.085798542211724</v>
      </c>
      <c r="AN84" s="8">
        <f t="shared" si="52"/>
        <v>0.12792426391444534</v>
      </c>
      <c r="AO84" s="26">
        <f t="shared" si="53"/>
        <v>3.1309488853358243</v>
      </c>
      <c r="AR84" t="s">
        <v>39</v>
      </c>
      <c r="AS84">
        <v>56100.423999999999</v>
      </c>
      <c r="AT84" t="s">
        <v>336</v>
      </c>
      <c r="AU84" s="16">
        <v>2.1937071379056401</v>
      </c>
      <c r="AV84" s="17">
        <v>1.808608320217745</v>
      </c>
      <c r="AW84" s="16">
        <v>1.7539008037319268</v>
      </c>
      <c r="AX84" s="17">
        <v>1.8376946226169697</v>
      </c>
      <c r="AY84" s="9">
        <v>4.3980310670664196</v>
      </c>
      <c r="AZ84" s="17">
        <v>4.085798542211724</v>
      </c>
      <c r="BC84" t="s">
        <v>39</v>
      </c>
      <c r="BD84" t="s">
        <v>336</v>
      </c>
      <c r="BE84" s="33">
        <f t="shared" si="35"/>
        <v>6.9144598083046488E-2</v>
      </c>
      <c r="BF84" s="34">
        <f t="shared" si="36"/>
        <v>7.1892512418890719E-2</v>
      </c>
      <c r="BG84" s="33">
        <f t="shared" si="37"/>
        <v>4.7288355399598178E-2</v>
      </c>
      <c r="BH84" s="34">
        <f t="shared" si="38"/>
        <v>4.8044835344157606E-2</v>
      </c>
      <c r="BI84" s="33">
        <f t="shared" si="54"/>
        <v>7.7580597003669025E-2</v>
      </c>
      <c r="BJ84" s="34">
        <f t="shared" si="55"/>
        <v>8.4301686097127432E-2</v>
      </c>
    </row>
    <row r="85" spans="1:62" x14ac:dyDescent="0.25">
      <c r="A85" t="s">
        <v>89</v>
      </c>
      <c r="B85">
        <v>26001.807400000002</v>
      </c>
      <c r="C85" t="s">
        <v>337</v>
      </c>
      <c r="D85" s="25">
        <v>64.241128003738595</v>
      </c>
      <c r="E85" s="8">
        <v>52.905627079627898</v>
      </c>
      <c r="F85" s="8">
        <v>67.054904111141497</v>
      </c>
      <c r="G85" s="9">
        <f t="shared" si="39"/>
        <v>61.400553064835997</v>
      </c>
      <c r="H85" s="8">
        <f t="shared" si="40"/>
        <v>6.1156716511091789</v>
      </c>
      <c r="I85" s="26">
        <f t="shared" si="41"/>
        <v>9.9602875639431563</v>
      </c>
      <c r="J85" s="25">
        <v>61.739696296988598</v>
      </c>
      <c r="K85" s="8">
        <v>42.467679310367302</v>
      </c>
      <c r="L85" s="8">
        <v>45.679046703619598</v>
      </c>
      <c r="M85" s="9">
        <f t="shared" si="42"/>
        <v>49.962140770325163</v>
      </c>
      <c r="N85" s="8">
        <f t="shared" si="43"/>
        <v>8.4305528000379262</v>
      </c>
      <c r="O85" s="26">
        <f t="shared" si="44"/>
        <v>16.873882243743292</v>
      </c>
      <c r="P85" s="8"/>
      <c r="Q85" s="25">
        <v>25.4456992127059</v>
      </c>
      <c r="R85" s="8">
        <v>24.4782138571377</v>
      </c>
      <c r="S85" s="8">
        <v>27.142020763367899</v>
      </c>
      <c r="T85" s="9">
        <f t="shared" si="45"/>
        <v>25.688644611070501</v>
      </c>
      <c r="U85" s="8">
        <f t="shared" si="46"/>
        <v>1.1009794604078156</v>
      </c>
      <c r="V85" s="26">
        <f t="shared" si="47"/>
        <v>4.2858604534290974</v>
      </c>
      <c r="W85" s="25">
        <v>48.655421115059603</v>
      </c>
      <c r="X85" s="8">
        <v>44.175311356962901</v>
      </c>
      <c r="Y85" s="8">
        <v>47.762192533288797</v>
      </c>
      <c r="Z85" s="9">
        <f t="shared" si="56"/>
        <v>46.864308335103772</v>
      </c>
      <c r="AA85" s="8">
        <f t="shared" si="57"/>
        <v>1.9360600689994278</v>
      </c>
      <c r="AB85" s="26">
        <f t="shared" si="58"/>
        <v>4.13120376205194</v>
      </c>
      <c r="AC85" s="8"/>
      <c r="AD85" s="25">
        <v>4.7711460501941101</v>
      </c>
      <c r="AE85" s="12">
        <v>14.585016677161001</v>
      </c>
      <c r="AF85" s="8">
        <v>5.2172559003821899</v>
      </c>
      <c r="AG85" s="9">
        <f t="shared" si="48"/>
        <v>4.99420097528815</v>
      </c>
      <c r="AH85" s="8">
        <f t="shared" si="49"/>
        <v>0.2230549250940399</v>
      </c>
      <c r="AI85" s="26">
        <f t="shared" si="50"/>
        <v>4.4662785137750749</v>
      </c>
      <c r="AJ85" s="25">
        <v>8.32189616212397</v>
      </c>
      <c r="AK85" s="8">
        <v>10.0869473522561</v>
      </c>
      <c r="AL85" s="8">
        <v>10.4881635167872</v>
      </c>
      <c r="AM85" s="9">
        <f t="shared" si="51"/>
        <v>9.6323356770557567</v>
      </c>
      <c r="AN85" s="8">
        <f t="shared" si="52"/>
        <v>0.94098614739759545</v>
      </c>
      <c r="AO85" s="26">
        <f t="shared" si="53"/>
        <v>9.7690340011615913</v>
      </c>
      <c r="AR85" t="s">
        <v>89</v>
      </c>
      <c r="AS85">
        <v>26001.807400000002</v>
      </c>
      <c r="AT85" t="s">
        <v>337</v>
      </c>
      <c r="AU85" s="16">
        <v>61.400553064835997</v>
      </c>
      <c r="AV85" s="17">
        <v>49.962140770325163</v>
      </c>
      <c r="AW85" s="16">
        <v>25.688644611070501</v>
      </c>
      <c r="AX85" s="17">
        <v>46.864308335103772</v>
      </c>
      <c r="AY85" s="9">
        <v>4.99420097528815</v>
      </c>
      <c r="AZ85" s="17">
        <v>9.6323356770557567</v>
      </c>
      <c r="BC85" t="s">
        <v>89</v>
      </c>
      <c r="BD85" t="s">
        <v>337</v>
      </c>
      <c r="BE85" s="33">
        <f t="shared" si="35"/>
        <v>1.9353160184353968</v>
      </c>
      <c r="BF85" s="34">
        <f t="shared" si="36"/>
        <v>1.9860042584413884</v>
      </c>
      <c r="BG85" s="33">
        <f t="shared" si="37"/>
        <v>0.69261257735756487</v>
      </c>
      <c r="BH85" s="34">
        <f t="shared" si="38"/>
        <v>1.2252242291875017</v>
      </c>
      <c r="BI85" s="33">
        <f t="shared" si="54"/>
        <v>8.8096943225460272E-2</v>
      </c>
      <c r="BJ85" s="34">
        <f t="shared" si="55"/>
        <v>0.19874257877378165</v>
      </c>
    </row>
    <row r="86" spans="1:62" x14ac:dyDescent="0.25">
      <c r="A86" t="s">
        <v>99</v>
      </c>
      <c r="B86">
        <v>40123.089899999999</v>
      </c>
      <c r="C86" t="s">
        <v>338</v>
      </c>
      <c r="D86" s="25">
        <v>4.6835268017516798</v>
      </c>
      <c r="E86" s="8">
        <v>4.1982009040888997</v>
      </c>
      <c r="F86" s="8">
        <v>5.5642082903239896</v>
      </c>
      <c r="G86" s="9">
        <f t="shared" si="39"/>
        <v>4.8153119987215227</v>
      </c>
      <c r="H86" s="8">
        <f t="shared" si="40"/>
        <v>0.5654022452599563</v>
      </c>
      <c r="I86" s="26">
        <f t="shared" si="41"/>
        <v>11.741757240446143</v>
      </c>
      <c r="J86" s="25">
        <v>11.5256947991611</v>
      </c>
      <c r="K86" s="8">
        <v>7.7984765031232897</v>
      </c>
      <c r="L86" s="8">
        <v>9.4653514026839503</v>
      </c>
      <c r="M86" s="9">
        <f t="shared" si="42"/>
        <v>9.5965075683227798</v>
      </c>
      <c r="N86" s="8">
        <f t="shared" si="43"/>
        <v>1.5244541124434372</v>
      </c>
      <c r="O86" s="26">
        <f t="shared" si="44"/>
        <v>15.885509406312822</v>
      </c>
      <c r="P86" s="8"/>
      <c r="Q86" s="25">
        <v>1.74376335127302</v>
      </c>
      <c r="R86" s="8">
        <v>2.1374061851394099</v>
      </c>
      <c r="S86" s="8">
        <v>1.4672344365301599</v>
      </c>
      <c r="T86" s="9">
        <f t="shared" si="45"/>
        <v>1.7828013243141967</v>
      </c>
      <c r="U86" s="8">
        <f t="shared" si="46"/>
        <v>0.27498547314705879</v>
      </c>
      <c r="V86" s="26">
        <f t="shared" si="47"/>
        <v>15.42434759256416</v>
      </c>
      <c r="W86" s="25">
        <v>1.5942093531103601</v>
      </c>
      <c r="X86" s="8">
        <v>1.44256705741581</v>
      </c>
      <c r="Y86" s="8">
        <v>0.565438228814093</v>
      </c>
      <c r="Z86" s="9">
        <f>AVERAGE(W86:X86)</f>
        <v>1.518388205263085</v>
      </c>
      <c r="AA86" s="8">
        <f>_xlfn.STDEV.P(W86:X86)</f>
        <v>7.5821147847275006E-2</v>
      </c>
      <c r="AB86" s="26">
        <f t="shared" si="58"/>
        <v>4.993528505059599</v>
      </c>
      <c r="AC86" s="8"/>
      <c r="AD86" s="25">
        <v>0.104438063700614</v>
      </c>
      <c r="AE86" s="12">
        <v>3.0820005902698799</v>
      </c>
      <c r="AF86" s="8">
        <v>6.6720776023717801E-2</v>
      </c>
      <c r="AG86" s="9">
        <f t="shared" si="48"/>
        <v>8.5579419862165898E-2</v>
      </c>
      <c r="AH86" s="8">
        <f t="shared" si="49"/>
        <v>1.8858643838448094E-2</v>
      </c>
      <c r="AI86" s="26">
        <f t="shared" si="50"/>
        <v>22.036424024399558</v>
      </c>
      <c r="AJ86" s="25">
        <v>9.6074456881299397E-2</v>
      </c>
      <c r="AK86" s="8">
        <v>0.22905420125773199</v>
      </c>
      <c r="AL86" s="8">
        <v>0.28327466149091302</v>
      </c>
      <c r="AM86" s="9">
        <f t="shared" si="51"/>
        <v>0.20280110654331476</v>
      </c>
      <c r="AN86" s="8">
        <f t="shared" si="52"/>
        <v>7.8646457381683466E-2</v>
      </c>
      <c r="AO86" s="26">
        <f t="shared" si="53"/>
        <v>38.780092831932336</v>
      </c>
      <c r="AR86" t="s">
        <v>99</v>
      </c>
      <c r="AS86">
        <v>40123.089899999999</v>
      </c>
      <c r="AT86" t="s">
        <v>338</v>
      </c>
      <c r="AU86" s="16">
        <v>4.8153119987215227</v>
      </c>
      <c r="AV86" s="17">
        <v>9.5965075683227798</v>
      </c>
      <c r="AW86" s="16">
        <v>1.7828013243141967</v>
      </c>
      <c r="AX86" s="17">
        <v>1.518388205263085</v>
      </c>
      <c r="AY86" s="9">
        <v>8.5579419862165898E-2</v>
      </c>
      <c r="AZ86" s="17">
        <v>0.20280110654331476</v>
      </c>
      <c r="BC86" t="s">
        <v>99</v>
      </c>
      <c r="BD86" t="s">
        <v>338</v>
      </c>
      <c r="BE86" s="33">
        <f t="shared" si="35"/>
        <v>0.15177632740619387</v>
      </c>
      <c r="BF86" s="34">
        <f t="shared" si="36"/>
        <v>0.38146293579505514</v>
      </c>
      <c r="BG86" s="33">
        <f t="shared" si="37"/>
        <v>4.8067565994416209E-2</v>
      </c>
      <c r="BH86" s="34">
        <f t="shared" si="38"/>
        <v>3.9696862804381727E-2</v>
      </c>
      <c r="BI86" s="33">
        <f t="shared" si="54"/>
        <v>1.5096079092872432E-3</v>
      </c>
      <c r="BJ86" s="34">
        <f t="shared" si="55"/>
        <v>4.1843656869851335E-3</v>
      </c>
    </row>
    <row r="87" spans="1:62" x14ac:dyDescent="0.25">
      <c r="A87" t="s">
        <v>175</v>
      </c>
      <c r="B87">
        <v>48713.128299999997</v>
      </c>
      <c r="C87" t="s">
        <v>339</v>
      </c>
      <c r="D87" s="25">
        <v>77.930305578527594</v>
      </c>
      <c r="E87" s="8">
        <v>48.5152852326935</v>
      </c>
      <c r="F87" s="8">
        <v>78.646967844057997</v>
      </c>
      <c r="G87" s="9">
        <f>AVERAGE(D87,F87)</f>
        <v>78.288636711292796</v>
      </c>
      <c r="H87" s="8">
        <f>_xlfn.STDEV.P(D87,F87)</f>
        <v>0.35833113276520123</v>
      </c>
      <c r="I87" s="26">
        <f t="shared" si="41"/>
        <v>0.45770516363265978</v>
      </c>
      <c r="J87" s="25">
        <v>67.178346783246894</v>
      </c>
      <c r="K87" s="8">
        <v>39.991410355725698</v>
      </c>
      <c r="L87" s="8">
        <v>41.513996275947001</v>
      </c>
      <c r="M87" s="9">
        <f>AVERAGE(K87:L87)</f>
        <v>40.752703315836349</v>
      </c>
      <c r="N87" s="8">
        <f>_xlfn.STDEV.P(K87:L87)</f>
        <v>0.76129296011065151</v>
      </c>
      <c r="O87" s="26">
        <f t="shared" si="44"/>
        <v>1.8680796564845696</v>
      </c>
      <c r="P87" s="8"/>
      <c r="Q87" s="25">
        <v>48.995382872891298</v>
      </c>
      <c r="R87" s="8">
        <v>46.761769433547499</v>
      </c>
      <c r="S87" s="8">
        <v>50.284208163935901</v>
      </c>
      <c r="T87" s="9">
        <f t="shared" si="45"/>
        <v>48.680453490124897</v>
      </c>
      <c r="U87" s="8">
        <f t="shared" si="46"/>
        <v>1.4551698731149987</v>
      </c>
      <c r="V87" s="26">
        <f t="shared" si="47"/>
        <v>2.9892282605998894</v>
      </c>
      <c r="W87" s="25">
        <v>45.014144577763702</v>
      </c>
      <c r="X87" s="8">
        <v>41.494389345635902</v>
      </c>
      <c r="Y87" s="8">
        <v>44.050843171739302</v>
      </c>
      <c r="Z87" s="9">
        <f t="shared" si="56"/>
        <v>43.5197923650463</v>
      </c>
      <c r="AA87" s="8">
        <f t="shared" si="57"/>
        <v>1.4851892007394702</v>
      </c>
      <c r="AB87" s="26">
        <f t="shared" si="58"/>
        <v>3.412675291006964</v>
      </c>
      <c r="AC87" s="8"/>
      <c r="AD87" s="25">
        <v>40.376332199304599</v>
      </c>
      <c r="AE87" s="12">
        <v>17.930116177597199</v>
      </c>
      <c r="AF87" s="8">
        <v>40.312488708305601</v>
      </c>
      <c r="AG87" s="9">
        <f t="shared" si="48"/>
        <v>40.344410453805096</v>
      </c>
      <c r="AH87" s="8">
        <f t="shared" si="49"/>
        <v>3.192174549949911E-2</v>
      </c>
      <c r="AI87" s="26">
        <f t="shared" si="50"/>
        <v>7.9123093237537689E-2</v>
      </c>
      <c r="AJ87" s="25">
        <v>35.447135315838104</v>
      </c>
      <c r="AK87" s="8">
        <v>39.816397765759099</v>
      </c>
      <c r="AL87" s="8">
        <v>40.554189769453203</v>
      </c>
      <c r="AM87" s="9">
        <f t="shared" si="51"/>
        <v>38.605907617016804</v>
      </c>
      <c r="AN87" s="8">
        <f t="shared" si="52"/>
        <v>2.253806572327369</v>
      </c>
      <c r="AO87" s="26">
        <f t="shared" si="53"/>
        <v>5.8379836440729891</v>
      </c>
      <c r="AR87" t="s">
        <v>175</v>
      </c>
      <c r="AS87">
        <v>48713.128299999997</v>
      </c>
      <c r="AT87" t="s">
        <v>339</v>
      </c>
      <c r="AU87" s="16">
        <v>78.288636711292796</v>
      </c>
      <c r="AV87" s="17">
        <v>40.752703315836349</v>
      </c>
      <c r="AW87" s="16">
        <v>48.680453490124897</v>
      </c>
      <c r="AX87" s="17">
        <v>43.5197923650463</v>
      </c>
      <c r="AY87" s="9">
        <v>40.344410453805096</v>
      </c>
      <c r="AZ87" s="17">
        <v>38.605907617016804</v>
      </c>
      <c r="BC87" t="s">
        <v>175</v>
      </c>
      <c r="BD87" t="s">
        <v>339</v>
      </c>
      <c r="BE87" s="33">
        <f t="shared" si="35"/>
        <v>2.4676203246710786</v>
      </c>
      <c r="BF87" s="34">
        <f t="shared" si="36"/>
        <v>1.6199274306580667</v>
      </c>
      <c r="BG87" s="33">
        <f t="shared" si="37"/>
        <v>1.3125135587807653</v>
      </c>
      <c r="BH87" s="34">
        <f t="shared" si="38"/>
        <v>1.1377849358959478</v>
      </c>
      <c r="BI87" s="33">
        <f t="shared" si="54"/>
        <v>0.71166924495033279</v>
      </c>
      <c r="BJ87" s="34">
        <f t="shared" si="55"/>
        <v>0.79655006770419545</v>
      </c>
    </row>
    <row r="88" spans="1:62" x14ac:dyDescent="0.25">
      <c r="A88" t="s">
        <v>207</v>
      </c>
      <c r="B88">
        <v>20375.625499999998</v>
      </c>
      <c r="C88" t="s">
        <v>340</v>
      </c>
      <c r="D88" s="25">
        <v>8.4622011143062501</v>
      </c>
      <c r="E88" s="8">
        <v>9.6481080418359806</v>
      </c>
      <c r="F88" s="8">
        <v>10.2812366161327</v>
      </c>
      <c r="G88" s="9">
        <f t="shared" si="39"/>
        <v>9.4638485907583103</v>
      </c>
      <c r="H88" s="8">
        <f t="shared" si="40"/>
        <v>0.75396118300163373</v>
      </c>
      <c r="I88" s="26">
        <f t="shared" si="41"/>
        <v>7.9667502683622393</v>
      </c>
      <c r="J88" s="25">
        <v>8.5458011867501895</v>
      </c>
      <c r="K88" s="8">
        <v>7.9341829587591004</v>
      </c>
      <c r="L88" s="8">
        <v>8.4753951848992894</v>
      </c>
      <c r="M88" s="9">
        <f t="shared" si="42"/>
        <v>8.318459776802861</v>
      </c>
      <c r="N88" s="8">
        <f t="shared" si="43"/>
        <v>0.27324074359257461</v>
      </c>
      <c r="O88" s="26">
        <f t="shared" si="44"/>
        <v>3.2847516358081461</v>
      </c>
      <c r="P88" s="8"/>
      <c r="Q88" s="25">
        <v>5.8151450138504801</v>
      </c>
      <c r="R88" s="8">
        <v>6.0191273767064999</v>
      </c>
      <c r="S88" s="8">
        <v>6.5859106222230599</v>
      </c>
      <c r="T88" s="9">
        <f t="shared" si="45"/>
        <v>6.140061004260013</v>
      </c>
      <c r="U88" s="8">
        <f t="shared" si="46"/>
        <v>0.3260762819417436</v>
      </c>
      <c r="V88" s="26">
        <f t="shared" si="47"/>
        <v>5.3106358668995277</v>
      </c>
      <c r="W88" s="25">
        <v>6.4539945472330604</v>
      </c>
      <c r="X88" s="8">
        <v>7.19109385852295</v>
      </c>
      <c r="Y88" s="8">
        <v>7.45545008958329</v>
      </c>
      <c r="Z88" s="9">
        <f t="shared" si="56"/>
        <v>7.0335128317797668</v>
      </c>
      <c r="AA88" s="8">
        <f t="shared" si="57"/>
        <v>0.4237547528292554</v>
      </c>
      <c r="AB88" s="26">
        <f t="shared" si="58"/>
        <v>6.0247953329179902</v>
      </c>
      <c r="AC88" s="8"/>
      <c r="AD88" s="25">
        <v>7.3639088162736899</v>
      </c>
      <c r="AE88" s="12">
        <v>1.7764164503139901</v>
      </c>
      <c r="AF88" s="8">
        <v>16.179549080518498</v>
      </c>
      <c r="AG88" s="9">
        <f t="shared" si="48"/>
        <v>11.771728948396094</v>
      </c>
      <c r="AH88" s="8">
        <f t="shared" si="49"/>
        <v>4.4078201321224064</v>
      </c>
      <c r="AI88" s="26">
        <f t="shared" si="50"/>
        <v>37.444118459106853</v>
      </c>
      <c r="AJ88" s="25">
        <v>7.8931780215511802</v>
      </c>
      <c r="AK88" s="8">
        <v>9.6404282677557003</v>
      </c>
      <c r="AL88" s="8">
        <v>8.7822813236308406</v>
      </c>
      <c r="AM88" s="9">
        <f t="shared" si="51"/>
        <v>8.7719625376459067</v>
      </c>
      <c r="AN88" s="8">
        <f t="shared" si="52"/>
        <v>0.71334924299559899</v>
      </c>
      <c r="AO88" s="26">
        <f t="shared" si="53"/>
        <v>8.1321510429869814</v>
      </c>
      <c r="AR88" t="s">
        <v>207</v>
      </c>
      <c r="AS88">
        <v>20375.625499999998</v>
      </c>
      <c r="AT88" t="s">
        <v>340</v>
      </c>
      <c r="AU88" s="16">
        <v>9.4638485907583103</v>
      </c>
      <c r="AV88" s="17">
        <v>8.318459776802861</v>
      </c>
      <c r="AW88" s="16">
        <v>6.140061004260013</v>
      </c>
      <c r="AX88" s="17">
        <v>7.0335128317797668</v>
      </c>
      <c r="AY88" s="9">
        <v>11.771728948396094</v>
      </c>
      <c r="AZ88" s="17">
        <v>8.7719625376459067</v>
      </c>
      <c r="BC88" t="s">
        <v>207</v>
      </c>
      <c r="BD88" t="s">
        <v>340</v>
      </c>
      <c r="BE88" s="33">
        <f t="shared" si="35"/>
        <v>0.2982959738880771</v>
      </c>
      <c r="BF88" s="34">
        <f t="shared" si="36"/>
        <v>0.33066030169420152</v>
      </c>
      <c r="BG88" s="33">
        <f t="shared" si="37"/>
        <v>0.16554721129430533</v>
      </c>
      <c r="BH88" s="34">
        <f t="shared" si="38"/>
        <v>0.18388472259480079</v>
      </c>
      <c r="BI88" s="33">
        <f t="shared" si="54"/>
        <v>0.20765150260548393</v>
      </c>
      <c r="BJ88" s="34">
        <f t="shared" si="55"/>
        <v>0.18099062512859121</v>
      </c>
    </row>
    <row r="89" spans="1:62" x14ac:dyDescent="0.25">
      <c r="A89" t="s">
        <v>11</v>
      </c>
      <c r="B89">
        <v>24218.388200000001</v>
      </c>
      <c r="C89" t="s">
        <v>341</v>
      </c>
      <c r="D89" s="25">
        <v>0.66990248988429302</v>
      </c>
      <c r="E89" s="8">
        <v>9.7117021780662096</v>
      </c>
      <c r="F89" s="8">
        <v>0.185291754781581</v>
      </c>
      <c r="G89" s="9">
        <f>AVERAGE(D89,F89)</f>
        <v>0.42759712233293701</v>
      </c>
      <c r="H89" s="8">
        <f>_xlfn.STDEV.P(D89,F89)</f>
        <v>0.24230536755135601</v>
      </c>
      <c r="I89" s="26">
        <f t="shared" si="41"/>
        <v>56.666744207574773</v>
      </c>
      <c r="J89" s="25">
        <v>7.7525342179178498</v>
      </c>
      <c r="K89" s="8">
        <v>6.13618101876816</v>
      </c>
      <c r="L89" s="8">
        <v>0.62779028889813904</v>
      </c>
      <c r="M89" s="9">
        <f t="shared" si="42"/>
        <v>4.8388351751947161</v>
      </c>
      <c r="N89" s="8">
        <f t="shared" si="43"/>
        <v>3.0498987624623184</v>
      </c>
      <c r="O89" s="26">
        <f t="shared" si="44"/>
        <v>63.029606341976496</v>
      </c>
      <c r="P89" s="8"/>
      <c r="Q89" s="25">
        <v>33.781443736776403</v>
      </c>
      <c r="R89" s="8">
        <v>10.573358403933501</v>
      </c>
      <c r="S89" s="8">
        <v>6.0155564268116901</v>
      </c>
      <c r="T89" s="9">
        <f>AVERAGE(R89:S89)</f>
        <v>8.2944574153725945</v>
      </c>
      <c r="U89" s="8">
        <f>_xlfn.STDEV.P(R89:S89)</f>
        <v>2.2789009885609111</v>
      </c>
      <c r="V89" s="26">
        <f t="shared" si="47"/>
        <v>27.474985697524868</v>
      </c>
      <c r="W89" s="25">
        <v>3.3175872608021999</v>
      </c>
      <c r="X89" s="8">
        <v>5.2915196299477696</v>
      </c>
      <c r="Y89" s="8">
        <v>10.5622264978267</v>
      </c>
      <c r="Z89" s="9">
        <f>AVERAGE(W89:X89)</f>
        <v>4.3045534453749852</v>
      </c>
      <c r="AA89" s="8">
        <f>_xlfn.STDEV.P(W89:X89)</f>
        <v>0.98696618457278396</v>
      </c>
      <c r="AB89" s="26">
        <f t="shared" si="58"/>
        <v>22.928422125487298</v>
      </c>
      <c r="AC89" s="8"/>
      <c r="AD89" s="25">
        <v>0</v>
      </c>
      <c r="AE89" s="12">
        <v>6.9285777173387395E-2</v>
      </c>
      <c r="AF89" s="8">
        <v>0</v>
      </c>
      <c r="AG89" s="9">
        <f t="shared" si="48"/>
        <v>0</v>
      </c>
      <c r="AH89" s="8">
        <f t="shared" si="49"/>
        <v>0</v>
      </c>
      <c r="AI89" s="26"/>
      <c r="AJ89" s="25">
        <v>9.2250427751243702E-2</v>
      </c>
      <c r="AK89" s="8">
        <v>0</v>
      </c>
      <c r="AL89" s="8">
        <v>1.4918449437917401E-3</v>
      </c>
      <c r="AM89" s="9">
        <f>AVERAGE(AK89:AL89)</f>
        <v>7.4592247189587003E-4</v>
      </c>
      <c r="AN89" s="8">
        <f>_xlfn.STDEV.P(AK89:AL89)</f>
        <v>7.4592247189587003E-4</v>
      </c>
      <c r="AO89" s="26"/>
      <c r="AR89" t="s">
        <v>11</v>
      </c>
      <c r="AS89">
        <v>24218.388200000001</v>
      </c>
      <c r="AT89" t="s">
        <v>341</v>
      </c>
      <c r="AU89" s="16">
        <v>0.42759712233293701</v>
      </c>
      <c r="AV89" s="17">
        <v>4.8388351751947161</v>
      </c>
      <c r="AW89" s="16">
        <v>8.2944574153725945</v>
      </c>
      <c r="AX89" s="17">
        <v>4.3045534453749852</v>
      </c>
      <c r="AY89" s="9">
        <v>0</v>
      </c>
      <c r="AZ89" s="17">
        <v>7.4592247189587003E-4</v>
      </c>
      <c r="BC89" t="s">
        <v>11</v>
      </c>
      <c r="BD89" t="s">
        <v>341</v>
      </c>
      <c r="BE89" s="33">
        <f t="shared" si="35"/>
        <v>1.3477656453908088E-2</v>
      </c>
      <c r="BF89" s="34">
        <f t="shared" si="36"/>
        <v>0.19234458563353798</v>
      </c>
      <c r="BG89" s="33">
        <f t="shared" si="37"/>
        <v>0.22363365663005985</v>
      </c>
      <c r="BH89" s="34">
        <f t="shared" si="38"/>
        <v>0.11253858990927307</v>
      </c>
      <c r="BI89" s="33">
        <f t="shared" si="54"/>
        <v>0</v>
      </c>
      <c r="BJ89" s="34">
        <f t="shared" si="55"/>
        <v>1.5390509695693278E-5</v>
      </c>
    </row>
    <row r="90" spans="1:62" x14ac:dyDescent="0.25">
      <c r="A90" t="s">
        <v>13</v>
      </c>
      <c r="B90">
        <v>44843.410900000003</v>
      </c>
      <c r="C90" t="s">
        <v>342</v>
      </c>
      <c r="D90" s="25">
        <v>6.6917566507753401</v>
      </c>
      <c r="E90" s="8">
        <v>5.2704072312118901</v>
      </c>
      <c r="F90" s="8">
        <v>6.0429729370182903</v>
      </c>
      <c r="G90" s="9">
        <f t="shared" si="39"/>
        <v>6.0017122730018402</v>
      </c>
      <c r="H90" s="8">
        <f t="shared" si="40"/>
        <v>0.58099648588704778</v>
      </c>
      <c r="I90" s="26">
        <f t="shared" si="41"/>
        <v>9.6805121515172914</v>
      </c>
      <c r="J90" s="25">
        <v>6.7087466443902599</v>
      </c>
      <c r="K90" s="8">
        <v>6.1166622278720499</v>
      </c>
      <c r="L90" s="8">
        <v>6.2167528874441702</v>
      </c>
      <c r="M90" s="9">
        <f t="shared" si="42"/>
        <v>6.3473872532354934</v>
      </c>
      <c r="N90" s="8">
        <f t="shared" si="43"/>
        <v>0.25876629380608185</v>
      </c>
      <c r="O90" s="26">
        <f t="shared" si="44"/>
        <v>4.0767371436834789</v>
      </c>
      <c r="P90" s="8"/>
      <c r="Q90" s="25">
        <v>8.8120175740512092</v>
      </c>
      <c r="R90" s="8">
        <v>7.6297862513271202</v>
      </c>
      <c r="S90" s="8">
        <v>9.1809784276021809</v>
      </c>
      <c r="T90" s="9">
        <f t="shared" si="45"/>
        <v>8.5409274176601695</v>
      </c>
      <c r="U90" s="8">
        <f t="shared" si="46"/>
        <v>0.661647789791179</v>
      </c>
      <c r="V90" s="26">
        <f t="shared" si="47"/>
        <v>7.7467909213592261</v>
      </c>
      <c r="W90" s="25">
        <v>7.3725463201146901</v>
      </c>
      <c r="X90" s="8">
        <v>6.4267838540320996</v>
      </c>
      <c r="Y90" s="8">
        <v>7.1767972057226901</v>
      </c>
      <c r="Z90" s="9">
        <f t="shared" si="56"/>
        <v>6.992042459956493</v>
      </c>
      <c r="AA90" s="8">
        <f t="shared" si="57"/>
        <v>0.40760879743941147</v>
      </c>
      <c r="AB90" s="26">
        <f t="shared" si="58"/>
        <v>5.8296098711326731</v>
      </c>
      <c r="AC90" s="8"/>
      <c r="AD90" s="25">
        <v>14.930491234474299</v>
      </c>
      <c r="AE90" s="12">
        <v>2.2338772443698298</v>
      </c>
      <c r="AF90" s="8">
        <v>13.683710870461701</v>
      </c>
      <c r="AG90" s="9">
        <f t="shared" si="48"/>
        <v>14.307101052467999</v>
      </c>
      <c r="AH90" s="8">
        <f t="shared" si="49"/>
        <v>0.62339018200629948</v>
      </c>
      <c r="AI90" s="26">
        <f t="shared" si="50"/>
        <v>4.3572082123426652</v>
      </c>
      <c r="AJ90" s="25">
        <v>15.1542663022072</v>
      </c>
      <c r="AK90" s="8">
        <v>15.111288341708301</v>
      </c>
      <c r="AL90" s="8">
        <v>15.6932719262861</v>
      </c>
      <c r="AM90" s="9">
        <f t="shared" si="51"/>
        <v>15.319608856733867</v>
      </c>
      <c r="AN90" s="8">
        <f t="shared" si="52"/>
        <v>0.26480161559496934</v>
      </c>
      <c r="AO90" s="26">
        <f t="shared" si="53"/>
        <v>1.7285142073230773</v>
      </c>
      <c r="AR90" t="s">
        <v>13</v>
      </c>
      <c r="AS90">
        <v>44843.410900000003</v>
      </c>
      <c r="AT90" t="s">
        <v>342</v>
      </c>
      <c r="AU90" s="16">
        <v>6.0017122730018402</v>
      </c>
      <c r="AV90" s="17">
        <v>6.3473872532354934</v>
      </c>
      <c r="AW90" s="16">
        <v>8.5409274176601695</v>
      </c>
      <c r="AX90" s="17">
        <v>6.992042459956493</v>
      </c>
      <c r="AY90" s="9">
        <v>14.307101052467999</v>
      </c>
      <c r="AZ90" s="17">
        <v>15.319608856733867</v>
      </c>
      <c r="BC90" t="s">
        <v>13</v>
      </c>
      <c r="BD90" t="s">
        <v>342</v>
      </c>
      <c r="BE90" s="33">
        <f t="shared" si="35"/>
        <v>0.18917109570195043</v>
      </c>
      <c r="BF90" s="34">
        <f t="shared" si="36"/>
        <v>0.25230980739699471</v>
      </c>
      <c r="BG90" s="33">
        <f t="shared" si="37"/>
        <v>0.23027893613430261</v>
      </c>
      <c r="BH90" s="34">
        <f t="shared" si="38"/>
        <v>0.18280051787363072</v>
      </c>
      <c r="BI90" s="33">
        <f t="shared" si="54"/>
        <v>0.25237507969279799</v>
      </c>
      <c r="BJ90" s="34">
        <f t="shared" si="55"/>
        <v>0.31608725776089147</v>
      </c>
    </row>
    <row r="91" spans="1:62" x14ac:dyDescent="0.25">
      <c r="A91" t="s">
        <v>83</v>
      </c>
      <c r="B91">
        <v>10852.328600000001</v>
      </c>
      <c r="C91" t="s">
        <v>343</v>
      </c>
      <c r="D91" s="25">
        <v>3.13141501490388</v>
      </c>
      <c r="E91" s="8">
        <v>3.8554483184706001</v>
      </c>
      <c r="F91" s="8">
        <v>3.9177134041455002</v>
      </c>
      <c r="G91" s="9">
        <f t="shared" si="39"/>
        <v>3.6348589125066599</v>
      </c>
      <c r="H91" s="8">
        <f t="shared" si="40"/>
        <v>0.35689499272534358</v>
      </c>
      <c r="I91" s="26">
        <f t="shared" si="41"/>
        <v>9.8186752585459445</v>
      </c>
      <c r="J91" s="25">
        <v>3.1614367030871899</v>
      </c>
      <c r="K91" s="8">
        <v>4.5306313226045303</v>
      </c>
      <c r="L91" s="8">
        <v>4.7311655527268801</v>
      </c>
      <c r="M91" s="9">
        <f t="shared" si="42"/>
        <v>4.1410778594728663</v>
      </c>
      <c r="N91" s="8">
        <f t="shared" si="43"/>
        <v>0.69753188258133358</v>
      </c>
      <c r="O91" s="26">
        <f t="shared" si="44"/>
        <v>16.844210764733727</v>
      </c>
      <c r="P91" s="8"/>
      <c r="Q91" s="25">
        <v>1.88717455229566</v>
      </c>
      <c r="R91" s="8">
        <v>2.1104327804862302</v>
      </c>
      <c r="S91" s="8">
        <v>1.64340837217596</v>
      </c>
      <c r="T91" s="9">
        <f t="shared" si="45"/>
        <v>1.8803385683192835</v>
      </c>
      <c r="U91" s="8">
        <f t="shared" si="46"/>
        <v>0.19072318072201386</v>
      </c>
      <c r="V91" s="26">
        <f t="shared" si="47"/>
        <v>10.143023386075058</v>
      </c>
      <c r="W91" s="25">
        <v>1.51569415069042</v>
      </c>
      <c r="X91" s="8">
        <v>1.3419555139978101</v>
      </c>
      <c r="Y91" s="8">
        <v>3.7147502131215999</v>
      </c>
      <c r="Z91" s="9">
        <f t="shared" si="56"/>
        <v>2.1907999592699432</v>
      </c>
      <c r="AA91" s="8">
        <f t="shared" si="57"/>
        <v>1.079927331083238</v>
      </c>
      <c r="AB91" s="26">
        <f t="shared" si="58"/>
        <v>49.293744347298158</v>
      </c>
      <c r="AC91" s="8"/>
      <c r="AD91" s="25">
        <v>3.2632995171597301</v>
      </c>
      <c r="AE91" s="12">
        <v>45.288648768637202</v>
      </c>
      <c r="AF91" s="8">
        <v>2.3479381933697798</v>
      </c>
      <c r="AG91" s="9">
        <f t="shared" si="48"/>
        <v>2.805618855264755</v>
      </c>
      <c r="AH91" s="8">
        <f t="shared" si="49"/>
        <v>0.45768066189497492</v>
      </c>
      <c r="AI91" s="26">
        <f t="shared" si="50"/>
        <v>16.313002068550237</v>
      </c>
      <c r="AJ91" s="25">
        <v>4.3666428758330804</v>
      </c>
      <c r="AK91" s="8">
        <v>3.8870253231406999</v>
      </c>
      <c r="AL91" s="8">
        <v>4.1204652417436503</v>
      </c>
      <c r="AM91" s="9">
        <f t="shared" si="51"/>
        <v>4.1247111469058106</v>
      </c>
      <c r="AN91" s="8">
        <f t="shared" si="52"/>
        <v>0.19582606226894592</v>
      </c>
      <c r="AO91" s="26">
        <f t="shared" si="53"/>
        <v>4.7476309320677306</v>
      </c>
      <c r="AR91" t="s">
        <v>83</v>
      </c>
      <c r="AS91">
        <v>10852.328600000001</v>
      </c>
      <c r="AT91" t="s">
        <v>343</v>
      </c>
      <c r="AU91" s="16">
        <v>3.6348589125066599</v>
      </c>
      <c r="AV91" s="17">
        <v>4.1410778594728663</v>
      </c>
      <c r="AW91" s="16">
        <v>1.8803385683192835</v>
      </c>
      <c r="AX91" s="17">
        <v>2.1907999592699432</v>
      </c>
      <c r="AY91" s="9">
        <v>2.805618855264755</v>
      </c>
      <c r="AZ91" s="17">
        <v>4.1247111469058106</v>
      </c>
      <c r="BC91" t="s">
        <v>83</v>
      </c>
      <c r="BD91" t="s">
        <v>343</v>
      </c>
      <c r="BE91" s="33">
        <f t="shared" si="35"/>
        <v>0.11456901162923741</v>
      </c>
      <c r="BF91" s="34">
        <f t="shared" si="36"/>
        <v>0.16460860436819386</v>
      </c>
      <c r="BG91" s="33">
        <f t="shared" si="37"/>
        <v>5.0697347478862606E-2</v>
      </c>
      <c r="BH91" s="34">
        <f t="shared" si="38"/>
        <v>5.7276449536115458E-2</v>
      </c>
      <c r="BI91" s="33">
        <f t="shared" si="54"/>
        <v>4.9490688546085029E-2</v>
      </c>
      <c r="BJ91" s="34">
        <f t="shared" si="55"/>
        <v>8.5104564200942798E-2</v>
      </c>
    </row>
    <row r="92" spans="1:62" x14ac:dyDescent="0.25">
      <c r="A92" t="s">
        <v>107</v>
      </c>
      <c r="B92">
        <v>14179.3758</v>
      </c>
      <c r="C92" t="s">
        <v>344</v>
      </c>
      <c r="D92" s="25">
        <v>6.55230706036191</v>
      </c>
      <c r="E92" s="8">
        <v>6.33519323784411</v>
      </c>
      <c r="F92" s="8">
        <v>6.2363450433280203</v>
      </c>
      <c r="G92" s="9">
        <f t="shared" si="39"/>
        <v>6.3746151138446807</v>
      </c>
      <c r="H92" s="8">
        <f t="shared" si="40"/>
        <v>0.1319685878851081</v>
      </c>
      <c r="I92" s="26">
        <f t="shared" si="41"/>
        <v>2.0702204843472458</v>
      </c>
      <c r="J92" s="25">
        <v>7.3820644289284196</v>
      </c>
      <c r="K92" s="8">
        <v>6.6207180597916704</v>
      </c>
      <c r="L92" s="8">
        <v>6.7576480627753996</v>
      </c>
      <c r="M92" s="9">
        <f t="shared" si="42"/>
        <v>6.9201435171651626</v>
      </c>
      <c r="N92" s="8">
        <f t="shared" si="43"/>
        <v>0.33137657629191758</v>
      </c>
      <c r="O92" s="26">
        <f t="shared" si="44"/>
        <v>4.7885795355248071</v>
      </c>
      <c r="P92" s="8"/>
      <c r="Q92" s="25">
        <v>0.31922580784489202</v>
      </c>
      <c r="R92" s="8">
        <v>0.42350036502564797</v>
      </c>
      <c r="S92" s="8">
        <v>0.37767357751852698</v>
      </c>
      <c r="T92" s="9">
        <f t="shared" si="45"/>
        <v>0.37346658346302236</v>
      </c>
      <c r="U92" s="8">
        <f t="shared" si="46"/>
        <v>4.2673722734628931E-2</v>
      </c>
      <c r="V92" s="26">
        <f t="shared" si="47"/>
        <v>11.426383142216027</v>
      </c>
      <c r="W92" s="25">
        <v>0.34492178436381599</v>
      </c>
      <c r="X92" s="8">
        <v>0.30324708101089698</v>
      </c>
      <c r="Y92" s="8">
        <v>0.35774435544011102</v>
      </c>
      <c r="Z92" s="9">
        <f t="shared" si="56"/>
        <v>0.33530440693827468</v>
      </c>
      <c r="AA92" s="8">
        <f t="shared" si="57"/>
        <v>2.3264546581472423E-2</v>
      </c>
      <c r="AB92" s="26">
        <f t="shared" si="58"/>
        <v>6.9383360612242511</v>
      </c>
      <c r="AC92" s="8"/>
      <c r="AD92" s="25">
        <v>0</v>
      </c>
      <c r="AE92" s="12">
        <v>9.7033283480943699E-2</v>
      </c>
      <c r="AF92" s="8">
        <v>5.0380702439186902E-2</v>
      </c>
      <c r="AG92" s="9">
        <f t="shared" si="48"/>
        <v>2.5190351219593451E-2</v>
      </c>
      <c r="AH92" s="8">
        <f t="shared" si="49"/>
        <v>2.5190351219593451E-2</v>
      </c>
      <c r="AI92" s="26">
        <f t="shared" si="50"/>
        <v>100</v>
      </c>
      <c r="AJ92" s="25">
        <v>0.85300225997486701</v>
      </c>
      <c r="AK92" s="8">
        <v>0.90330634103001095</v>
      </c>
      <c r="AL92" s="8">
        <v>0.75020353754656899</v>
      </c>
      <c r="AM92" s="9">
        <f t="shared" si="51"/>
        <v>0.83550404618381569</v>
      </c>
      <c r="AN92" s="8">
        <f t="shared" si="52"/>
        <v>6.3716861834370392E-2</v>
      </c>
      <c r="AO92" s="26">
        <f t="shared" si="53"/>
        <v>7.6261583801297732</v>
      </c>
      <c r="AR92" t="s">
        <v>107</v>
      </c>
      <c r="AS92">
        <v>14179.3758</v>
      </c>
      <c r="AT92" t="s">
        <v>344</v>
      </c>
      <c r="AU92" s="16">
        <v>6.3746151138446807</v>
      </c>
      <c r="AV92" s="17">
        <v>6.9201435171651626</v>
      </c>
      <c r="AW92" s="16">
        <v>0.37346658346302236</v>
      </c>
      <c r="AX92" s="17">
        <v>0.33530440693827468</v>
      </c>
      <c r="AY92" s="9">
        <v>2.5190351219593451E-2</v>
      </c>
      <c r="AZ92" s="17">
        <v>0.83550404618381569</v>
      </c>
      <c r="BC92" t="s">
        <v>107</v>
      </c>
      <c r="BD92" t="s">
        <v>344</v>
      </c>
      <c r="BE92" s="33">
        <f t="shared" si="35"/>
        <v>0.20092481460479403</v>
      </c>
      <c r="BF92" s="34">
        <f t="shared" si="36"/>
        <v>0.27507697392899638</v>
      </c>
      <c r="BG92" s="33">
        <f t="shared" si="37"/>
        <v>1.0069338295013643E-2</v>
      </c>
      <c r="BH92" s="34">
        <f t="shared" si="38"/>
        <v>8.7662252603095056E-3</v>
      </c>
      <c r="BI92" s="33">
        <f t="shared" si="54"/>
        <v>4.443539521542557E-4</v>
      </c>
      <c r="BJ92" s="34">
        <f t="shared" si="55"/>
        <v>1.7238833267618808E-2</v>
      </c>
    </row>
    <row r="93" spans="1:62" x14ac:dyDescent="0.25">
      <c r="A93" t="s">
        <v>155</v>
      </c>
      <c r="B93">
        <v>26542.760600000001</v>
      </c>
      <c r="C93" t="s">
        <v>345</v>
      </c>
      <c r="D93" s="25">
        <v>2.2244597450151602</v>
      </c>
      <c r="E93" s="8">
        <v>1.94228573663294</v>
      </c>
      <c r="F93" s="8">
        <v>2.1940858465278898</v>
      </c>
      <c r="G93" s="9">
        <f t="shared" si="39"/>
        <v>2.1202771093919965</v>
      </c>
      <c r="H93" s="8">
        <f t="shared" si="40"/>
        <v>0.12646828326980866</v>
      </c>
      <c r="I93" s="26">
        <f t="shared" si="41"/>
        <v>5.9647054014592591</v>
      </c>
      <c r="J93" s="25">
        <v>1.6328771565742299</v>
      </c>
      <c r="K93" s="8">
        <v>1.42269986486578</v>
      </c>
      <c r="L93" s="8">
        <v>1.24495838720122</v>
      </c>
      <c r="M93" s="9">
        <f t="shared" si="42"/>
        <v>1.4335118028804101</v>
      </c>
      <c r="N93" s="8">
        <f t="shared" si="43"/>
        <v>0.15855160339921257</v>
      </c>
      <c r="O93" s="26">
        <f t="shared" si="44"/>
        <v>11.060362606057987</v>
      </c>
      <c r="P93" s="8"/>
      <c r="Q93" s="25">
        <v>1.8972972979550899</v>
      </c>
      <c r="R93" s="8">
        <v>1.7054037011243199</v>
      </c>
      <c r="S93" s="8">
        <v>1.8024160794908901</v>
      </c>
      <c r="T93" s="9">
        <f t="shared" si="45"/>
        <v>1.8017056928567667</v>
      </c>
      <c r="U93" s="8">
        <f t="shared" si="46"/>
        <v>7.8341843281182266E-2</v>
      </c>
      <c r="V93" s="26">
        <f t="shared" si="47"/>
        <v>4.3482042373393526</v>
      </c>
      <c r="W93" s="25">
        <v>2.4147778333933001</v>
      </c>
      <c r="X93" s="8">
        <v>2.3197976400135798</v>
      </c>
      <c r="Y93" s="8">
        <v>2.2161739595619401</v>
      </c>
      <c r="Z93" s="9">
        <f t="shared" si="56"/>
        <v>2.3169164776562732</v>
      </c>
      <c r="AA93" s="8">
        <f t="shared" si="57"/>
        <v>8.110528341854005E-2</v>
      </c>
      <c r="AB93" s="26">
        <f t="shared" si="58"/>
        <v>3.5005700119403462</v>
      </c>
      <c r="AC93" s="8"/>
      <c r="AD93" s="25">
        <v>8.2078413948232498</v>
      </c>
      <c r="AE93" s="12">
        <v>0.19686102734350999</v>
      </c>
      <c r="AF93" s="8">
        <v>6.8381262915306298</v>
      </c>
      <c r="AG93" s="9">
        <f t="shared" si="48"/>
        <v>7.5229838431769398</v>
      </c>
      <c r="AH93" s="8">
        <f t="shared" si="49"/>
        <v>0.68485755164631001</v>
      </c>
      <c r="AI93" s="26">
        <f t="shared" si="50"/>
        <v>9.103536122405071</v>
      </c>
      <c r="AJ93" s="25">
        <v>5.2334174983765704</v>
      </c>
      <c r="AK93" s="8">
        <v>6.7833752873467397</v>
      </c>
      <c r="AL93" s="8">
        <v>6.8658971662717496</v>
      </c>
      <c r="AM93" s="9">
        <f t="shared" si="51"/>
        <v>6.2942299839983535</v>
      </c>
      <c r="AN93" s="8">
        <f t="shared" si="52"/>
        <v>0.75086386354368007</v>
      </c>
      <c r="AO93" s="26">
        <f t="shared" si="53"/>
        <v>11.929399870239576</v>
      </c>
      <c r="AR93" t="s">
        <v>155</v>
      </c>
      <c r="AS93">
        <v>26542.760600000001</v>
      </c>
      <c r="AT93" t="s">
        <v>345</v>
      </c>
      <c r="AU93" s="16">
        <v>2.1202771093919965</v>
      </c>
      <c r="AV93" s="17">
        <v>1.4335118028804101</v>
      </c>
      <c r="AW93" s="16">
        <v>1.8017056928567667</v>
      </c>
      <c r="AX93" s="17">
        <v>2.3169164776562732</v>
      </c>
      <c r="AY93" s="9">
        <v>7.5229838431769398</v>
      </c>
      <c r="AZ93" s="17">
        <v>6.2942299839983535</v>
      </c>
      <c r="BC93" t="s">
        <v>155</v>
      </c>
      <c r="BD93" t="s">
        <v>345</v>
      </c>
      <c r="BE93" s="33">
        <f t="shared" si="35"/>
        <v>6.68301187612306E-2</v>
      </c>
      <c r="BF93" s="34">
        <f t="shared" si="36"/>
        <v>5.6982357063799574E-2</v>
      </c>
      <c r="BG93" s="33">
        <f t="shared" si="37"/>
        <v>4.8577262150746085E-2</v>
      </c>
      <c r="BH93" s="34">
        <f t="shared" si="38"/>
        <v>6.057364989001375E-2</v>
      </c>
      <c r="BI93" s="33">
        <f t="shared" si="54"/>
        <v>0.13270428719184155</v>
      </c>
      <c r="BJ93" s="34">
        <f t="shared" si="55"/>
        <v>0.12986793030841032</v>
      </c>
    </row>
    <row r="94" spans="1:62" x14ac:dyDescent="0.25">
      <c r="A94" t="s">
        <v>197</v>
      </c>
      <c r="B94">
        <v>87044.402100000007</v>
      </c>
      <c r="C94" t="s">
        <v>346</v>
      </c>
      <c r="D94" s="25">
        <v>21.669783985671501</v>
      </c>
      <c r="E94" s="8">
        <v>26.976065290266899</v>
      </c>
      <c r="F94" s="8">
        <v>25.682361026359199</v>
      </c>
      <c r="G94" s="9">
        <f t="shared" si="39"/>
        <v>24.776070100765867</v>
      </c>
      <c r="H94" s="8">
        <f t="shared" si="40"/>
        <v>2.2590820779296288</v>
      </c>
      <c r="I94" s="26">
        <f t="shared" si="41"/>
        <v>9.1180000247892306</v>
      </c>
      <c r="J94" s="25">
        <v>23.970234857982799</v>
      </c>
      <c r="K94" s="8">
        <v>19.396727059853301</v>
      </c>
      <c r="L94" s="8">
        <v>20.244698803603399</v>
      </c>
      <c r="M94" s="9">
        <f t="shared" si="42"/>
        <v>21.203886907146501</v>
      </c>
      <c r="N94" s="8">
        <f t="shared" si="43"/>
        <v>1.986500232128821</v>
      </c>
      <c r="O94" s="26">
        <f t="shared" si="44"/>
        <v>9.3685664370304504</v>
      </c>
      <c r="P94" s="8"/>
      <c r="Q94" s="25">
        <v>4.1375699124258203</v>
      </c>
      <c r="R94" s="8">
        <v>4.1565812496546002</v>
      </c>
      <c r="S94" s="8">
        <v>4.5458974524396396</v>
      </c>
      <c r="T94" s="9">
        <f t="shared" si="45"/>
        <v>4.2800162048400203</v>
      </c>
      <c r="U94" s="8">
        <f t="shared" si="46"/>
        <v>0.18816656823969247</v>
      </c>
      <c r="V94" s="26">
        <f t="shared" si="47"/>
        <v>4.3963985002417951</v>
      </c>
      <c r="W94" s="25">
        <v>4.1400566748120102</v>
      </c>
      <c r="X94" s="8">
        <v>4.2868998393452902</v>
      </c>
      <c r="Y94" s="8">
        <v>1.8949255939052001</v>
      </c>
      <c r="Z94" s="9">
        <f>AVERAGE(W94:X94)</f>
        <v>4.2134782570786502</v>
      </c>
      <c r="AA94" s="8">
        <f>_xlfn.STDEV.P(W94:X94)</f>
        <v>7.3421582266639973E-2</v>
      </c>
      <c r="AB94" s="26">
        <f t="shared" si="58"/>
        <v>1.7425409076999885</v>
      </c>
      <c r="AC94" s="8"/>
      <c r="AD94" s="25">
        <v>0.503224497656651</v>
      </c>
      <c r="AE94" s="12">
        <v>1.07686547210996</v>
      </c>
      <c r="AF94" s="8">
        <v>0.31780327701795003</v>
      </c>
      <c r="AG94" s="9">
        <f t="shared" si="48"/>
        <v>0.41051388733730054</v>
      </c>
      <c r="AH94" s="8">
        <f t="shared" si="49"/>
        <v>9.271061031935042E-2</v>
      </c>
      <c r="AI94" s="26">
        <f t="shared" si="50"/>
        <v>22.58403751471003</v>
      </c>
      <c r="AJ94" s="25">
        <v>4.2184344096327799E-2</v>
      </c>
      <c r="AK94" s="8">
        <v>0.54487134555785699</v>
      </c>
      <c r="AL94" s="8">
        <v>0.44522620458544798</v>
      </c>
      <c r="AM94" s="9">
        <f>AVERAGE(AK94:AL94)</f>
        <v>0.49504877507165246</v>
      </c>
      <c r="AN94" s="8">
        <f>_xlfn.STDEV.P(AK94:AL94)</f>
        <v>4.9822570486204899E-2</v>
      </c>
      <c r="AO94" s="26">
        <f t="shared" si="53"/>
        <v>10.064174076381398</v>
      </c>
      <c r="AR94" t="s">
        <v>197</v>
      </c>
      <c r="AS94">
        <v>87044.402100000007</v>
      </c>
      <c r="AT94" t="s">
        <v>346</v>
      </c>
      <c r="AU94" s="16">
        <v>24.776070100765867</v>
      </c>
      <c r="AV94" s="17">
        <v>21.203886907146501</v>
      </c>
      <c r="AW94" s="16">
        <v>4.2800162048400203</v>
      </c>
      <c r="AX94" s="17">
        <v>4.2134782570786502</v>
      </c>
      <c r="AY94" s="9">
        <v>0.41051388733730054</v>
      </c>
      <c r="AZ94" s="17">
        <v>0.49504877507165246</v>
      </c>
      <c r="BC94" t="s">
        <v>197</v>
      </c>
      <c r="BD94" t="s">
        <v>346</v>
      </c>
      <c r="BE94" s="33">
        <f t="shared" si="35"/>
        <v>0.78092986050562296</v>
      </c>
      <c r="BF94" s="34">
        <f t="shared" si="36"/>
        <v>0.8428583932519208</v>
      </c>
      <c r="BG94" s="33">
        <f t="shared" si="37"/>
        <v>0.11539702073222217</v>
      </c>
      <c r="BH94" s="34">
        <f t="shared" si="38"/>
        <v>0.11015751289474474</v>
      </c>
      <c r="BI94" s="33">
        <f t="shared" si="54"/>
        <v>7.2414023394263873E-3</v>
      </c>
      <c r="BJ94" s="34">
        <f t="shared" si="55"/>
        <v>1.0214269256718356E-2</v>
      </c>
    </row>
    <row r="95" spans="1:62" x14ac:dyDescent="0.25">
      <c r="A95" t="s">
        <v>199</v>
      </c>
      <c r="B95">
        <v>41451.532899999998</v>
      </c>
      <c r="C95" t="s">
        <v>347</v>
      </c>
      <c r="D95" s="25">
        <v>3.1060175005206698</v>
      </c>
      <c r="E95" s="8">
        <v>3.75105501944627</v>
      </c>
      <c r="F95" s="8">
        <v>2.2916364647671901</v>
      </c>
      <c r="G95" s="9">
        <f t="shared" si="39"/>
        <v>3.0495696615780434</v>
      </c>
      <c r="H95" s="8">
        <f t="shared" si="40"/>
        <v>0.59714063018486285</v>
      </c>
      <c r="I95" s="26">
        <f t="shared" si="41"/>
        <v>19.581144110538663</v>
      </c>
      <c r="J95" s="25">
        <v>1.6752615674033999</v>
      </c>
      <c r="K95" s="8">
        <v>3.24796776103606</v>
      </c>
      <c r="L95" s="8">
        <v>3.3271620135425102</v>
      </c>
      <c r="M95" s="9">
        <f t="shared" si="42"/>
        <v>2.7501304473273236</v>
      </c>
      <c r="N95" s="8">
        <f t="shared" si="43"/>
        <v>0.76073441014990884</v>
      </c>
      <c r="O95" s="26">
        <f t="shared" si="44"/>
        <v>27.661757313701905</v>
      </c>
      <c r="P95" s="8"/>
      <c r="Q95" s="25">
        <v>4.3549763743938197</v>
      </c>
      <c r="R95" s="8">
        <v>4.7189849908108403</v>
      </c>
      <c r="S95" s="8">
        <v>4.1712928046623103</v>
      </c>
      <c r="T95" s="9">
        <f t="shared" si="45"/>
        <v>4.4150847232889907</v>
      </c>
      <c r="U95" s="8">
        <f t="shared" si="46"/>
        <v>0.22759824676714399</v>
      </c>
      <c r="V95" s="26">
        <f t="shared" si="47"/>
        <v>5.1550142529902807</v>
      </c>
      <c r="W95" s="25">
        <v>3.9828979764444101</v>
      </c>
      <c r="X95" s="8">
        <v>4.3033195536055802</v>
      </c>
      <c r="Y95" s="8">
        <v>4.8955553230683204</v>
      </c>
      <c r="Z95" s="9">
        <f t="shared" si="56"/>
        <v>4.3939242843727699</v>
      </c>
      <c r="AA95" s="8">
        <f t="shared" si="57"/>
        <v>0.37805887638011743</v>
      </c>
      <c r="AB95" s="26">
        <f t="shared" si="58"/>
        <v>8.6041281531569478</v>
      </c>
      <c r="AC95" s="8"/>
      <c r="AD95" s="25">
        <v>7.5328166400215801</v>
      </c>
      <c r="AE95" s="12">
        <v>1.8768445266853599</v>
      </c>
      <c r="AF95" s="8">
        <v>5.4168419499247102</v>
      </c>
      <c r="AG95" s="9">
        <f t="shared" si="48"/>
        <v>6.4748292949731452</v>
      </c>
      <c r="AH95" s="8">
        <f t="shared" si="49"/>
        <v>1.0579873450484361</v>
      </c>
      <c r="AI95" s="26">
        <f t="shared" si="50"/>
        <v>16.340003679630971</v>
      </c>
      <c r="AJ95" s="25">
        <v>7.0255197729316503</v>
      </c>
      <c r="AK95" s="8">
        <v>5.9704319828930901</v>
      </c>
      <c r="AL95" s="8">
        <v>5.4332078375098503</v>
      </c>
      <c r="AM95" s="9">
        <f t="shared" si="51"/>
        <v>6.1430531977781975</v>
      </c>
      <c r="AN95" s="8">
        <f t="shared" si="52"/>
        <v>0.66141912470735509</v>
      </c>
      <c r="AO95" s="26">
        <f t="shared" si="53"/>
        <v>10.766944439722179</v>
      </c>
      <c r="AR95" t="s">
        <v>199</v>
      </c>
      <c r="AS95">
        <v>41451.532899999998</v>
      </c>
      <c r="AT95" t="s">
        <v>347</v>
      </c>
      <c r="AU95" s="16">
        <v>3.0495696615780434</v>
      </c>
      <c r="AV95" s="17">
        <v>2.7501304473273236</v>
      </c>
      <c r="AW95" s="16">
        <v>4.4150847232889907</v>
      </c>
      <c r="AX95" s="17">
        <v>4.3939242843727699</v>
      </c>
      <c r="AY95" s="9">
        <v>6.4748292949731452</v>
      </c>
      <c r="AZ95" s="17">
        <v>6.1430531977781975</v>
      </c>
      <c r="BC95" t="s">
        <v>199</v>
      </c>
      <c r="BD95" t="s">
        <v>347</v>
      </c>
      <c r="BE95" s="33">
        <f t="shared" si="35"/>
        <v>9.6120974825006866E-2</v>
      </c>
      <c r="BF95" s="34">
        <f t="shared" si="36"/>
        <v>0.10931818964221374</v>
      </c>
      <c r="BG95" s="33">
        <f t="shared" si="37"/>
        <v>0.11903871363191269</v>
      </c>
      <c r="BH95" s="34">
        <f t="shared" si="38"/>
        <v>0.11487510827928561</v>
      </c>
      <c r="BI95" s="33">
        <f t="shared" si="54"/>
        <v>0.11421500088127411</v>
      </c>
      <c r="BJ95" s="34">
        <f t="shared" si="55"/>
        <v>0.12674872170195628</v>
      </c>
    </row>
    <row r="96" spans="1:62" ht="15.75" thickBot="1" x14ac:dyDescent="0.3">
      <c r="A96" t="s">
        <v>203</v>
      </c>
      <c r="B96">
        <v>84605.314599999998</v>
      </c>
      <c r="C96" t="s">
        <v>348</v>
      </c>
      <c r="D96" s="27">
        <v>7.2510330045781197</v>
      </c>
      <c r="E96" s="28">
        <v>4.8280175930379503</v>
      </c>
      <c r="F96" s="28">
        <v>6.21077717431693</v>
      </c>
      <c r="G96" s="22">
        <f t="shared" si="39"/>
        <v>6.0966092573110009</v>
      </c>
      <c r="H96" s="28">
        <f t="shared" si="40"/>
        <v>0.99248061478814864</v>
      </c>
      <c r="I96" s="29">
        <f t="shared" si="41"/>
        <v>16.279222972966071</v>
      </c>
      <c r="J96" s="27">
        <v>7.1203926717527901</v>
      </c>
      <c r="K96" s="28">
        <v>4.5325703577158798</v>
      </c>
      <c r="L96" s="28">
        <v>5.5019287593723902</v>
      </c>
      <c r="M96" s="22">
        <f t="shared" si="42"/>
        <v>5.7182972629470195</v>
      </c>
      <c r="N96" s="28">
        <f t="shared" si="43"/>
        <v>1.0674947554160601</v>
      </c>
      <c r="O96" s="29">
        <f t="shared" si="44"/>
        <v>18.668052854354567</v>
      </c>
      <c r="P96" s="8"/>
      <c r="Q96" s="27">
        <v>5.5761700314777496</v>
      </c>
      <c r="R96" s="28">
        <v>5.0801815063623197</v>
      </c>
      <c r="S96" s="28">
        <v>5.2877397818433201</v>
      </c>
      <c r="T96" s="22">
        <f t="shared" si="45"/>
        <v>5.3146971065611304</v>
      </c>
      <c r="U96" s="28">
        <f t="shared" si="46"/>
        <v>0.20338170563171923</v>
      </c>
      <c r="V96" s="29">
        <f t="shared" si="47"/>
        <v>3.8267788653588415</v>
      </c>
      <c r="W96" s="27">
        <v>2.8194531980541302</v>
      </c>
      <c r="X96" s="28">
        <v>2.92693165623013</v>
      </c>
      <c r="Y96" s="28">
        <v>2.4754346571293899</v>
      </c>
      <c r="Z96" s="22">
        <f t="shared" si="56"/>
        <v>2.7406065038045497</v>
      </c>
      <c r="AA96" s="28">
        <f t="shared" si="57"/>
        <v>0.19257030914241599</v>
      </c>
      <c r="AB96" s="29">
        <f t="shared" si="58"/>
        <v>7.0265581313875991</v>
      </c>
      <c r="AC96" s="8"/>
      <c r="AD96" s="27">
        <v>20.131945163257299</v>
      </c>
      <c r="AE96" s="46">
        <v>0.42293390028732503</v>
      </c>
      <c r="AF96" s="28">
        <v>17.867348802902399</v>
      </c>
      <c r="AG96" s="22">
        <f t="shared" si="48"/>
        <v>18.999646983079849</v>
      </c>
      <c r="AH96" s="28">
        <f t="shared" si="49"/>
        <v>1.1322981801774503</v>
      </c>
      <c r="AI96" s="29">
        <f t="shared" si="50"/>
        <v>5.9595748341314936</v>
      </c>
      <c r="AJ96" s="27">
        <v>20.8964606222866</v>
      </c>
      <c r="AK96" s="28">
        <v>18.628623744490099</v>
      </c>
      <c r="AL96" s="28">
        <v>18.9497249394215</v>
      </c>
      <c r="AM96" s="22">
        <f t="shared" si="51"/>
        <v>19.491603102066065</v>
      </c>
      <c r="AN96" s="28">
        <f t="shared" si="52"/>
        <v>1.0019963351352585</v>
      </c>
      <c r="AO96" s="29">
        <f t="shared" si="53"/>
        <v>5.1406563630933428</v>
      </c>
      <c r="AR96" t="s">
        <v>203</v>
      </c>
      <c r="AS96">
        <v>84605.314599999998</v>
      </c>
      <c r="AT96" t="s">
        <v>348</v>
      </c>
      <c r="AU96" s="47">
        <v>6.0966092573110009</v>
      </c>
      <c r="AV96" s="48">
        <v>5.7182972629470195</v>
      </c>
      <c r="AW96" s="47">
        <v>5.3146971065611304</v>
      </c>
      <c r="AX96" s="48">
        <v>2.7406065038045497</v>
      </c>
      <c r="AY96" s="47">
        <v>18.999646983079849</v>
      </c>
      <c r="AZ96" s="48">
        <v>19.491603102066065</v>
      </c>
      <c r="BC96" t="s">
        <v>203</v>
      </c>
      <c r="BD96" t="s">
        <v>348</v>
      </c>
      <c r="BE96" s="35">
        <f t="shared" si="35"/>
        <v>0.19216220318661428</v>
      </c>
      <c r="BF96" s="36">
        <f t="shared" si="36"/>
        <v>0.22730336491089084</v>
      </c>
      <c r="BG96" s="35">
        <f t="shared" si="37"/>
        <v>0.1432938995646256</v>
      </c>
      <c r="BH96" s="36">
        <f t="shared" si="38"/>
        <v>7.1650635855324801E-2</v>
      </c>
      <c r="BI96" s="35">
        <f t="shared" si="54"/>
        <v>0.33515087395448662</v>
      </c>
      <c r="BJ96" s="36">
        <f t="shared" si="55"/>
        <v>0.402167407243404</v>
      </c>
    </row>
    <row r="97" spans="3:62" x14ac:dyDescent="0.25">
      <c r="C97" t="s">
        <v>412</v>
      </c>
      <c r="D97" s="13">
        <f>SUM(D8:D96)</f>
        <v>3105.2666745017873</v>
      </c>
      <c r="E97" s="13">
        <f>SUM(E8:E96)</f>
        <v>2916.556192539224</v>
      </c>
      <c r="F97" s="13">
        <f>SUM(F8:F96)</f>
        <v>3482.1094588640744</v>
      </c>
      <c r="G97" s="20">
        <f>SUM(G8:G96)</f>
        <v>3172.6370515175699</v>
      </c>
      <c r="H97" s="13"/>
      <c r="I97" s="13"/>
      <c r="J97" s="13">
        <f>SUM(J8:J96)</f>
        <v>2944.338802903902</v>
      </c>
      <c r="K97" s="13">
        <f>SUM(K8:K96)</f>
        <v>2359.5962253984444</v>
      </c>
      <c r="L97" s="13">
        <f>SUM(L8:L96)</f>
        <v>2410.6030179812938</v>
      </c>
      <c r="M97" s="20">
        <f>SUM(M8:M96)</f>
        <v>2515.7116636565188</v>
      </c>
      <c r="N97" s="13"/>
      <c r="O97" s="13"/>
      <c r="P97" s="13"/>
      <c r="Q97" s="13">
        <f>SUM(Q8:Q96)</f>
        <v>3678.3721141625683</v>
      </c>
      <c r="R97" s="13">
        <f>SUM(R8:R96)</f>
        <v>3633.0410170170981</v>
      </c>
      <c r="S97" s="13">
        <f>SUM(S8:S96)</f>
        <v>3860.6794307126538</v>
      </c>
      <c r="T97" s="20">
        <f>SUM(T8:T96)</f>
        <v>3708.9486172886236</v>
      </c>
      <c r="U97" s="13"/>
      <c r="V97" s="13"/>
      <c r="W97" s="13">
        <f>SUM(W8:W96)</f>
        <v>3782.6799844091106</v>
      </c>
      <c r="X97" s="13">
        <f>SUM(X8:X96)</f>
        <v>3686.6196017722209</v>
      </c>
      <c r="Y97" s="13">
        <f>SUM(Y8:Y96)</f>
        <v>4008.7848288829387</v>
      </c>
      <c r="Z97" s="20">
        <f>SUM(Z8:Z96)</f>
        <v>3824.9576868212512</v>
      </c>
      <c r="AA97" s="13"/>
      <c r="AB97" s="13"/>
      <c r="AC97" s="13"/>
      <c r="AD97" s="13">
        <f>SUM(AD8:AD96)</f>
        <v>5697.7120730027318</v>
      </c>
      <c r="AE97" s="42">
        <f>SUM(AE8:AE96)</f>
        <v>559.20179588042367</v>
      </c>
      <c r="AF97" s="13">
        <f>SUM(AF8:AF96)</f>
        <v>5641.2200323738252</v>
      </c>
      <c r="AG97" s="20">
        <f>SUM(AG8:AG96)</f>
        <v>5668.9832727871672</v>
      </c>
      <c r="AH97" s="13"/>
      <c r="AI97" s="13"/>
      <c r="AJ97" s="13">
        <f>SUM(AJ8:AJ96)</f>
        <v>4619.9899546951874</v>
      </c>
      <c r="AK97" s="13">
        <f>SUM(AK8:AK96)</f>
        <v>5083.0498526961528</v>
      </c>
      <c r="AL97" s="13">
        <f>SUM(AL8:AL96)</f>
        <v>4923.9059269011559</v>
      </c>
      <c r="AM97" s="20">
        <f>SUM(AM8:AM96)</f>
        <v>4846.6391733900882</v>
      </c>
      <c r="AN97" s="13"/>
      <c r="AO97" s="11"/>
      <c r="AT97" t="s">
        <v>259</v>
      </c>
      <c r="AU97" s="18">
        <v>3172.6370515175699</v>
      </c>
      <c r="AV97" s="10">
        <v>2515.7116636565188</v>
      </c>
      <c r="AW97" s="10">
        <v>3708.9486172886236</v>
      </c>
      <c r="AX97" s="10">
        <v>3824.9576868212512</v>
      </c>
      <c r="AY97" s="10">
        <v>5668.9832727871672</v>
      </c>
      <c r="AZ97" s="19">
        <v>4846.6391733900882</v>
      </c>
      <c r="BE97" s="20"/>
      <c r="BF97" s="20"/>
      <c r="BG97" s="20"/>
      <c r="BH97" s="20"/>
      <c r="BI97" s="20"/>
      <c r="BJ97" s="20"/>
    </row>
  </sheetData>
  <mergeCells count="6">
    <mergeCell ref="AY6:AZ6"/>
    <mergeCell ref="D6:O6"/>
    <mergeCell ref="Q6:AB6"/>
    <mergeCell ref="AD6:AO6"/>
    <mergeCell ref="AU6:AV6"/>
    <mergeCell ref="AW6:AX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6"/>
  <sheetViews>
    <sheetView topLeftCell="A9" zoomScale="80" zoomScaleNormal="80" workbookViewId="0">
      <selection activeCell="Y22" sqref="Y22"/>
    </sheetView>
  </sheetViews>
  <sheetFormatPr defaultRowHeight="15" x14ac:dyDescent="0.25"/>
  <cols>
    <col min="3" max="3" width="40.42578125" customWidth="1"/>
    <col min="4" max="4" width="10.5703125" customWidth="1"/>
    <col min="5" max="6" width="10.42578125" customWidth="1"/>
    <col min="7" max="7" width="40.42578125" customWidth="1"/>
    <col min="8" max="8" width="10.42578125" style="4" customWidth="1"/>
    <col min="10" max="10" width="40.42578125" customWidth="1"/>
    <col min="11" max="12" width="10.42578125" customWidth="1"/>
    <col min="14" max="14" width="40.42578125" customWidth="1"/>
    <col min="15" max="15" width="10.5703125" style="4" bestFit="1" customWidth="1"/>
    <col min="16" max="16" width="12.5703125" customWidth="1"/>
    <col min="17" max="17" width="40.42578125" customWidth="1"/>
    <col min="18" max="19" width="10.42578125" customWidth="1"/>
    <col min="21" max="21" width="40.42578125" customWidth="1"/>
    <col min="22" max="22" width="10.5703125" style="4" bestFit="1" customWidth="1"/>
  </cols>
  <sheetData>
    <row r="2" spans="2:25" x14ac:dyDescent="0.25">
      <c r="G2" t="s">
        <v>419</v>
      </c>
    </row>
    <row r="5" spans="2:25" ht="15.75" thickBot="1" x14ac:dyDescent="0.3">
      <c r="C5" s="3" t="s">
        <v>359</v>
      </c>
      <c r="D5" s="49" t="s">
        <v>413</v>
      </c>
      <c r="E5" s="49"/>
      <c r="F5" s="57"/>
      <c r="G5" s="3" t="s">
        <v>359</v>
      </c>
      <c r="H5" s="58" t="s">
        <v>417</v>
      </c>
      <c r="J5" s="3" t="s">
        <v>359</v>
      </c>
      <c r="K5" s="50" t="s">
        <v>414</v>
      </c>
      <c r="L5" s="50"/>
      <c r="N5" s="3" t="s">
        <v>359</v>
      </c>
      <c r="O5" s="45" t="s">
        <v>417</v>
      </c>
      <c r="P5" s="57"/>
      <c r="Q5" s="3" t="s">
        <v>359</v>
      </c>
      <c r="R5" s="51" t="s">
        <v>398</v>
      </c>
      <c r="S5" s="51"/>
      <c r="U5" s="3" t="s">
        <v>359</v>
      </c>
      <c r="V5" s="88" t="s">
        <v>417</v>
      </c>
    </row>
    <row r="6" spans="2:25" x14ac:dyDescent="0.25">
      <c r="C6" s="5" t="s">
        <v>350</v>
      </c>
      <c r="D6" s="65" t="s">
        <v>415</v>
      </c>
      <c r="E6" s="52" t="s">
        <v>416</v>
      </c>
      <c r="F6" s="58"/>
      <c r="G6" s="5" t="s">
        <v>350</v>
      </c>
      <c r="H6" s="58" t="s">
        <v>418</v>
      </c>
      <c r="J6" s="5" t="s">
        <v>350</v>
      </c>
      <c r="K6" s="64" t="s">
        <v>415</v>
      </c>
      <c r="L6" s="53" t="s">
        <v>416</v>
      </c>
      <c r="N6" s="5" t="s">
        <v>350</v>
      </c>
      <c r="O6" s="45" t="s">
        <v>418</v>
      </c>
      <c r="P6" s="59"/>
      <c r="Q6" s="5" t="s">
        <v>350</v>
      </c>
      <c r="R6" s="69" t="s">
        <v>415</v>
      </c>
      <c r="S6" s="54" t="s">
        <v>416</v>
      </c>
      <c r="U6" s="5" t="s">
        <v>350</v>
      </c>
      <c r="V6" s="88" t="s">
        <v>418</v>
      </c>
      <c r="Y6">
        <v>70</v>
      </c>
    </row>
    <row r="7" spans="2:25" x14ac:dyDescent="0.25">
      <c r="B7" s="55">
        <v>1</v>
      </c>
      <c r="C7" t="s">
        <v>261</v>
      </c>
      <c r="D7" s="33">
        <v>10.299078688475841</v>
      </c>
      <c r="E7" s="34">
        <v>9.7319233303197556</v>
      </c>
      <c r="F7" s="9"/>
      <c r="G7" s="60" t="s">
        <v>341</v>
      </c>
      <c r="H7" s="61">
        <v>14.271367302715616</v>
      </c>
      <c r="J7" t="s">
        <v>262</v>
      </c>
      <c r="K7" s="33">
        <v>40.458860202734002</v>
      </c>
      <c r="L7" s="34">
        <v>48.42918682909437</v>
      </c>
      <c r="N7" t="s">
        <v>315</v>
      </c>
      <c r="O7" s="6">
        <v>1.9026894311347904</v>
      </c>
      <c r="P7" s="1"/>
      <c r="Q7" t="s">
        <v>270</v>
      </c>
      <c r="R7" s="33">
        <v>70.676815580535731</v>
      </c>
      <c r="S7" s="34">
        <v>69.659006347822483</v>
      </c>
      <c r="U7" s="60" t="s">
        <v>344</v>
      </c>
      <c r="V7" s="66">
        <v>38.795273866798908</v>
      </c>
      <c r="Y7">
        <v>50</v>
      </c>
    </row>
    <row r="8" spans="2:25" x14ac:dyDescent="0.25">
      <c r="B8" s="56">
        <f>1+B7</f>
        <v>2</v>
      </c>
      <c r="C8" t="s">
        <v>284</v>
      </c>
      <c r="D8" s="33">
        <v>9.1149564482455858</v>
      </c>
      <c r="E8" s="34">
        <v>10.004348279474067</v>
      </c>
      <c r="F8" s="9"/>
      <c r="G8" t="s">
        <v>335</v>
      </c>
      <c r="H8" s="9">
        <v>2.839541030989905</v>
      </c>
      <c r="J8" t="s">
        <v>270</v>
      </c>
      <c r="K8" s="33">
        <v>8.8272735122363386</v>
      </c>
      <c r="L8" s="34">
        <v>4.9658152959027921</v>
      </c>
      <c r="N8" t="s">
        <v>268</v>
      </c>
      <c r="O8" s="6">
        <v>1.8495166512504637</v>
      </c>
      <c r="P8" s="1"/>
      <c r="Q8" t="s">
        <v>271</v>
      </c>
      <c r="R8" s="33">
        <v>5.029876917616507</v>
      </c>
      <c r="S8" s="34">
        <v>7.2994423118035234</v>
      </c>
      <c r="U8" t="s">
        <v>338</v>
      </c>
      <c r="V8" s="6">
        <v>2.7718228430326448</v>
      </c>
      <c r="Y8">
        <v>35</v>
      </c>
    </row>
    <row r="9" spans="2:25" x14ac:dyDescent="0.25">
      <c r="B9" s="56">
        <f t="shared" ref="B9:B36" si="0">1+B8</f>
        <v>3</v>
      </c>
      <c r="C9" t="s">
        <v>263</v>
      </c>
      <c r="D9" s="33">
        <v>7.1332842562027627</v>
      </c>
      <c r="E9" s="34">
        <v>7.0643625164947004</v>
      </c>
      <c r="F9" s="9"/>
      <c r="G9" t="s">
        <v>319</v>
      </c>
      <c r="H9" s="9">
        <v>2.7992002057092624</v>
      </c>
      <c r="J9" t="s">
        <v>278</v>
      </c>
      <c r="K9" s="33">
        <v>6.8522143065203576</v>
      </c>
      <c r="L9" s="34">
        <v>4.8326953618213029</v>
      </c>
      <c r="N9" t="s">
        <v>337</v>
      </c>
      <c r="O9" s="6">
        <v>1.7689892867119756</v>
      </c>
      <c r="P9" s="1"/>
      <c r="Q9" t="s">
        <v>261</v>
      </c>
      <c r="R9" s="33">
        <v>3.5491012102721484</v>
      </c>
      <c r="S9" s="34">
        <v>1.6793564681801461</v>
      </c>
      <c r="U9" t="s">
        <v>290</v>
      </c>
      <c r="V9" s="6">
        <v>2.7276802178018058</v>
      </c>
      <c r="Y9">
        <v>20</v>
      </c>
    </row>
    <row r="10" spans="2:25" x14ac:dyDescent="0.25">
      <c r="B10" s="56">
        <f t="shared" si="0"/>
        <v>4</v>
      </c>
      <c r="C10" t="s">
        <v>270</v>
      </c>
      <c r="D10" s="33">
        <v>6.2165506250173559</v>
      </c>
      <c r="E10" s="34">
        <v>6.1318974208913328</v>
      </c>
      <c r="F10" s="9"/>
      <c r="G10" t="s">
        <v>338</v>
      </c>
      <c r="H10" s="9">
        <v>2.5133230083645306</v>
      </c>
      <c r="J10" t="s">
        <v>271</v>
      </c>
      <c r="K10" s="33">
        <v>5.7295853955374367</v>
      </c>
      <c r="L10" s="34">
        <v>6.9832745856049732</v>
      </c>
      <c r="N10" t="s">
        <v>284</v>
      </c>
      <c r="O10" s="6">
        <v>1.4921508416654341</v>
      </c>
      <c r="P10" s="1"/>
      <c r="Q10" t="s">
        <v>302</v>
      </c>
      <c r="R10" s="33">
        <v>2.8623867865679777</v>
      </c>
      <c r="S10" s="34">
        <v>1.2737156135144541</v>
      </c>
      <c r="U10" t="s">
        <v>329</v>
      </c>
      <c r="V10" s="6">
        <v>2.3250566035966713</v>
      </c>
      <c r="Y10">
        <v>13</v>
      </c>
    </row>
    <row r="11" spans="2:25" x14ac:dyDescent="0.25">
      <c r="B11" s="56">
        <f t="shared" si="0"/>
        <v>5</v>
      </c>
      <c r="C11" t="s">
        <v>278</v>
      </c>
      <c r="D11" s="33">
        <v>5.3748781223821203</v>
      </c>
      <c r="E11" s="34">
        <v>5.9000740645380514</v>
      </c>
      <c r="F11" s="9"/>
      <c r="G11" t="s">
        <v>332</v>
      </c>
      <c r="H11" s="9">
        <v>2.2572404717235903</v>
      </c>
      <c r="J11" t="s">
        <v>275</v>
      </c>
      <c r="K11" s="33">
        <v>3.7475939248232573</v>
      </c>
      <c r="L11" s="34">
        <v>1.5434672393700799</v>
      </c>
      <c r="N11" t="s">
        <v>331</v>
      </c>
      <c r="O11" s="6">
        <v>1.3761786455114524</v>
      </c>
      <c r="P11" s="1"/>
      <c r="Q11" t="s">
        <v>262</v>
      </c>
      <c r="R11" s="33">
        <v>1.6754200046360093</v>
      </c>
      <c r="S11" s="34">
        <v>2.0770488690684514</v>
      </c>
      <c r="U11" t="s">
        <v>337</v>
      </c>
      <c r="V11" s="6">
        <v>2.2559531749603825</v>
      </c>
      <c r="Y11">
        <v>8</v>
      </c>
    </row>
    <row r="12" spans="2:25" x14ac:dyDescent="0.25">
      <c r="B12" s="56">
        <f t="shared" si="0"/>
        <v>6</v>
      </c>
      <c r="C12" t="s">
        <v>262</v>
      </c>
      <c r="D12" s="33">
        <v>3.9121321945738163</v>
      </c>
      <c r="E12" s="34">
        <v>3.7285412741662949</v>
      </c>
      <c r="F12" s="9"/>
      <c r="G12" t="s">
        <v>293</v>
      </c>
      <c r="H12" s="9">
        <v>1.6939719268313609</v>
      </c>
      <c r="J12" t="s">
        <v>266</v>
      </c>
      <c r="K12" s="33">
        <v>2.4115310385959838</v>
      </c>
      <c r="L12" s="34">
        <v>2.7558449414730837</v>
      </c>
      <c r="N12" t="s">
        <v>314</v>
      </c>
      <c r="O12" s="6">
        <v>1.368731568817342</v>
      </c>
      <c r="P12" s="1"/>
      <c r="Q12" t="s">
        <v>330</v>
      </c>
      <c r="R12" s="33">
        <v>1.4313006062480655</v>
      </c>
      <c r="S12" s="34">
        <v>0.89824285127928039</v>
      </c>
      <c r="U12" t="s">
        <v>328</v>
      </c>
      <c r="V12" s="6">
        <v>2.2366815218675109</v>
      </c>
      <c r="Y12">
        <v>5</v>
      </c>
    </row>
    <row r="13" spans="2:25" x14ac:dyDescent="0.25">
      <c r="B13" s="56">
        <f t="shared" si="0"/>
        <v>7</v>
      </c>
      <c r="C13" t="s">
        <v>271</v>
      </c>
      <c r="D13" s="33">
        <v>3.8511576082147712</v>
      </c>
      <c r="E13" s="34">
        <v>3.3729820677358582</v>
      </c>
      <c r="F13" s="9"/>
      <c r="G13" t="s">
        <v>329</v>
      </c>
      <c r="H13" s="9">
        <v>1.6049467052787147</v>
      </c>
      <c r="J13" t="s">
        <v>260</v>
      </c>
      <c r="K13" s="33">
        <v>2.3081902848288953</v>
      </c>
      <c r="L13" s="34">
        <v>2.5531744106929586</v>
      </c>
      <c r="N13" t="s">
        <v>326</v>
      </c>
      <c r="O13" s="6">
        <v>1.297463172743766</v>
      </c>
      <c r="P13" s="1"/>
      <c r="Q13" t="s">
        <v>286</v>
      </c>
      <c r="R13" s="33">
        <v>1.2403197781035518</v>
      </c>
      <c r="S13" s="34">
        <v>1.8103648030459902</v>
      </c>
      <c r="U13" t="s">
        <v>298</v>
      </c>
      <c r="V13" s="6">
        <v>2.1650603625216487</v>
      </c>
      <c r="Y13">
        <v>2.5</v>
      </c>
    </row>
    <row r="14" spans="2:25" x14ac:dyDescent="0.25">
      <c r="B14" s="56">
        <f t="shared" si="0"/>
        <v>8</v>
      </c>
      <c r="C14" t="s">
        <v>274</v>
      </c>
      <c r="D14" s="33">
        <v>3.8466327636068969</v>
      </c>
      <c r="E14" s="34">
        <v>3.5954785976691972</v>
      </c>
      <c r="F14" s="9"/>
      <c r="G14" t="s">
        <v>305</v>
      </c>
      <c r="H14" s="9">
        <v>1.5568321438523862</v>
      </c>
      <c r="J14" t="s">
        <v>264</v>
      </c>
      <c r="K14" s="33">
        <v>2.2667189467283353</v>
      </c>
      <c r="L14" s="34">
        <v>2.7329727078246653</v>
      </c>
      <c r="N14" t="s">
        <v>269</v>
      </c>
      <c r="O14" s="6">
        <v>1.2654233722770023</v>
      </c>
      <c r="P14" s="1"/>
      <c r="Q14" t="s">
        <v>260</v>
      </c>
      <c r="R14" s="33">
        <v>1.0768894274849057</v>
      </c>
      <c r="S14" s="34">
        <v>1.0282690617519143</v>
      </c>
      <c r="U14" t="s">
        <v>335</v>
      </c>
      <c r="V14" s="6">
        <v>2.1575612373738591</v>
      </c>
      <c r="Y14">
        <v>1</v>
      </c>
    </row>
    <row r="15" spans="2:25" x14ac:dyDescent="0.25">
      <c r="B15" s="56">
        <f t="shared" si="0"/>
        <v>9</v>
      </c>
      <c r="C15" t="s">
        <v>265</v>
      </c>
      <c r="D15" s="33">
        <v>3.1868686907703414</v>
      </c>
      <c r="E15" s="34">
        <v>3.1691604082399976</v>
      </c>
      <c r="F15" s="9"/>
      <c r="G15" t="s">
        <v>303</v>
      </c>
      <c r="H15" s="9">
        <v>1.5319625518738844</v>
      </c>
      <c r="J15" t="s">
        <v>277</v>
      </c>
      <c r="K15" s="33">
        <v>1.38085812307213</v>
      </c>
      <c r="L15" s="34">
        <v>1.2039088834356346</v>
      </c>
      <c r="N15" t="s">
        <v>345</v>
      </c>
      <c r="O15" s="6">
        <v>1.2469547934183733</v>
      </c>
      <c r="P15" s="1"/>
      <c r="Q15" t="s">
        <v>268</v>
      </c>
      <c r="R15" s="33">
        <v>0.98375635268632966</v>
      </c>
      <c r="S15" s="34">
        <v>0.95448634656572218</v>
      </c>
      <c r="U15" t="s">
        <v>287</v>
      </c>
      <c r="V15" s="6">
        <v>2.1125591007624203</v>
      </c>
      <c r="Y15">
        <v>0.7</v>
      </c>
    </row>
    <row r="16" spans="2:25" x14ac:dyDescent="0.25">
      <c r="B16" s="56">
        <f t="shared" si="0"/>
        <v>10</v>
      </c>
      <c r="C16" t="s">
        <v>299</v>
      </c>
      <c r="D16" s="33">
        <v>2.9021782374420781</v>
      </c>
      <c r="E16" s="34">
        <v>3.073679310535816</v>
      </c>
      <c r="F16" s="9"/>
      <c r="G16" t="s">
        <v>330</v>
      </c>
      <c r="H16" s="9">
        <v>1.4980062040713369</v>
      </c>
      <c r="J16" t="s">
        <v>339</v>
      </c>
      <c r="K16" s="33">
        <v>1.3125135587807653</v>
      </c>
      <c r="L16" s="34">
        <v>1.1377849358959478</v>
      </c>
      <c r="N16" t="s">
        <v>271</v>
      </c>
      <c r="O16" s="6">
        <v>1.2188097573419516</v>
      </c>
      <c r="P16" s="1"/>
      <c r="Q16" t="s">
        <v>278</v>
      </c>
      <c r="R16" s="33">
        <v>0.77227859745809857</v>
      </c>
      <c r="S16" s="34">
        <v>0.65828578338185839</v>
      </c>
      <c r="U16" t="s">
        <v>289</v>
      </c>
      <c r="V16" s="6">
        <v>2.0443634026498025</v>
      </c>
      <c r="Y16">
        <v>0.5</v>
      </c>
    </row>
    <row r="17" spans="2:25" x14ac:dyDescent="0.25">
      <c r="B17" s="56">
        <f t="shared" si="0"/>
        <v>11</v>
      </c>
      <c r="C17" t="s">
        <v>266</v>
      </c>
      <c r="D17" s="33">
        <v>2.5949714863457851</v>
      </c>
      <c r="E17" s="34">
        <v>2.6432025984290237</v>
      </c>
      <c r="F17" s="9"/>
      <c r="G17" t="s">
        <v>333</v>
      </c>
      <c r="H17" s="9">
        <v>1.4957841644230669</v>
      </c>
      <c r="J17" t="s">
        <v>279</v>
      </c>
      <c r="K17" s="33">
        <v>1.3065552330249086</v>
      </c>
      <c r="L17" s="34">
        <v>1.34214981753718</v>
      </c>
      <c r="N17" t="s">
        <v>264</v>
      </c>
      <c r="O17" s="6">
        <v>1.2056954444084462</v>
      </c>
      <c r="P17" s="1"/>
      <c r="Q17" t="s">
        <v>339</v>
      </c>
      <c r="R17" s="33">
        <v>0.71166924495033279</v>
      </c>
      <c r="S17" s="34">
        <v>0.79655006770419545</v>
      </c>
      <c r="U17" t="s">
        <v>283</v>
      </c>
      <c r="V17" s="6">
        <v>2.0323770637284864</v>
      </c>
      <c r="Y17">
        <v>0</v>
      </c>
    </row>
    <row r="18" spans="2:25" x14ac:dyDescent="0.25">
      <c r="B18" s="56">
        <f t="shared" si="0"/>
        <v>12</v>
      </c>
      <c r="C18" t="s">
        <v>339</v>
      </c>
      <c r="D18" s="33">
        <v>2.4676203246710786</v>
      </c>
      <c r="E18" s="34">
        <v>1.6199274306580667</v>
      </c>
      <c r="F18" s="9"/>
      <c r="G18" t="s">
        <v>343</v>
      </c>
      <c r="H18" s="9">
        <v>1.4367637638429849</v>
      </c>
      <c r="J18" t="s">
        <v>323</v>
      </c>
      <c r="K18" s="33">
        <v>1.256225466884719</v>
      </c>
      <c r="L18" s="34">
        <v>1.2327611305796489</v>
      </c>
      <c r="N18" t="s">
        <v>306</v>
      </c>
      <c r="O18" s="6">
        <v>1.1988011782803505</v>
      </c>
      <c r="P18" s="1"/>
      <c r="Q18" t="s">
        <v>272</v>
      </c>
      <c r="R18" s="33">
        <v>0.59411811895390876</v>
      </c>
      <c r="S18" s="34">
        <v>0.59958181642357788</v>
      </c>
      <c r="U18" t="s">
        <v>281</v>
      </c>
      <c r="V18" s="6">
        <v>1.987975682630603</v>
      </c>
    </row>
    <row r="19" spans="2:25" x14ac:dyDescent="0.25">
      <c r="B19" s="56">
        <f t="shared" si="0"/>
        <v>13</v>
      </c>
      <c r="C19" t="s">
        <v>280</v>
      </c>
      <c r="D19" s="33">
        <v>2.1824927102896874</v>
      </c>
      <c r="E19" s="34">
        <v>2.5674441921798947</v>
      </c>
      <c r="F19" s="9"/>
      <c r="G19" t="s">
        <v>327</v>
      </c>
      <c r="H19" s="9">
        <v>1.3807387714610793</v>
      </c>
      <c r="J19" t="s">
        <v>269</v>
      </c>
      <c r="K19" s="33">
        <v>1.1586297184670233</v>
      </c>
      <c r="L19" s="34">
        <v>1.4661571255628945</v>
      </c>
      <c r="N19" t="s">
        <v>262</v>
      </c>
      <c r="O19" s="6">
        <v>1.1969982986772765</v>
      </c>
      <c r="P19" s="1"/>
      <c r="Q19" t="s">
        <v>294</v>
      </c>
      <c r="R19" s="33">
        <v>0.57808826035555594</v>
      </c>
      <c r="S19" s="34">
        <v>0.66613610911494781</v>
      </c>
      <c r="U19" t="s">
        <v>285</v>
      </c>
      <c r="V19" s="6">
        <v>1.9786164046939954</v>
      </c>
    </row>
    <row r="20" spans="2:25" x14ac:dyDescent="0.25">
      <c r="B20" s="56">
        <f t="shared" si="0"/>
        <v>14</v>
      </c>
      <c r="C20" t="s">
        <v>264</v>
      </c>
      <c r="D20" s="33">
        <v>2.0964358594539205</v>
      </c>
      <c r="E20" s="34">
        <v>1.635599335802592</v>
      </c>
      <c r="F20" s="9"/>
      <c r="G20" t="s">
        <v>309</v>
      </c>
      <c r="H20" s="9">
        <v>1.3760703936953125</v>
      </c>
      <c r="J20" t="s">
        <v>317</v>
      </c>
      <c r="K20" s="33">
        <v>1.0587366286578987</v>
      </c>
      <c r="L20" s="34">
        <v>1.2342487826422197</v>
      </c>
      <c r="N20" t="s">
        <v>329</v>
      </c>
      <c r="O20" s="6">
        <v>1.1952355518126458</v>
      </c>
      <c r="P20" s="1"/>
      <c r="Q20" t="s">
        <v>264</v>
      </c>
      <c r="R20" s="33">
        <v>0.53543070847235807</v>
      </c>
      <c r="S20" s="34">
        <v>0.82294196801779451</v>
      </c>
      <c r="U20" t="s">
        <v>317</v>
      </c>
      <c r="V20" s="6">
        <v>1.780988053442236</v>
      </c>
    </row>
    <row r="21" spans="2:25" x14ac:dyDescent="0.25">
      <c r="B21" s="56">
        <f t="shared" si="0"/>
        <v>15</v>
      </c>
      <c r="C21" t="s">
        <v>337</v>
      </c>
      <c r="D21" s="33">
        <v>1.9353160184353968</v>
      </c>
      <c r="E21" s="34">
        <v>1.9860042584413884</v>
      </c>
      <c r="F21" s="9"/>
      <c r="G21" t="s">
        <v>344</v>
      </c>
      <c r="H21" s="9">
        <v>1.3690542627602011</v>
      </c>
      <c r="J21" t="s">
        <v>261</v>
      </c>
      <c r="K21" s="33">
        <v>1.0356092413527564</v>
      </c>
      <c r="L21" s="34">
        <v>0.57782812271502981</v>
      </c>
      <c r="N21" t="s">
        <v>334</v>
      </c>
      <c r="O21" s="6">
        <v>1.1793279055756438</v>
      </c>
      <c r="P21" s="1"/>
      <c r="Q21" t="s">
        <v>326</v>
      </c>
      <c r="R21" s="33">
        <v>0.5123566859759856</v>
      </c>
      <c r="S21" s="34">
        <v>0.5540846112060791</v>
      </c>
      <c r="U21" t="s">
        <v>315</v>
      </c>
      <c r="V21" s="6">
        <v>1.7722502202569717</v>
      </c>
    </row>
    <row r="22" spans="2:25" x14ac:dyDescent="0.25">
      <c r="B22" s="56">
        <f t="shared" si="0"/>
        <v>16</v>
      </c>
      <c r="C22" t="s">
        <v>315</v>
      </c>
      <c r="D22" s="33">
        <v>1.8316414004789408</v>
      </c>
      <c r="E22" s="34">
        <v>1.7170114724174796</v>
      </c>
      <c r="F22" s="9"/>
      <c r="G22" t="s">
        <v>342</v>
      </c>
      <c r="H22" s="9">
        <v>1.3337651106833088</v>
      </c>
      <c r="J22" t="s">
        <v>299</v>
      </c>
      <c r="K22" s="33">
        <v>1.0279853301218425</v>
      </c>
      <c r="L22" s="34">
        <v>0.45790035169824855</v>
      </c>
      <c r="N22" t="s">
        <v>298</v>
      </c>
      <c r="O22" s="6">
        <v>1.1754294412238602</v>
      </c>
      <c r="P22" s="1"/>
      <c r="Q22" t="s">
        <v>331</v>
      </c>
      <c r="R22" s="33">
        <v>0.4646988241080322</v>
      </c>
      <c r="S22" s="34">
        <v>0.46471731892085411</v>
      </c>
      <c r="U22" t="s">
        <v>334</v>
      </c>
      <c r="V22" s="6">
        <v>1.7412514181543453</v>
      </c>
    </row>
    <row r="23" spans="2:25" x14ac:dyDescent="0.25">
      <c r="B23" s="56">
        <f t="shared" si="0"/>
        <v>17</v>
      </c>
      <c r="C23" t="s">
        <v>275</v>
      </c>
      <c r="D23" s="33">
        <v>1.7457453535654981</v>
      </c>
      <c r="E23" s="34">
        <v>1.1851963911223544</v>
      </c>
      <c r="F23" s="9"/>
      <c r="G23" t="s">
        <v>328</v>
      </c>
      <c r="H23" s="9">
        <v>1.3048476003975651</v>
      </c>
      <c r="J23" t="s">
        <v>268</v>
      </c>
      <c r="K23" s="33">
        <v>0.90701353999951673</v>
      </c>
      <c r="L23" s="34">
        <v>1.6775366451387348</v>
      </c>
      <c r="N23" t="s">
        <v>317</v>
      </c>
      <c r="O23" s="6">
        <v>1.1657750844105657</v>
      </c>
      <c r="P23" s="1"/>
      <c r="Q23" t="s">
        <v>276</v>
      </c>
      <c r="R23" s="33">
        <v>0.45596213991226991</v>
      </c>
      <c r="S23" s="34">
        <v>0.42247002411868151</v>
      </c>
      <c r="U23" t="s">
        <v>321</v>
      </c>
      <c r="V23" s="6">
        <v>1.7289978187515433</v>
      </c>
    </row>
    <row r="24" spans="2:25" x14ac:dyDescent="0.25">
      <c r="B24" s="56">
        <f t="shared" si="0"/>
        <v>18</v>
      </c>
      <c r="C24" t="s">
        <v>273</v>
      </c>
      <c r="D24" s="33">
        <v>1.4708621731064246</v>
      </c>
      <c r="E24" s="34">
        <v>1.3000720974650575</v>
      </c>
      <c r="F24" s="9"/>
      <c r="G24" t="s">
        <v>321</v>
      </c>
      <c r="H24" s="9">
        <v>1.2972389163950733</v>
      </c>
      <c r="J24" t="s">
        <v>294</v>
      </c>
      <c r="K24" s="33">
        <v>0.84166458579308834</v>
      </c>
      <c r="L24" s="34">
        <v>0.6421295509507039</v>
      </c>
      <c r="N24" t="s">
        <v>266</v>
      </c>
      <c r="O24" s="6">
        <v>1.1427781344575032</v>
      </c>
      <c r="P24" s="1"/>
      <c r="Q24" t="s">
        <v>323</v>
      </c>
      <c r="R24" s="33">
        <v>0.36158893819299476</v>
      </c>
      <c r="S24" s="34">
        <v>0.41877482013575734</v>
      </c>
      <c r="U24" t="s">
        <v>343</v>
      </c>
      <c r="V24" s="6">
        <v>1.7196076009670915</v>
      </c>
    </row>
    <row r="25" spans="2:25" x14ac:dyDescent="0.25">
      <c r="B25" s="56">
        <f t="shared" si="0"/>
        <v>19</v>
      </c>
      <c r="C25" t="s">
        <v>277</v>
      </c>
      <c r="D25" s="33">
        <v>1.3930934948545308</v>
      </c>
      <c r="E25" s="34">
        <v>1.179930599849494</v>
      </c>
      <c r="F25" s="9"/>
      <c r="G25" t="s">
        <v>301</v>
      </c>
      <c r="H25" s="9">
        <v>1.2954280953004709</v>
      </c>
      <c r="J25" t="s">
        <v>287</v>
      </c>
      <c r="K25" s="33">
        <v>0.71853590326903971</v>
      </c>
      <c r="L25" s="34">
        <v>0.6987831304186547</v>
      </c>
      <c r="N25" t="s">
        <v>343</v>
      </c>
      <c r="O25" s="6">
        <v>1.129772115986855</v>
      </c>
      <c r="P25" s="1"/>
      <c r="Q25" t="s">
        <v>291</v>
      </c>
      <c r="R25" s="33">
        <v>0.34418369595117315</v>
      </c>
      <c r="S25" s="34">
        <v>0.38800122734241183</v>
      </c>
      <c r="U25" t="s">
        <v>303</v>
      </c>
      <c r="V25" s="6">
        <v>1.6858843853948664</v>
      </c>
    </row>
    <row r="26" spans="2:25" x14ac:dyDescent="0.25">
      <c r="B26" s="56">
        <f t="shared" si="0"/>
        <v>20</v>
      </c>
      <c r="C26" t="s">
        <v>326</v>
      </c>
      <c r="D26" s="33">
        <v>1.2659977843166248</v>
      </c>
      <c r="E26" s="34">
        <v>1.248712426506327</v>
      </c>
      <c r="F26" s="9"/>
      <c r="G26" t="s">
        <v>302</v>
      </c>
      <c r="H26" s="9">
        <v>1.2822748649833753</v>
      </c>
      <c r="J26" t="s">
        <v>303</v>
      </c>
      <c r="K26" s="33">
        <v>0.70989412275166808</v>
      </c>
      <c r="L26" s="34">
        <v>0.67210963378793909</v>
      </c>
      <c r="N26" t="s">
        <v>340</v>
      </c>
      <c r="O26" s="6">
        <v>1.1107690740129446</v>
      </c>
      <c r="P26" s="1"/>
      <c r="Q26" t="s">
        <v>348</v>
      </c>
      <c r="R26" s="33">
        <v>0.33515087395448662</v>
      </c>
      <c r="S26" s="34">
        <v>0.402167407243404</v>
      </c>
      <c r="U26" t="s">
        <v>295</v>
      </c>
      <c r="V26" s="6">
        <v>1.6115219142118844</v>
      </c>
    </row>
    <row r="27" spans="2:25" x14ac:dyDescent="0.25">
      <c r="B27" s="56">
        <f t="shared" si="0"/>
        <v>21</v>
      </c>
      <c r="C27" t="s">
        <v>288</v>
      </c>
      <c r="D27" s="33">
        <v>1.0734883530518993</v>
      </c>
      <c r="E27" s="34">
        <v>1.0365722119966077</v>
      </c>
      <c r="F27" s="9"/>
      <c r="G27" t="s">
        <v>298</v>
      </c>
      <c r="H27" s="9">
        <v>1.2777300952173469</v>
      </c>
      <c r="J27" t="s">
        <v>337</v>
      </c>
      <c r="K27" s="33">
        <v>0.69261257735756487</v>
      </c>
      <c r="L27" s="34">
        <v>1.2252242291875017</v>
      </c>
      <c r="N27" t="s">
        <v>260</v>
      </c>
      <c r="O27" s="6">
        <v>1.1061368845862827</v>
      </c>
      <c r="P27" s="1"/>
      <c r="Q27" t="s">
        <v>318</v>
      </c>
      <c r="R27" s="33">
        <v>0.30725789403062059</v>
      </c>
      <c r="S27" s="34">
        <v>0.40079477601283381</v>
      </c>
      <c r="U27" t="s">
        <v>284</v>
      </c>
      <c r="V27" s="6">
        <v>1.6071979255554938</v>
      </c>
    </row>
    <row r="28" spans="2:25" x14ac:dyDescent="0.25">
      <c r="B28" s="56">
        <f t="shared" si="0"/>
        <v>22</v>
      </c>
      <c r="C28" t="s">
        <v>269</v>
      </c>
      <c r="D28" s="33">
        <v>1.0362085897227664</v>
      </c>
      <c r="E28" s="34">
        <v>0.71814486943372713</v>
      </c>
      <c r="F28" s="9"/>
      <c r="G28" t="s">
        <v>320</v>
      </c>
      <c r="H28" s="9">
        <v>1.2532056328294101</v>
      </c>
      <c r="J28" t="s">
        <v>289</v>
      </c>
      <c r="K28" s="33">
        <v>0.6866002604286463</v>
      </c>
      <c r="L28" s="34">
        <v>0.56447054612802694</v>
      </c>
      <c r="N28" t="s">
        <v>295</v>
      </c>
      <c r="O28" s="6">
        <v>1.0948764709682393</v>
      </c>
      <c r="P28" s="1"/>
      <c r="Q28" t="s">
        <v>263</v>
      </c>
      <c r="R28" s="33">
        <v>0.28177416470164385</v>
      </c>
      <c r="S28" s="34">
        <v>0.2661714521748319</v>
      </c>
      <c r="U28" t="s">
        <v>314</v>
      </c>
      <c r="V28" s="6">
        <v>1.6049071841433118</v>
      </c>
    </row>
    <row r="29" spans="2:25" x14ac:dyDescent="0.25">
      <c r="B29" s="56">
        <f t="shared" si="0"/>
        <v>23</v>
      </c>
      <c r="C29" t="s">
        <v>267</v>
      </c>
      <c r="D29" s="33">
        <v>1.0355330172394148</v>
      </c>
      <c r="E29" s="34">
        <v>1.0523582005302556</v>
      </c>
      <c r="F29" s="9"/>
      <c r="G29" t="s">
        <v>313</v>
      </c>
      <c r="H29" s="9">
        <v>1.2338190307524723</v>
      </c>
      <c r="J29" t="s">
        <v>286</v>
      </c>
      <c r="K29" s="33">
        <v>0.66475246374373009</v>
      </c>
      <c r="L29" s="34">
        <v>0.35423729888909561</v>
      </c>
      <c r="N29" t="s">
        <v>263</v>
      </c>
      <c r="O29" s="6">
        <v>1.0809968217796375</v>
      </c>
      <c r="P29" s="1"/>
      <c r="Q29" t="s">
        <v>304</v>
      </c>
      <c r="R29" s="33">
        <v>0.26049731994610392</v>
      </c>
      <c r="S29" s="34">
        <v>0.27821625285694807</v>
      </c>
      <c r="U29" t="s">
        <v>297</v>
      </c>
      <c r="V29" s="6">
        <v>1.5751573028067163</v>
      </c>
    </row>
    <row r="30" spans="2:25" x14ac:dyDescent="0.25">
      <c r="B30" s="56">
        <f t="shared" si="0"/>
        <v>24</v>
      </c>
      <c r="C30" t="s">
        <v>294</v>
      </c>
      <c r="D30" s="33">
        <v>0.96953898563280139</v>
      </c>
      <c r="E30" s="34">
        <v>0.8637469562197414</v>
      </c>
      <c r="F30" s="9"/>
      <c r="G30" t="s">
        <v>300</v>
      </c>
      <c r="H30" s="9">
        <v>1.1862433441678957</v>
      </c>
      <c r="J30" t="s">
        <v>324</v>
      </c>
      <c r="K30" s="33">
        <v>0.66284461142428852</v>
      </c>
      <c r="L30" s="34">
        <v>0.65046370585402147</v>
      </c>
      <c r="N30" t="s">
        <v>304</v>
      </c>
      <c r="O30" s="6">
        <v>1.0691178878127952</v>
      </c>
      <c r="P30" s="1"/>
      <c r="Q30" t="s">
        <v>342</v>
      </c>
      <c r="R30" s="33">
        <v>0.25237507969279799</v>
      </c>
      <c r="S30" s="34">
        <v>0.31608725776089147</v>
      </c>
      <c r="U30" t="s">
        <v>305</v>
      </c>
      <c r="V30" s="6">
        <v>1.5608282513650527</v>
      </c>
    </row>
    <row r="31" spans="2:25" x14ac:dyDescent="0.25">
      <c r="B31" s="56">
        <f t="shared" si="0"/>
        <v>25</v>
      </c>
      <c r="C31" t="s">
        <v>286</v>
      </c>
      <c r="D31" s="33">
        <v>0.9679138281227504</v>
      </c>
      <c r="E31" s="34">
        <v>1.0483703138603482</v>
      </c>
      <c r="F31" s="9"/>
      <c r="G31" t="s">
        <v>348</v>
      </c>
      <c r="H31" s="9">
        <v>1.1828723918727657</v>
      </c>
      <c r="J31" t="s">
        <v>326</v>
      </c>
      <c r="K31" s="33">
        <v>0.65061229815905475</v>
      </c>
      <c r="L31" s="34">
        <v>0.84414549659556026</v>
      </c>
      <c r="N31" t="s">
        <v>291</v>
      </c>
      <c r="O31" s="6">
        <v>1.0399547082246914</v>
      </c>
      <c r="P31" s="1"/>
      <c r="Q31" t="s">
        <v>269</v>
      </c>
      <c r="R31" s="33">
        <v>0.2397217127513997</v>
      </c>
      <c r="S31" s="34">
        <v>0.28364548116378757</v>
      </c>
      <c r="U31" t="s">
        <v>264</v>
      </c>
      <c r="V31" s="6">
        <v>1.536971927452083</v>
      </c>
    </row>
    <row r="32" spans="2:25" x14ac:dyDescent="0.25">
      <c r="B32" s="56">
        <f t="shared" si="0"/>
        <v>26</v>
      </c>
      <c r="C32" t="s">
        <v>268</v>
      </c>
      <c r="D32" s="33">
        <v>0.81537379179409852</v>
      </c>
      <c r="E32" s="34">
        <v>0.79616854123752445</v>
      </c>
      <c r="F32" s="9"/>
      <c r="G32" t="s">
        <v>325</v>
      </c>
      <c r="H32" s="9">
        <v>1.1806580969098155</v>
      </c>
      <c r="J32" t="s">
        <v>274</v>
      </c>
      <c r="K32" s="33">
        <v>0.56586310519851613</v>
      </c>
      <c r="L32" s="34">
        <v>0.56687249530843098</v>
      </c>
      <c r="N32" t="s">
        <v>279</v>
      </c>
      <c r="O32" s="6">
        <v>1.0272430767659655</v>
      </c>
      <c r="P32" s="1"/>
      <c r="Q32" t="s">
        <v>280</v>
      </c>
      <c r="R32" s="33">
        <v>0.23701399422483344</v>
      </c>
      <c r="S32" s="34">
        <v>0.24876168426750989</v>
      </c>
      <c r="U32" t="s">
        <v>333</v>
      </c>
      <c r="V32" s="6">
        <v>1.5068678920456891</v>
      </c>
    </row>
    <row r="33" spans="2:22" x14ac:dyDescent="0.25">
      <c r="B33" s="56">
        <f>1+B32</f>
        <v>27</v>
      </c>
      <c r="C33" t="s">
        <v>281</v>
      </c>
      <c r="D33" s="33">
        <v>0.80265838690175195</v>
      </c>
      <c r="E33" s="34">
        <v>0.85864990799552032</v>
      </c>
      <c r="F33" s="9"/>
      <c r="G33" t="s">
        <v>279</v>
      </c>
      <c r="H33" s="9">
        <v>1.1785290633787751</v>
      </c>
      <c r="J33" t="s">
        <v>297</v>
      </c>
      <c r="K33" s="33">
        <v>0.54367126205561656</v>
      </c>
      <c r="L33" s="34">
        <v>0.50085810216944882</v>
      </c>
      <c r="N33" t="s">
        <v>336</v>
      </c>
      <c r="O33" s="6">
        <v>1.0159971717808114</v>
      </c>
      <c r="P33" s="1"/>
      <c r="Q33" t="s">
        <v>317</v>
      </c>
      <c r="R33" s="33">
        <v>0.22868533667692775</v>
      </c>
      <c r="S33" s="34">
        <v>0.40728585261902395</v>
      </c>
      <c r="U33" t="s">
        <v>309</v>
      </c>
      <c r="V33" s="6">
        <v>1.4757679122595153</v>
      </c>
    </row>
    <row r="34" spans="2:22" x14ac:dyDescent="0.25">
      <c r="B34" s="56">
        <f t="shared" si="0"/>
        <v>28</v>
      </c>
      <c r="C34" t="s">
        <v>346</v>
      </c>
      <c r="D34" s="33">
        <v>0.78092986050562296</v>
      </c>
      <c r="E34" s="34">
        <v>0.8428583932519208</v>
      </c>
      <c r="F34" s="9"/>
      <c r="G34" t="s">
        <v>280</v>
      </c>
      <c r="H34" s="9">
        <v>1.1763815659384778</v>
      </c>
      <c r="J34" t="s">
        <v>302</v>
      </c>
      <c r="K34" s="33">
        <v>0.52601312064077421</v>
      </c>
      <c r="L34" s="34">
        <v>0.47756663890017331</v>
      </c>
      <c r="N34" t="s">
        <v>274</v>
      </c>
      <c r="O34" s="6">
        <v>1.0017838061902988</v>
      </c>
      <c r="P34" s="1"/>
      <c r="Q34" t="s">
        <v>274</v>
      </c>
      <c r="R34" s="33">
        <v>0.21160459980931245</v>
      </c>
      <c r="S34" s="34">
        <v>0.24762924003245254</v>
      </c>
      <c r="U34" t="s">
        <v>286</v>
      </c>
      <c r="V34" s="6">
        <v>1.4595952068216125</v>
      </c>
    </row>
    <row r="35" spans="2:22" x14ac:dyDescent="0.25">
      <c r="B35" s="56">
        <f t="shared" si="0"/>
        <v>29</v>
      </c>
      <c r="C35" t="s">
        <v>260</v>
      </c>
      <c r="D35" s="33">
        <v>0.75505830082228687</v>
      </c>
      <c r="E35" s="34">
        <v>0.63248701484862768</v>
      </c>
      <c r="F35" s="9"/>
      <c r="G35" t="s">
        <v>347</v>
      </c>
      <c r="H35" s="9">
        <v>1.1372979710332014</v>
      </c>
      <c r="J35" t="s">
        <v>272</v>
      </c>
      <c r="K35" s="33">
        <v>0.46673975951675423</v>
      </c>
      <c r="L35" s="34">
        <v>0.4654880552328462</v>
      </c>
      <c r="N35" t="s">
        <v>272</v>
      </c>
      <c r="O35" s="6">
        <v>0.99731819657874443</v>
      </c>
      <c r="P35" s="1"/>
      <c r="Q35" t="s">
        <v>312</v>
      </c>
      <c r="R35" s="33">
        <v>0.20774921974045854</v>
      </c>
      <c r="S35" s="34">
        <v>0.22181645065479272</v>
      </c>
      <c r="U35" t="s">
        <v>271</v>
      </c>
      <c r="V35" s="6">
        <v>1.4512168848979488</v>
      </c>
    </row>
    <row r="36" spans="2:22" x14ac:dyDescent="0.25">
      <c r="B36" s="56">
        <f t="shared" si="0"/>
        <v>30</v>
      </c>
      <c r="C36" t="s">
        <v>296</v>
      </c>
      <c r="D36" s="33">
        <v>0.73527764472072155</v>
      </c>
      <c r="E36" s="34">
        <v>0.74412270319111062</v>
      </c>
      <c r="F36" s="9"/>
      <c r="G36" t="s">
        <v>310</v>
      </c>
      <c r="H36" s="9">
        <v>1.133456308798775</v>
      </c>
      <c r="J36" t="s">
        <v>309</v>
      </c>
      <c r="K36" s="33">
        <v>0.4363392232834058</v>
      </c>
      <c r="L36" s="34">
        <v>0.32102975422633395</v>
      </c>
      <c r="N36" t="s">
        <v>323</v>
      </c>
      <c r="O36" s="6">
        <v>0.98132155658071574</v>
      </c>
      <c r="P36" s="1"/>
      <c r="Q36" t="s">
        <v>340</v>
      </c>
      <c r="R36" s="33">
        <v>0.20765150260548393</v>
      </c>
      <c r="S36" s="34">
        <v>0.18099062512859121</v>
      </c>
      <c r="U36" t="s">
        <v>313</v>
      </c>
      <c r="V36" s="6">
        <v>1.4410685541994077</v>
      </c>
    </row>
    <row r="37" spans="2:22" x14ac:dyDescent="0.25">
      <c r="C37" t="s">
        <v>293</v>
      </c>
      <c r="D37" s="33">
        <v>0.70134954512318692</v>
      </c>
      <c r="E37" s="34">
        <v>1.1880664403346235</v>
      </c>
      <c r="F37" s="9"/>
      <c r="G37" t="s">
        <v>297</v>
      </c>
      <c r="H37" s="9">
        <v>1.1121577499809538</v>
      </c>
      <c r="J37" t="s">
        <v>295</v>
      </c>
      <c r="K37" s="33">
        <v>0.43447349096147569</v>
      </c>
      <c r="L37" s="34">
        <v>0.47569480251315172</v>
      </c>
      <c r="N37" t="s">
        <v>324</v>
      </c>
      <c r="O37" s="6">
        <v>0.98132155658071418</v>
      </c>
      <c r="P37" s="1"/>
      <c r="Q37" t="s">
        <v>277</v>
      </c>
      <c r="R37" s="33">
        <v>0.19985542411112014</v>
      </c>
      <c r="S37" s="34">
        <v>0.24770917372631587</v>
      </c>
      <c r="U37" t="s">
        <v>327</v>
      </c>
      <c r="V37" s="6">
        <v>1.4362358040098553</v>
      </c>
    </row>
    <row r="38" spans="2:22" x14ac:dyDescent="0.25">
      <c r="C38" t="s">
        <v>283</v>
      </c>
      <c r="D38" s="33">
        <v>0.68590606359545603</v>
      </c>
      <c r="E38" s="34">
        <v>0.71788387860018799</v>
      </c>
      <c r="F38" s="9"/>
      <c r="G38" t="s">
        <v>340</v>
      </c>
      <c r="H38" s="9">
        <v>1.1084973671762253</v>
      </c>
      <c r="J38" t="s">
        <v>265</v>
      </c>
      <c r="K38" s="33">
        <v>0.42744718971544204</v>
      </c>
      <c r="L38" s="34">
        <v>0.31707133455721448</v>
      </c>
      <c r="N38" t="s">
        <v>287</v>
      </c>
      <c r="O38" s="6">
        <v>0.97250969261171483</v>
      </c>
      <c r="P38" s="1"/>
      <c r="Q38" t="s">
        <v>324</v>
      </c>
      <c r="R38" s="33">
        <v>0.19079160990600383</v>
      </c>
      <c r="S38" s="34">
        <v>0.22096561504642334</v>
      </c>
      <c r="U38" t="s">
        <v>346</v>
      </c>
      <c r="V38" s="6">
        <v>1.4105374591749944</v>
      </c>
    </row>
    <row r="39" spans="2:22" x14ac:dyDescent="0.25">
      <c r="C39" t="s">
        <v>295</v>
      </c>
      <c r="D39" s="33">
        <v>0.67303412474789193</v>
      </c>
      <c r="E39" s="34">
        <v>0.47596436616171561</v>
      </c>
      <c r="F39" s="9"/>
      <c r="G39" t="s">
        <v>278</v>
      </c>
      <c r="H39" s="9">
        <v>1.0977130885943078</v>
      </c>
      <c r="J39" t="s">
        <v>296</v>
      </c>
      <c r="K39" s="33">
        <v>0.42078358021262258</v>
      </c>
      <c r="L39" s="34">
        <v>0.18451627942876211</v>
      </c>
      <c r="N39" t="s">
        <v>347</v>
      </c>
      <c r="O39" s="6">
        <v>0.96502309857361501</v>
      </c>
      <c r="P39" s="1"/>
      <c r="Q39" t="s">
        <v>265</v>
      </c>
      <c r="R39" s="33">
        <v>0.17979024837704974</v>
      </c>
      <c r="S39" s="34">
        <v>0.19533738261156169</v>
      </c>
      <c r="U39" t="s">
        <v>325</v>
      </c>
      <c r="V39" s="6">
        <v>1.333127216444125</v>
      </c>
    </row>
    <row r="40" spans="2:22" x14ac:dyDescent="0.25">
      <c r="C40" t="s">
        <v>307</v>
      </c>
      <c r="D40" s="33">
        <v>0.66057311264532148</v>
      </c>
      <c r="E40" s="34">
        <v>0.3459942741462641</v>
      </c>
      <c r="F40" s="9"/>
      <c r="G40" t="s">
        <v>284</v>
      </c>
      <c r="H40" s="9">
        <v>1.0975749951498308</v>
      </c>
      <c r="J40" t="s">
        <v>280</v>
      </c>
      <c r="K40" s="33">
        <v>0.41318545765382553</v>
      </c>
      <c r="L40" s="34">
        <v>0.30924327449720973</v>
      </c>
      <c r="N40" t="s">
        <v>290</v>
      </c>
      <c r="O40" s="6">
        <v>0.96230616319436779</v>
      </c>
      <c r="P40" s="1"/>
      <c r="Q40" t="s">
        <v>279</v>
      </c>
      <c r="R40" s="33">
        <v>0.16778173089621126</v>
      </c>
      <c r="S40" s="34">
        <v>0.18550168461985805</v>
      </c>
      <c r="U40" t="s">
        <v>318</v>
      </c>
      <c r="V40" s="6">
        <v>1.3044246667032469</v>
      </c>
    </row>
    <row r="41" spans="2:22" x14ac:dyDescent="0.25">
      <c r="C41" t="s">
        <v>317</v>
      </c>
      <c r="D41" s="33">
        <v>0.64597729663877801</v>
      </c>
      <c r="E41" s="34">
        <v>0.55165043873274544</v>
      </c>
      <c r="F41" s="9"/>
      <c r="G41" t="s">
        <v>290</v>
      </c>
      <c r="H41" s="9">
        <v>1.0958496958495223</v>
      </c>
      <c r="J41" t="s">
        <v>284</v>
      </c>
      <c r="K41" s="33">
        <v>0.3786570213808646</v>
      </c>
      <c r="L41" s="34">
        <v>0.56501339315598342</v>
      </c>
      <c r="N41" t="s">
        <v>346</v>
      </c>
      <c r="O41" s="6">
        <v>0.95459581361605794</v>
      </c>
      <c r="P41" s="1"/>
      <c r="Q41" t="s">
        <v>266</v>
      </c>
      <c r="R41" s="33">
        <v>0.16641379867136835</v>
      </c>
      <c r="S41" s="34">
        <v>0.13032954699507981</v>
      </c>
      <c r="U41" t="s">
        <v>342</v>
      </c>
      <c r="V41" s="6">
        <v>1.2524503534407865</v>
      </c>
    </row>
    <row r="42" spans="2:22" x14ac:dyDescent="0.25">
      <c r="C42" t="s">
        <v>303</v>
      </c>
      <c r="D42" s="33">
        <v>0.59983739948267323</v>
      </c>
      <c r="E42" s="34">
        <v>0.9189284332208707</v>
      </c>
      <c r="F42" s="9"/>
      <c r="G42" t="s">
        <v>287</v>
      </c>
      <c r="H42" s="9">
        <v>1.0833172367961956</v>
      </c>
      <c r="J42" t="s">
        <v>281</v>
      </c>
      <c r="K42" s="33">
        <v>0.36692792210645392</v>
      </c>
      <c r="L42" s="34">
        <v>0.18398132152859456</v>
      </c>
      <c r="N42" t="s">
        <v>303</v>
      </c>
      <c r="O42" s="6">
        <v>0.94677447276606541</v>
      </c>
      <c r="P42" s="1"/>
      <c r="Q42" t="s">
        <v>316</v>
      </c>
      <c r="R42" s="33">
        <v>0.14843336565771922</v>
      </c>
      <c r="S42" s="34">
        <v>9.7807161269152371E-2</v>
      </c>
      <c r="U42" t="s">
        <v>267</v>
      </c>
      <c r="V42" s="6">
        <v>1.2402273050174764</v>
      </c>
    </row>
    <row r="43" spans="2:22" x14ac:dyDescent="0.25">
      <c r="C43" t="s">
        <v>287</v>
      </c>
      <c r="D43" s="33">
        <v>0.571588158500274</v>
      </c>
      <c r="E43" s="34">
        <v>0.61921130445194272</v>
      </c>
      <c r="F43" s="9"/>
      <c r="G43" t="s">
        <v>286</v>
      </c>
      <c r="H43" s="9">
        <v>1.0831236039820213</v>
      </c>
      <c r="J43" t="s">
        <v>331</v>
      </c>
      <c r="K43" s="33">
        <v>0.34040020973326213</v>
      </c>
      <c r="L43" s="34">
        <v>0.46845149956253496</v>
      </c>
      <c r="N43" t="s">
        <v>301</v>
      </c>
      <c r="O43" s="6">
        <v>0.94152825573395327</v>
      </c>
      <c r="P43" s="1"/>
      <c r="Q43" t="s">
        <v>307</v>
      </c>
      <c r="R43" s="33">
        <v>0.14618699625772363</v>
      </c>
      <c r="S43" s="34">
        <v>0.15321624268450407</v>
      </c>
      <c r="U43" t="s">
        <v>262</v>
      </c>
      <c r="V43" s="6">
        <v>1.2397183173897326</v>
      </c>
    </row>
    <row r="44" spans="2:22" x14ac:dyDescent="0.25">
      <c r="C44" t="s">
        <v>323</v>
      </c>
      <c r="D44" s="33">
        <v>0.55731559032068867</v>
      </c>
      <c r="E44" s="34">
        <v>0.59985027088525167</v>
      </c>
      <c r="F44" s="9"/>
      <c r="G44" t="s">
        <v>346</v>
      </c>
      <c r="H44" s="9">
        <v>1.0793010177715594</v>
      </c>
      <c r="J44" t="s">
        <v>333</v>
      </c>
      <c r="K44" s="33">
        <v>0.30162587917476186</v>
      </c>
      <c r="L44" s="34">
        <v>4.0114130982452013E-2</v>
      </c>
      <c r="N44" t="s">
        <v>297</v>
      </c>
      <c r="O44" s="6">
        <v>0.9212517510594701</v>
      </c>
      <c r="P44" s="1"/>
      <c r="Q44" t="s">
        <v>345</v>
      </c>
      <c r="R44" s="33">
        <v>0.13270428719184155</v>
      </c>
      <c r="S44" s="34">
        <v>0.12986793030841032</v>
      </c>
      <c r="U44" t="s">
        <v>277</v>
      </c>
      <c r="V44" s="6">
        <v>1.2394418356571044</v>
      </c>
    </row>
    <row r="45" spans="2:22" x14ac:dyDescent="0.25">
      <c r="C45" t="s">
        <v>272</v>
      </c>
      <c r="D45" s="33">
        <v>0.52660284165087745</v>
      </c>
      <c r="E45" s="34">
        <v>0.45955209762971488</v>
      </c>
      <c r="F45" s="9"/>
      <c r="G45" t="s">
        <v>323</v>
      </c>
      <c r="H45" s="9">
        <v>1.0763206364639608</v>
      </c>
      <c r="J45" t="s">
        <v>330</v>
      </c>
      <c r="K45" s="33">
        <v>0.28725640556421406</v>
      </c>
      <c r="L45" s="34">
        <v>0.18363729819053506</v>
      </c>
      <c r="N45" t="s">
        <v>302</v>
      </c>
      <c r="O45" s="6">
        <v>0.90789871993766091</v>
      </c>
      <c r="P45" s="1"/>
      <c r="Q45" t="s">
        <v>295</v>
      </c>
      <c r="R45" s="33">
        <v>0.13263335315545141</v>
      </c>
      <c r="S45" s="34">
        <v>0.21374155516541393</v>
      </c>
      <c r="U45" t="s">
        <v>296</v>
      </c>
      <c r="V45" s="6">
        <v>1.2149678255526024</v>
      </c>
    </row>
    <row r="46" spans="2:22" x14ac:dyDescent="0.25">
      <c r="C46" t="s">
        <v>306</v>
      </c>
      <c r="D46" s="33">
        <v>0.52516834894037767</v>
      </c>
      <c r="E46" s="34">
        <v>0.49705226617939691</v>
      </c>
      <c r="F46" s="9"/>
      <c r="G46" t="s">
        <v>324</v>
      </c>
      <c r="H46" s="9">
        <v>1.0763206364639597</v>
      </c>
      <c r="J46" t="s">
        <v>300</v>
      </c>
      <c r="K46" s="33">
        <v>0.27870187184942241</v>
      </c>
      <c r="L46" s="34">
        <v>0.11892220737266487</v>
      </c>
      <c r="N46" t="s">
        <v>307</v>
      </c>
      <c r="O46" s="6">
        <v>0.90167291552833984</v>
      </c>
      <c r="P46" s="1"/>
      <c r="Q46" t="s">
        <v>299</v>
      </c>
      <c r="R46" s="33">
        <v>0.13126594809299666</v>
      </c>
      <c r="S46" s="34">
        <v>0.15770582832670982</v>
      </c>
      <c r="U46" t="s">
        <v>299</v>
      </c>
      <c r="V46" s="6">
        <v>1.2014222318722108</v>
      </c>
    </row>
    <row r="47" spans="2:22" x14ac:dyDescent="0.25">
      <c r="C47" t="s">
        <v>331</v>
      </c>
      <c r="D47" s="33">
        <v>0.49550960489445933</v>
      </c>
      <c r="E47" s="34">
        <v>0.50030673690539018</v>
      </c>
      <c r="F47" s="9"/>
      <c r="G47" t="s">
        <v>289</v>
      </c>
      <c r="H47" s="9">
        <v>1.0738572257430694</v>
      </c>
      <c r="J47" t="s">
        <v>292</v>
      </c>
      <c r="K47" s="33">
        <v>0.26642496399603927</v>
      </c>
      <c r="L47" s="34">
        <v>9.7955906257739256E-2</v>
      </c>
      <c r="N47" t="s">
        <v>316</v>
      </c>
      <c r="O47" s="6">
        <v>0.88899749555001384</v>
      </c>
      <c r="P47" s="1"/>
      <c r="Q47" t="s">
        <v>313</v>
      </c>
      <c r="R47" s="33">
        <v>0.12570386217809543</v>
      </c>
      <c r="S47" s="34">
        <v>0.1811478829262696</v>
      </c>
      <c r="U47" t="s">
        <v>348</v>
      </c>
      <c r="V47" s="6">
        <v>1.1999592974297844</v>
      </c>
    </row>
    <row r="48" spans="2:22" x14ac:dyDescent="0.25">
      <c r="C48" t="s">
        <v>279</v>
      </c>
      <c r="D48" s="33">
        <v>0.48333897570569073</v>
      </c>
      <c r="E48" s="34">
        <v>0.56962903033288426</v>
      </c>
      <c r="F48" s="9"/>
      <c r="G48" t="s">
        <v>281</v>
      </c>
      <c r="H48" s="9">
        <v>1.0697575980111473</v>
      </c>
      <c r="J48" t="s">
        <v>291</v>
      </c>
      <c r="K48" s="33">
        <v>0.25750512385400964</v>
      </c>
      <c r="L48" s="34">
        <v>0.26779366594395959</v>
      </c>
      <c r="N48" t="s">
        <v>277</v>
      </c>
      <c r="O48" s="6">
        <v>0.87185559712476535</v>
      </c>
      <c r="P48" s="1"/>
      <c r="Q48" t="s">
        <v>267</v>
      </c>
      <c r="R48" s="33">
        <v>0.12479826399405779</v>
      </c>
      <c r="S48" s="34">
        <v>0.15477821462420985</v>
      </c>
      <c r="U48" t="s">
        <v>269</v>
      </c>
      <c r="V48" s="6">
        <v>1.1832281603041042</v>
      </c>
    </row>
    <row r="49" spans="3:22" x14ac:dyDescent="0.25">
      <c r="C49" t="s">
        <v>316</v>
      </c>
      <c r="D49" s="33">
        <v>0.48300313913023946</v>
      </c>
      <c r="E49" s="34">
        <v>0.51587895352105217</v>
      </c>
      <c r="F49" s="9"/>
      <c r="G49" t="s">
        <v>285</v>
      </c>
      <c r="H49" s="9">
        <v>1.0689163508681581</v>
      </c>
      <c r="J49" t="s">
        <v>285</v>
      </c>
      <c r="K49" s="33">
        <v>0.25155499070702225</v>
      </c>
      <c r="L49" s="34">
        <v>0.12381399338143588</v>
      </c>
      <c r="N49" t="s">
        <v>344</v>
      </c>
      <c r="O49" s="6">
        <v>0.87058603092623854</v>
      </c>
      <c r="P49" s="1"/>
      <c r="Q49" t="s">
        <v>347</v>
      </c>
      <c r="R49" s="33">
        <v>0.11421500088127411</v>
      </c>
      <c r="S49" s="34">
        <v>0.12674872170195628</v>
      </c>
      <c r="U49" t="s">
        <v>275</v>
      </c>
      <c r="V49" s="6">
        <v>1.1715829498715147</v>
      </c>
    </row>
    <row r="50" spans="3:22" x14ac:dyDescent="0.25">
      <c r="C50" t="s">
        <v>308</v>
      </c>
      <c r="D50" s="33">
        <v>0.46044926401257785</v>
      </c>
      <c r="E50" s="34">
        <v>0.47433493682459305</v>
      </c>
      <c r="F50" s="9"/>
      <c r="G50" t="s">
        <v>316</v>
      </c>
      <c r="H50" s="9">
        <v>1.0680654259307989</v>
      </c>
      <c r="J50" t="s">
        <v>312</v>
      </c>
      <c r="K50" s="33">
        <v>0.25050649273207054</v>
      </c>
      <c r="L50" s="34">
        <v>0.20683504996085408</v>
      </c>
      <c r="N50" t="s">
        <v>339</v>
      </c>
      <c r="O50" s="6">
        <v>0.86687480543276951</v>
      </c>
      <c r="P50" s="1"/>
      <c r="Q50" t="s">
        <v>275</v>
      </c>
      <c r="R50" s="33">
        <v>0.10758249154501512</v>
      </c>
      <c r="S50" s="34">
        <v>0.12604181279883611</v>
      </c>
      <c r="U50" t="s">
        <v>292</v>
      </c>
      <c r="V50" s="6">
        <v>1.1710667226869387</v>
      </c>
    </row>
    <row r="51" spans="3:22" x14ac:dyDescent="0.25">
      <c r="C51" t="s">
        <v>282</v>
      </c>
      <c r="D51" s="33">
        <v>0.4309591171506269</v>
      </c>
      <c r="E51" s="34">
        <v>0.45137207494141018</v>
      </c>
      <c r="F51" s="9"/>
      <c r="G51" t="s">
        <v>299</v>
      </c>
      <c r="H51" s="9">
        <v>1.0590939146607672</v>
      </c>
      <c r="J51" t="s">
        <v>313</v>
      </c>
      <c r="K51" s="33">
        <v>0.24088405713830327</v>
      </c>
      <c r="L51" s="34">
        <v>0.19273304826258233</v>
      </c>
      <c r="N51" t="s">
        <v>338</v>
      </c>
      <c r="O51" s="6">
        <v>0.82585548036680556</v>
      </c>
      <c r="P51" s="1"/>
      <c r="Q51" t="s">
        <v>337</v>
      </c>
      <c r="R51" s="33">
        <v>8.8096943225460272E-2</v>
      </c>
      <c r="S51" s="34">
        <v>0.19874257877378165</v>
      </c>
      <c r="U51" t="s">
        <v>274</v>
      </c>
      <c r="V51" s="6">
        <v>1.1702450714946826</v>
      </c>
    </row>
    <row r="52" spans="3:22" x14ac:dyDescent="0.25">
      <c r="C52" t="s">
        <v>309</v>
      </c>
      <c r="D52" s="33">
        <v>0.40721276637950427</v>
      </c>
      <c r="E52" s="34">
        <v>0.56035343174960173</v>
      </c>
      <c r="F52" s="9"/>
      <c r="G52" t="s">
        <v>282</v>
      </c>
      <c r="H52" s="9">
        <v>1.0473663439951049</v>
      </c>
      <c r="J52" t="s">
        <v>283</v>
      </c>
      <c r="K52" s="33">
        <v>0.24049029271699052</v>
      </c>
      <c r="L52" s="34">
        <v>0.12313249917441334</v>
      </c>
      <c r="N52" t="s">
        <v>312</v>
      </c>
      <c r="O52" s="6">
        <v>0.82566742165072227</v>
      </c>
      <c r="P52" s="1"/>
      <c r="Q52" t="s">
        <v>303</v>
      </c>
      <c r="R52" s="33">
        <v>8.2412679798977442E-2</v>
      </c>
      <c r="S52" s="34">
        <v>0.13893825003164301</v>
      </c>
      <c r="U52" t="s">
        <v>323</v>
      </c>
      <c r="V52" s="6">
        <v>1.1581516354691141</v>
      </c>
    </row>
    <row r="53" spans="3:22" x14ac:dyDescent="0.25">
      <c r="C53" t="s">
        <v>292</v>
      </c>
      <c r="D53" s="33">
        <v>0.3944907410450913</v>
      </c>
      <c r="E53" s="34">
        <v>0.32069080444456133</v>
      </c>
      <c r="F53" s="9"/>
      <c r="G53" t="s">
        <v>283</v>
      </c>
      <c r="H53" s="9">
        <v>1.0466212746933701</v>
      </c>
      <c r="J53" t="s">
        <v>276</v>
      </c>
      <c r="K53" s="33">
        <v>0.23571387695117355</v>
      </c>
      <c r="L53" s="34">
        <v>0.18296805763389248</v>
      </c>
      <c r="N53" t="s">
        <v>289</v>
      </c>
      <c r="O53" s="6">
        <v>0.82212399071277154</v>
      </c>
      <c r="P53" s="1"/>
      <c r="Q53" t="s">
        <v>336</v>
      </c>
      <c r="R53" s="33">
        <v>7.7580597003669025E-2</v>
      </c>
      <c r="S53" s="34">
        <v>8.4301686097127432E-2</v>
      </c>
      <c r="U53" t="s">
        <v>324</v>
      </c>
      <c r="V53" s="6">
        <v>1.158151635469113</v>
      </c>
    </row>
    <row r="54" spans="3:22" x14ac:dyDescent="0.25">
      <c r="C54" t="s">
        <v>276</v>
      </c>
      <c r="D54" s="33">
        <v>0.39089684088596899</v>
      </c>
      <c r="E54" s="34">
        <v>0.35648303285148469</v>
      </c>
      <c r="F54" s="9"/>
      <c r="G54" t="s">
        <v>336</v>
      </c>
      <c r="H54" s="9">
        <v>1.0397415620601893</v>
      </c>
      <c r="J54" t="s">
        <v>342</v>
      </c>
      <c r="K54" s="33">
        <v>0.23027893613430261</v>
      </c>
      <c r="L54" s="34">
        <v>0.18280051787363072</v>
      </c>
      <c r="N54" t="s">
        <v>311</v>
      </c>
      <c r="O54" s="6">
        <v>0.82163130374714344</v>
      </c>
      <c r="P54" s="1"/>
      <c r="Q54" t="s">
        <v>309</v>
      </c>
      <c r="R54" s="33">
        <v>7.5605723015594858E-2</v>
      </c>
      <c r="S54" s="34">
        <v>0.11157650000959561</v>
      </c>
      <c r="U54" t="s">
        <v>294</v>
      </c>
      <c r="V54" s="6">
        <v>1.1523086608007531</v>
      </c>
    </row>
    <row r="55" spans="3:22" x14ac:dyDescent="0.25">
      <c r="C55" t="s">
        <v>289</v>
      </c>
      <c r="D55" s="33">
        <v>0.36969162396513144</v>
      </c>
      <c r="E55" s="34">
        <v>0.39699602169164605</v>
      </c>
      <c r="F55" s="9"/>
      <c r="G55" t="s">
        <v>314</v>
      </c>
      <c r="H55" s="9">
        <v>1.0325546867439095</v>
      </c>
      <c r="J55" t="s">
        <v>341</v>
      </c>
      <c r="K55" s="33">
        <v>0.22363365663005985</v>
      </c>
      <c r="L55" s="34">
        <v>0.11253858990927307</v>
      </c>
      <c r="N55" t="s">
        <v>273</v>
      </c>
      <c r="O55" s="6">
        <v>0.81756920451582904</v>
      </c>
      <c r="P55" s="1"/>
      <c r="Q55" t="s">
        <v>314</v>
      </c>
      <c r="R55" s="33">
        <v>7.3137867676018209E-2</v>
      </c>
      <c r="S55" s="34">
        <v>0.11737948926616452</v>
      </c>
      <c r="U55" t="s">
        <v>291</v>
      </c>
      <c r="V55" s="6">
        <v>1.1273085619879413</v>
      </c>
    </row>
    <row r="56" spans="3:22" x14ac:dyDescent="0.25">
      <c r="C56" t="s">
        <v>333</v>
      </c>
      <c r="D56" s="33">
        <v>0.30495610764745501</v>
      </c>
      <c r="E56" s="34">
        <v>0.45614851666315936</v>
      </c>
      <c r="F56" s="9"/>
      <c r="G56" t="s">
        <v>308</v>
      </c>
      <c r="H56" s="9">
        <v>1.0301567922837116</v>
      </c>
      <c r="J56" t="s">
        <v>304</v>
      </c>
      <c r="K56" s="33">
        <v>0.21249804913852249</v>
      </c>
      <c r="L56" s="34">
        <v>0.22718546545931673</v>
      </c>
      <c r="N56" t="s">
        <v>320</v>
      </c>
      <c r="O56" s="6">
        <v>0.80856731360474343</v>
      </c>
      <c r="P56" s="1"/>
      <c r="Q56" t="s">
        <v>301</v>
      </c>
      <c r="R56" s="33">
        <v>7.096728295917458E-2</v>
      </c>
      <c r="S56" s="34">
        <v>4.8615864286739328E-2</v>
      </c>
      <c r="U56" t="s">
        <v>300</v>
      </c>
      <c r="V56" s="6">
        <v>1.1224072224404229</v>
      </c>
    </row>
    <row r="57" spans="3:22" x14ac:dyDescent="0.25">
      <c r="C57" t="s">
        <v>340</v>
      </c>
      <c r="D57" s="33">
        <v>0.2982959738880771</v>
      </c>
      <c r="E57" s="34">
        <v>0.33066030169420152</v>
      </c>
      <c r="F57" s="9"/>
      <c r="G57" t="s">
        <v>337</v>
      </c>
      <c r="H57" s="9">
        <v>1.0261911954033069</v>
      </c>
      <c r="J57" t="s">
        <v>305</v>
      </c>
      <c r="K57" s="33">
        <v>0.17843897359793709</v>
      </c>
      <c r="L57" s="34">
        <v>0.12610111047761641</v>
      </c>
      <c r="N57" t="s">
        <v>321</v>
      </c>
      <c r="O57" s="6">
        <v>0.80149817239683108</v>
      </c>
      <c r="P57" s="1"/>
      <c r="Q57" t="s">
        <v>305</v>
      </c>
      <c r="R57" s="33">
        <v>6.6523089406803723E-2</v>
      </c>
      <c r="S57" s="34">
        <v>0.10383111731422251</v>
      </c>
      <c r="U57" t="s">
        <v>339</v>
      </c>
      <c r="V57" s="6">
        <v>1.1192700448363291</v>
      </c>
    </row>
    <row r="58" spans="3:22" x14ac:dyDescent="0.25">
      <c r="C58" t="s">
        <v>324</v>
      </c>
      <c r="D58" s="33">
        <v>0.2940663484739835</v>
      </c>
      <c r="E58" s="34">
        <v>0.31650967935215046</v>
      </c>
      <c r="F58" s="9"/>
      <c r="G58" t="s">
        <v>322</v>
      </c>
      <c r="H58" s="9">
        <v>1.0238415228868496</v>
      </c>
      <c r="J58" t="s">
        <v>263</v>
      </c>
      <c r="K58" s="33">
        <v>0.17662278684471314</v>
      </c>
      <c r="L58" s="34">
        <v>0.19092867123299725</v>
      </c>
      <c r="N58" t="s">
        <v>313</v>
      </c>
      <c r="O58" s="6">
        <v>0.80010711606341345</v>
      </c>
      <c r="P58" s="1"/>
      <c r="Q58" t="s">
        <v>287</v>
      </c>
      <c r="R58" s="33">
        <v>6.3108219632922083E-2</v>
      </c>
      <c r="S58" s="34">
        <v>0.13331984371844319</v>
      </c>
      <c r="U58" t="s">
        <v>347</v>
      </c>
      <c r="V58" s="6">
        <v>1.1097379566954686</v>
      </c>
    </row>
    <row r="59" spans="3:22" x14ac:dyDescent="0.25">
      <c r="C59" t="s">
        <v>318</v>
      </c>
      <c r="D59" s="33">
        <v>0.29370938883824416</v>
      </c>
      <c r="E59" s="34">
        <v>0.2675366860339109</v>
      </c>
      <c r="F59" s="9"/>
      <c r="G59" t="s">
        <v>266</v>
      </c>
      <c r="H59" s="9">
        <v>1.0185863745852395</v>
      </c>
      <c r="J59" t="s">
        <v>340</v>
      </c>
      <c r="K59" s="33">
        <v>0.16554721129430533</v>
      </c>
      <c r="L59" s="34">
        <v>0.18388472259480079</v>
      </c>
      <c r="N59" t="s">
        <v>342</v>
      </c>
      <c r="O59" s="6">
        <v>0.79382213997644291</v>
      </c>
      <c r="P59" s="1"/>
      <c r="Q59" t="s">
        <v>296</v>
      </c>
      <c r="R59" s="33">
        <v>5.9379292874603432E-2</v>
      </c>
      <c r="S59" s="34">
        <v>7.2143930346708074E-2</v>
      </c>
      <c r="U59" t="s">
        <v>279</v>
      </c>
      <c r="V59" s="6">
        <v>1.105613129802602</v>
      </c>
    </row>
    <row r="60" spans="3:22" x14ac:dyDescent="0.25">
      <c r="C60" t="s">
        <v>291</v>
      </c>
      <c r="D60" s="33">
        <v>0.27721154656375246</v>
      </c>
      <c r="E60" s="34">
        <v>0.27862147441736468</v>
      </c>
      <c r="F60" s="9"/>
      <c r="G60" t="s">
        <v>267</v>
      </c>
      <c r="H60" s="9">
        <v>1.0162478482199384</v>
      </c>
      <c r="J60" t="s">
        <v>318</v>
      </c>
      <c r="K60" s="33">
        <v>0.15182136018940445</v>
      </c>
      <c r="L60" s="34">
        <v>0.10727995376662734</v>
      </c>
      <c r="N60" t="s">
        <v>276</v>
      </c>
      <c r="O60" s="6">
        <v>0.77622946939094728</v>
      </c>
      <c r="P60" s="1"/>
      <c r="Q60" t="s">
        <v>297</v>
      </c>
      <c r="R60" s="33">
        <v>5.937450226574665E-2</v>
      </c>
      <c r="S60" s="34">
        <v>9.3524180844404753E-2</v>
      </c>
      <c r="U60" t="s">
        <v>336</v>
      </c>
      <c r="V60" s="6">
        <v>1.0866336346076397</v>
      </c>
    </row>
    <row r="61" spans="3:22" x14ac:dyDescent="0.25">
      <c r="C61" t="s">
        <v>302</v>
      </c>
      <c r="D61" s="33">
        <v>0.27461224479198065</v>
      </c>
      <c r="E61" s="34">
        <v>0.3521283791134186</v>
      </c>
      <c r="F61" s="9"/>
      <c r="G61" t="s">
        <v>296</v>
      </c>
      <c r="H61" s="9">
        <v>1.012029549019879</v>
      </c>
      <c r="J61" t="s">
        <v>316</v>
      </c>
      <c r="K61" s="33">
        <v>0.14417815163519934</v>
      </c>
      <c r="L61" s="34">
        <v>0.12817401571672235</v>
      </c>
      <c r="N61" t="s">
        <v>294</v>
      </c>
      <c r="O61" s="6">
        <v>0.762928085355563</v>
      </c>
      <c r="P61" s="1"/>
      <c r="Q61" t="s">
        <v>288</v>
      </c>
      <c r="R61" s="33">
        <v>5.7119576113277573E-2</v>
      </c>
      <c r="S61" s="34">
        <v>3.6244764566774647E-2</v>
      </c>
      <c r="U61" t="s">
        <v>265</v>
      </c>
      <c r="V61" s="6">
        <v>1.0864737346705649</v>
      </c>
    </row>
    <row r="62" spans="3:22" x14ac:dyDescent="0.25">
      <c r="C62" t="s">
        <v>312</v>
      </c>
      <c r="D62" s="33">
        <v>0.26935345289039964</v>
      </c>
      <c r="E62" s="34">
        <v>0.25369945701116309</v>
      </c>
      <c r="F62" s="9"/>
      <c r="G62" t="s">
        <v>331</v>
      </c>
      <c r="H62" s="9">
        <v>1.0096812089282359</v>
      </c>
      <c r="J62" t="s">
        <v>348</v>
      </c>
      <c r="K62" s="33">
        <v>0.1432938995646256</v>
      </c>
      <c r="L62" s="34">
        <v>7.1650635855324801E-2</v>
      </c>
      <c r="N62" t="s">
        <v>280</v>
      </c>
      <c r="O62" s="6">
        <v>0.7484369761055325</v>
      </c>
      <c r="P62" s="1"/>
      <c r="Q62" t="s">
        <v>282</v>
      </c>
      <c r="R62" s="33">
        <v>4.98373008391019E-2</v>
      </c>
      <c r="S62" s="34">
        <v>5.2924281144272806E-2</v>
      </c>
      <c r="U62" t="s">
        <v>326</v>
      </c>
      <c r="V62" s="6">
        <v>1.0814431164309024</v>
      </c>
    </row>
    <row r="63" spans="3:22" x14ac:dyDescent="0.25">
      <c r="C63" t="s">
        <v>300</v>
      </c>
      <c r="D63" s="33">
        <v>0.25044996193912461</v>
      </c>
      <c r="E63" s="34">
        <v>0.29709460039738939</v>
      </c>
      <c r="F63" s="9"/>
      <c r="G63" t="s">
        <v>291</v>
      </c>
      <c r="H63" s="9">
        <v>1.0050861079601097</v>
      </c>
      <c r="J63" t="s">
        <v>314</v>
      </c>
      <c r="K63" s="33">
        <v>0.14135642768625598</v>
      </c>
      <c r="L63" s="34">
        <v>0.19347900502942431</v>
      </c>
      <c r="N63" t="s">
        <v>265</v>
      </c>
      <c r="O63" s="6">
        <v>0.74177896635206231</v>
      </c>
      <c r="P63" s="1"/>
      <c r="Q63" t="s">
        <v>343</v>
      </c>
      <c r="R63" s="33">
        <v>4.9490688546085029E-2</v>
      </c>
      <c r="S63" s="34">
        <v>8.5104564200942798E-2</v>
      </c>
      <c r="U63" t="s">
        <v>304</v>
      </c>
      <c r="V63" s="6">
        <v>1.0680196361118424</v>
      </c>
    </row>
    <row r="64" spans="3:22" x14ac:dyDescent="0.25">
      <c r="C64" t="s">
        <v>304</v>
      </c>
      <c r="D64" s="33">
        <v>0.24705250574036516</v>
      </c>
      <c r="E64" s="34">
        <v>0.24412617941732559</v>
      </c>
      <c r="F64" s="9"/>
      <c r="G64" t="s">
        <v>311</v>
      </c>
      <c r="H64" s="9">
        <v>1.0024999778336598</v>
      </c>
      <c r="J64" t="s">
        <v>267</v>
      </c>
      <c r="K64" s="33">
        <v>0.13875852713843417</v>
      </c>
      <c r="L64" s="34">
        <v>6.4706646642181329E-2</v>
      </c>
      <c r="N64" t="s">
        <v>309</v>
      </c>
      <c r="O64" s="6">
        <v>0.73573434863503562</v>
      </c>
      <c r="P64" s="1"/>
      <c r="Q64" t="s">
        <v>284</v>
      </c>
      <c r="R64" s="33">
        <v>4.8908050342844553E-2</v>
      </c>
      <c r="S64" s="34">
        <v>7.8604917053983425E-2</v>
      </c>
      <c r="U64" t="s">
        <v>312</v>
      </c>
      <c r="V64" s="6">
        <v>1.0677125571489914</v>
      </c>
    </row>
    <row r="65" spans="3:22" x14ac:dyDescent="0.25">
      <c r="C65" t="s">
        <v>301</v>
      </c>
      <c r="D65" s="33">
        <v>0.2248970825875217</v>
      </c>
      <c r="E65" s="34">
        <v>0.29133799933498594</v>
      </c>
      <c r="F65" s="9"/>
      <c r="G65" t="s">
        <v>265</v>
      </c>
      <c r="H65" s="9">
        <v>0.99444335984672672</v>
      </c>
      <c r="J65" t="s">
        <v>282</v>
      </c>
      <c r="K65" s="33">
        <v>0.13638330766375012</v>
      </c>
      <c r="L65" s="34">
        <v>7.0627223364278457E-2</v>
      </c>
      <c r="N65" t="s">
        <v>305</v>
      </c>
      <c r="O65" s="6">
        <v>0.70669040476409828</v>
      </c>
      <c r="P65" s="1"/>
      <c r="Q65" t="s">
        <v>273</v>
      </c>
      <c r="R65" s="33">
        <v>4.7202846975111033E-2</v>
      </c>
      <c r="S65" s="34">
        <v>2.1652280156877628E-2</v>
      </c>
      <c r="U65" t="s">
        <v>282</v>
      </c>
      <c r="V65" s="6">
        <v>1.0619411616037779</v>
      </c>
    </row>
    <row r="66" spans="3:22" x14ac:dyDescent="0.25">
      <c r="C66" t="s">
        <v>313</v>
      </c>
      <c r="D66" s="33">
        <v>0.20118795555198418</v>
      </c>
      <c r="E66" s="34">
        <v>0.24822952831822059</v>
      </c>
      <c r="F66" s="9"/>
      <c r="G66" t="s">
        <v>263</v>
      </c>
      <c r="H66" s="9">
        <v>0.99033800739846711</v>
      </c>
      <c r="J66" t="s">
        <v>307</v>
      </c>
      <c r="K66" s="33">
        <v>0.12608832677532289</v>
      </c>
      <c r="L66" s="34">
        <v>0.11369042921759542</v>
      </c>
      <c r="N66" t="s">
        <v>318</v>
      </c>
      <c r="O66" s="6">
        <v>0.7066196326576869</v>
      </c>
      <c r="P66" s="1"/>
      <c r="Q66" t="s">
        <v>281</v>
      </c>
      <c r="R66" s="33">
        <v>4.4891147345058294E-2</v>
      </c>
      <c r="S66" s="34">
        <v>8.9242509287363242E-2</v>
      </c>
      <c r="U66" t="s">
        <v>280</v>
      </c>
      <c r="V66" s="6">
        <v>1.0495653857110754</v>
      </c>
    </row>
    <row r="67" spans="3:22" x14ac:dyDescent="0.25">
      <c r="C67" t="s">
        <v>344</v>
      </c>
      <c r="D67" s="33">
        <v>0.20092481460479403</v>
      </c>
      <c r="E67" s="34">
        <v>0.27507697392899638</v>
      </c>
      <c r="F67" s="9"/>
      <c r="G67" t="s">
        <v>304</v>
      </c>
      <c r="H67" s="9">
        <v>0.98815504293603507</v>
      </c>
      <c r="J67" t="s">
        <v>347</v>
      </c>
      <c r="K67" s="33">
        <v>0.11903871363191269</v>
      </c>
      <c r="L67" s="34">
        <v>0.11487510827928561</v>
      </c>
      <c r="N67" t="s">
        <v>278</v>
      </c>
      <c r="O67" s="6">
        <v>0.70527498785650322</v>
      </c>
      <c r="P67" s="1"/>
      <c r="Q67" t="s">
        <v>325</v>
      </c>
      <c r="R67" s="33">
        <v>4.0038699385981952E-2</v>
      </c>
      <c r="S67" s="34">
        <v>5.3376679862477218E-2</v>
      </c>
      <c r="U67" t="s">
        <v>307</v>
      </c>
      <c r="V67" s="6">
        <v>1.0480839377422331</v>
      </c>
    </row>
    <row r="68" spans="3:22" x14ac:dyDescent="0.25">
      <c r="C68" t="s">
        <v>348</v>
      </c>
      <c r="D68" s="33">
        <v>0.19216220318661428</v>
      </c>
      <c r="E68" s="34">
        <v>0.22730336491089084</v>
      </c>
      <c r="F68" s="9"/>
      <c r="G68" t="s">
        <v>270</v>
      </c>
      <c r="H68" s="9">
        <v>0.98638260842188719</v>
      </c>
      <c r="J68" t="s">
        <v>346</v>
      </c>
      <c r="K68" s="33">
        <v>0.11539702073222217</v>
      </c>
      <c r="L68" s="34">
        <v>0.11015751289474474</v>
      </c>
      <c r="N68" t="s">
        <v>330</v>
      </c>
      <c r="O68" s="6">
        <v>0.63928008090835875</v>
      </c>
      <c r="P68" s="1"/>
      <c r="Q68" t="s">
        <v>289</v>
      </c>
      <c r="R68" s="33">
        <v>3.1626217961952544E-2</v>
      </c>
      <c r="S68" s="34">
        <v>6.4655482565641603E-2</v>
      </c>
      <c r="U68" t="s">
        <v>310</v>
      </c>
      <c r="V68" s="6">
        <v>1.0187864294262097</v>
      </c>
    </row>
    <row r="69" spans="3:22" x14ac:dyDescent="0.25">
      <c r="C69" t="s">
        <v>342</v>
      </c>
      <c r="D69" s="33">
        <v>0.18917109570195043</v>
      </c>
      <c r="E69" s="34">
        <v>0.25230980739699471</v>
      </c>
      <c r="F69" s="9"/>
      <c r="G69" t="s">
        <v>326</v>
      </c>
      <c r="H69" s="9">
        <v>0.98634645492714801</v>
      </c>
      <c r="J69" t="s">
        <v>308</v>
      </c>
      <c r="K69" s="33">
        <v>0.11413445169479407</v>
      </c>
      <c r="L69" s="34">
        <v>5.9214139185859736E-2</v>
      </c>
      <c r="N69" t="s">
        <v>310</v>
      </c>
      <c r="O69" s="6">
        <v>0.58077736128389368</v>
      </c>
      <c r="P69" s="1"/>
      <c r="Q69" t="s">
        <v>300</v>
      </c>
      <c r="R69" s="33">
        <v>2.7314505650559966E-2</v>
      </c>
      <c r="S69" s="34">
        <v>3.0657998419578246E-2</v>
      </c>
      <c r="U69" t="s">
        <v>272</v>
      </c>
      <c r="V69" s="6">
        <v>1.0091963151692618</v>
      </c>
    </row>
    <row r="70" spans="3:22" x14ac:dyDescent="0.25">
      <c r="C70" t="s">
        <v>328</v>
      </c>
      <c r="D70" s="33">
        <v>0.18740500220233758</v>
      </c>
      <c r="E70" s="34">
        <v>0.24453496742622058</v>
      </c>
      <c r="F70" s="9"/>
      <c r="G70" t="s">
        <v>268</v>
      </c>
      <c r="H70" s="9">
        <v>0.97644607816702567</v>
      </c>
      <c r="J70" t="s">
        <v>335</v>
      </c>
      <c r="K70" s="33">
        <v>8.9629469110368773E-2</v>
      </c>
      <c r="L70" s="34">
        <v>2.4170181699766018E-2</v>
      </c>
      <c r="N70" t="s">
        <v>288</v>
      </c>
      <c r="O70" s="6">
        <v>0.57767783579006027</v>
      </c>
      <c r="P70" s="1"/>
      <c r="Q70" t="s">
        <v>283</v>
      </c>
      <c r="R70" s="33">
        <v>2.5843382568507062E-2</v>
      </c>
      <c r="S70" s="34">
        <v>5.2523497981394336E-2</v>
      </c>
      <c r="U70" t="s">
        <v>331</v>
      </c>
      <c r="V70" s="6">
        <v>1.0000397995688011</v>
      </c>
    </row>
    <row r="71" spans="3:22" x14ac:dyDescent="0.25">
      <c r="C71" t="s">
        <v>285</v>
      </c>
      <c r="D71" s="33">
        <v>0.18417643368785638</v>
      </c>
      <c r="E71" s="34">
        <v>0.19686920141353473</v>
      </c>
      <c r="F71" s="9"/>
      <c r="G71" t="s">
        <v>288</v>
      </c>
      <c r="H71" s="9">
        <v>0.96561104650056051</v>
      </c>
      <c r="J71" t="s">
        <v>288</v>
      </c>
      <c r="K71" s="33">
        <v>8.2152427062812602E-2</v>
      </c>
      <c r="L71" s="34">
        <v>4.7457636270546361E-2</v>
      </c>
      <c r="N71" t="s">
        <v>270</v>
      </c>
      <c r="O71" s="6">
        <v>0.56255369101446728</v>
      </c>
      <c r="P71" s="1"/>
      <c r="Q71" t="s">
        <v>335</v>
      </c>
      <c r="R71" s="33">
        <v>2.2721264344193845E-2</v>
      </c>
      <c r="S71" s="34">
        <v>4.9022519213157416E-2</v>
      </c>
      <c r="U71" t="s">
        <v>270</v>
      </c>
      <c r="V71" s="6">
        <v>0.985599107368477</v>
      </c>
    </row>
    <row r="72" spans="3:22" x14ac:dyDescent="0.25">
      <c r="C72" t="s">
        <v>330</v>
      </c>
      <c r="D72" s="33">
        <v>0.18377315772664604</v>
      </c>
      <c r="E72" s="34">
        <v>0.27529333041629611</v>
      </c>
      <c r="F72" s="9"/>
      <c r="G72" t="s">
        <v>262</v>
      </c>
      <c r="H72" s="9">
        <v>0.95307139143657649</v>
      </c>
      <c r="J72" t="s">
        <v>273</v>
      </c>
      <c r="K72" s="33">
        <v>7.5730237497286176E-2</v>
      </c>
      <c r="L72" s="34">
        <v>6.1914710028451066E-2</v>
      </c>
      <c r="N72" t="s">
        <v>261</v>
      </c>
      <c r="O72" s="6">
        <v>0.5579596044935311</v>
      </c>
      <c r="P72" s="1"/>
      <c r="Q72" t="s">
        <v>334</v>
      </c>
      <c r="R72" s="33">
        <v>2.0554480860702686E-2</v>
      </c>
      <c r="S72" s="34">
        <v>3.5790518948124898E-2</v>
      </c>
      <c r="U72" t="s">
        <v>345</v>
      </c>
      <c r="V72" s="6">
        <v>0.97862648642744376</v>
      </c>
    </row>
    <row r="73" spans="3:22" x14ac:dyDescent="0.25">
      <c r="C73" t="s">
        <v>305</v>
      </c>
      <c r="D73" s="33">
        <v>0.17004760789780315</v>
      </c>
      <c r="E73" s="34">
        <v>0.26473558196050684</v>
      </c>
      <c r="F73" s="9"/>
      <c r="G73" t="s">
        <v>306</v>
      </c>
      <c r="H73" s="9">
        <v>0.946462724157482</v>
      </c>
      <c r="J73" t="s">
        <v>315</v>
      </c>
      <c r="K73" s="33">
        <v>7.5686496745021661E-2</v>
      </c>
      <c r="L73" s="34">
        <v>0.14400789743637044</v>
      </c>
      <c r="N73" t="s">
        <v>286</v>
      </c>
      <c r="O73" s="6">
        <v>0.53288602631739668</v>
      </c>
      <c r="P73" s="1"/>
      <c r="Q73" t="s">
        <v>311</v>
      </c>
      <c r="R73" s="33">
        <v>1.7241208611843833E-2</v>
      </c>
      <c r="S73" s="34">
        <v>1.6863932897460656E-2</v>
      </c>
      <c r="U73" t="s">
        <v>311</v>
      </c>
      <c r="V73" s="6">
        <v>0.97811779192068893</v>
      </c>
    </row>
    <row r="74" spans="3:22" x14ac:dyDescent="0.25">
      <c r="C74" t="s">
        <v>298</v>
      </c>
      <c r="D74" s="33">
        <v>0.16950657534882818</v>
      </c>
      <c r="E74" s="34">
        <v>0.21658365266042462</v>
      </c>
      <c r="F74" s="9"/>
      <c r="G74" t="s">
        <v>261</v>
      </c>
      <c r="H74" s="9">
        <v>0.94493144723802291</v>
      </c>
      <c r="J74" t="s">
        <v>334</v>
      </c>
      <c r="K74" s="33">
        <v>6.5912814554619475E-2</v>
      </c>
      <c r="L74" s="34">
        <v>7.7732821539295199E-2</v>
      </c>
      <c r="N74" t="s">
        <v>308</v>
      </c>
      <c r="O74" s="6">
        <v>0.518810388156976</v>
      </c>
      <c r="P74" s="1"/>
      <c r="Q74" t="s">
        <v>327</v>
      </c>
      <c r="R74" s="33">
        <v>1.6125515493206174E-2</v>
      </c>
      <c r="S74" s="34">
        <v>2.3160042709458348E-2</v>
      </c>
      <c r="U74" t="s">
        <v>268</v>
      </c>
      <c r="V74" s="6">
        <v>0.97024669163184529</v>
      </c>
    </row>
    <row r="75" spans="3:22" x14ac:dyDescent="0.25">
      <c r="C75" t="s">
        <v>335</v>
      </c>
      <c r="D75" s="33">
        <v>0.16579056074628698</v>
      </c>
      <c r="E75" s="34">
        <v>0.47076909978990616</v>
      </c>
      <c r="F75" s="9"/>
      <c r="G75" t="s">
        <v>312</v>
      </c>
      <c r="H75" s="9">
        <v>0.94188306958290158</v>
      </c>
      <c r="J75" t="s">
        <v>327</v>
      </c>
      <c r="K75" s="33">
        <v>5.7185848870849203E-2</v>
      </c>
      <c r="L75" s="34">
        <v>2.8715889456122308E-2</v>
      </c>
      <c r="N75" t="s">
        <v>282</v>
      </c>
      <c r="O75" s="6">
        <v>0.51785826707186366</v>
      </c>
      <c r="P75" s="1"/>
      <c r="Q75" t="s">
        <v>321</v>
      </c>
      <c r="R75" s="33">
        <v>1.5542107821423371E-2</v>
      </c>
      <c r="S75" s="34">
        <v>2.6872270522042312E-2</v>
      </c>
      <c r="U75" t="s">
        <v>260</v>
      </c>
      <c r="V75" s="6">
        <v>0.95485110681553909</v>
      </c>
    </row>
    <row r="76" spans="3:22" x14ac:dyDescent="0.25">
      <c r="C76" t="s">
        <v>327</v>
      </c>
      <c r="D76" s="33">
        <v>0.16451436216409046</v>
      </c>
      <c r="E76" s="34">
        <v>0.22715135830214933</v>
      </c>
      <c r="F76" s="9"/>
      <c r="G76" t="s">
        <v>315</v>
      </c>
      <c r="H76" s="9">
        <v>0.93741682840784912</v>
      </c>
      <c r="J76" t="s">
        <v>301</v>
      </c>
      <c r="K76" s="33">
        <v>5.2478281384060188E-2</v>
      </c>
      <c r="L76" s="34">
        <v>4.9409784735449783E-2</v>
      </c>
      <c r="N76" t="s">
        <v>283</v>
      </c>
      <c r="O76" s="6">
        <v>0.51200610961589177</v>
      </c>
      <c r="P76" s="1"/>
      <c r="Q76" t="s">
        <v>292</v>
      </c>
      <c r="R76" s="33">
        <v>1.2310999619741945E-2</v>
      </c>
      <c r="S76" s="34">
        <v>1.4417001977691347E-2</v>
      </c>
      <c r="U76" t="s">
        <v>263</v>
      </c>
      <c r="V76" s="6">
        <v>0.94462688748156576</v>
      </c>
    </row>
    <row r="77" spans="3:22" x14ac:dyDescent="0.25">
      <c r="C77" t="s">
        <v>338</v>
      </c>
      <c r="D77" s="33">
        <v>0.15177632740619387</v>
      </c>
      <c r="E77" s="34">
        <v>0.38146293579505514</v>
      </c>
      <c r="F77" s="9"/>
      <c r="G77" t="s">
        <v>274</v>
      </c>
      <c r="H77" s="9">
        <v>0.93470804691472598</v>
      </c>
      <c r="J77" t="s">
        <v>343</v>
      </c>
      <c r="K77" s="33">
        <v>5.0697347478862606E-2</v>
      </c>
      <c r="L77" s="34">
        <v>5.7276449536115458E-2</v>
      </c>
      <c r="N77" t="s">
        <v>341</v>
      </c>
      <c r="O77" s="6">
        <v>0.50322742830895573</v>
      </c>
      <c r="P77" s="1"/>
      <c r="Q77" t="s">
        <v>298</v>
      </c>
      <c r="R77" s="33">
        <v>9.4094007032162977E-3</v>
      </c>
      <c r="S77" s="34">
        <v>2.0371920497616932E-2</v>
      </c>
      <c r="U77" t="s">
        <v>276</v>
      </c>
      <c r="V77" s="6">
        <v>0.92654627903967535</v>
      </c>
    </row>
    <row r="78" spans="3:22" x14ac:dyDescent="0.25">
      <c r="C78" t="s">
        <v>297</v>
      </c>
      <c r="D78" s="33">
        <v>0.14388166062498611</v>
      </c>
      <c r="E78" s="34">
        <v>0.16001910394420776</v>
      </c>
      <c r="F78" s="9"/>
      <c r="G78" t="s">
        <v>276</v>
      </c>
      <c r="H78" s="9">
        <v>0.91196191824808492</v>
      </c>
      <c r="J78" t="s">
        <v>345</v>
      </c>
      <c r="K78" s="33">
        <v>4.8577262150746085E-2</v>
      </c>
      <c r="L78" s="34">
        <v>6.057364989001375E-2</v>
      </c>
      <c r="N78" t="s">
        <v>327</v>
      </c>
      <c r="O78" s="6">
        <v>0.50215027009523661</v>
      </c>
      <c r="P78" s="1"/>
      <c r="Q78" t="s">
        <v>308</v>
      </c>
      <c r="R78" s="33">
        <v>8.5017077782709571E-3</v>
      </c>
      <c r="S78" s="34">
        <v>5.6097765859897848E-3</v>
      </c>
      <c r="U78" t="s">
        <v>320</v>
      </c>
      <c r="V78" s="6">
        <v>0.88733947753993225</v>
      </c>
    </row>
    <row r="79" spans="3:22" x14ac:dyDescent="0.25">
      <c r="C79" t="s">
        <v>322</v>
      </c>
      <c r="D79" s="33">
        <v>0.1351555186785631</v>
      </c>
      <c r="E79" s="34">
        <v>0.13837783207042209</v>
      </c>
      <c r="F79" s="9"/>
      <c r="G79" t="s">
        <v>318</v>
      </c>
      <c r="H79" s="9">
        <v>0.91088911761432501</v>
      </c>
      <c r="J79" t="s">
        <v>338</v>
      </c>
      <c r="K79" s="33">
        <v>4.8067565994416209E-2</v>
      </c>
      <c r="L79" s="34">
        <v>3.9696862804381727E-2</v>
      </c>
      <c r="N79" t="s">
        <v>281</v>
      </c>
      <c r="O79" s="6">
        <v>0.50140997848405089</v>
      </c>
      <c r="P79" s="1"/>
      <c r="Q79" t="s">
        <v>346</v>
      </c>
      <c r="R79" s="33">
        <v>7.2414023394263873E-3</v>
      </c>
      <c r="S79" s="34">
        <v>1.0214269256718356E-2</v>
      </c>
      <c r="U79" t="s">
        <v>340</v>
      </c>
      <c r="V79" s="6">
        <v>0.87160758702745533</v>
      </c>
    </row>
    <row r="80" spans="3:22" x14ac:dyDescent="0.25">
      <c r="C80" t="s">
        <v>320</v>
      </c>
      <c r="D80" s="33">
        <v>0.13470497160535</v>
      </c>
      <c r="E80" s="34">
        <v>0.16881302918595037</v>
      </c>
      <c r="F80" s="9"/>
      <c r="G80" t="s">
        <v>294</v>
      </c>
      <c r="H80" s="9">
        <v>0.89088419240407202</v>
      </c>
      <c r="J80" t="s">
        <v>336</v>
      </c>
      <c r="K80" s="33">
        <v>4.7288355399598178E-2</v>
      </c>
      <c r="L80" s="34">
        <v>4.8044835344157606E-2</v>
      </c>
      <c r="N80" t="s">
        <v>348</v>
      </c>
      <c r="O80" s="6">
        <v>0.50002572386558819</v>
      </c>
      <c r="P80" s="1"/>
      <c r="Q80" t="s">
        <v>333</v>
      </c>
      <c r="R80" s="33">
        <v>6.9982440816828643E-3</v>
      </c>
      <c r="S80" s="34">
        <v>1.0545429307386677E-2</v>
      </c>
      <c r="U80" t="s">
        <v>278</v>
      </c>
      <c r="V80" s="6">
        <v>0.85239418203296113</v>
      </c>
    </row>
    <row r="81" spans="3:22" x14ac:dyDescent="0.25">
      <c r="C81" t="s">
        <v>310</v>
      </c>
      <c r="D81" s="33">
        <v>0.12109630385989975</v>
      </c>
      <c r="E81" s="34">
        <v>0.13725736958221682</v>
      </c>
      <c r="F81" s="9"/>
      <c r="G81" t="s">
        <v>273</v>
      </c>
      <c r="H81" s="9">
        <v>0.88388437831624789</v>
      </c>
      <c r="J81" t="s">
        <v>310</v>
      </c>
      <c r="K81" s="33">
        <v>3.9632896742528893E-2</v>
      </c>
      <c r="L81" s="34">
        <v>2.3017889190162955E-2</v>
      </c>
      <c r="N81" t="s">
        <v>328</v>
      </c>
      <c r="O81" s="6">
        <v>0.49709525535750065</v>
      </c>
      <c r="P81" s="1"/>
      <c r="Q81" t="s">
        <v>306</v>
      </c>
      <c r="R81" s="33">
        <v>6.3179060542477997E-3</v>
      </c>
      <c r="S81" s="34">
        <v>3.2491730631207597E-3</v>
      </c>
      <c r="U81" t="s">
        <v>266</v>
      </c>
      <c r="V81" s="6">
        <v>0.78316550692081</v>
      </c>
    </row>
    <row r="82" spans="3:22" x14ac:dyDescent="0.25">
      <c r="C82" t="s">
        <v>343</v>
      </c>
      <c r="D82" s="33">
        <v>0.11456901162923741</v>
      </c>
      <c r="E82" s="34">
        <v>0.16460860436819386</v>
      </c>
      <c r="F82" s="9"/>
      <c r="G82" t="s">
        <v>271</v>
      </c>
      <c r="H82" s="9">
        <v>0.87583589426230357</v>
      </c>
      <c r="J82" t="s">
        <v>290</v>
      </c>
      <c r="K82" s="33">
        <v>2.6884925672266746E-2</v>
      </c>
      <c r="L82" s="34">
        <v>2.5871529671444772E-2</v>
      </c>
      <c r="N82" t="s">
        <v>285</v>
      </c>
      <c r="O82" s="6">
        <v>0.49219454177173505</v>
      </c>
      <c r="P82" s="1"/>
      <c r="Q82" t="s">
        <v>315</v>
      </c>
      <c r="R82" s="33">
        <v>4.5350950309963577E-3</v>
      </c>
      <c r="S82" s="34">
        <v>8.0373231675695926E-3</v>
      </c>
      <c r="U82" t="s">
        <v>301</v>
      </c>
      <c r="V82" s="6">
        <v>0.68504615450342976</v>
      </c>
    </row>
    <row r="83" spans="3:22" x14ac:dyDescent="0.25">
      <c r="C83" t="s">
        <v>347</v>
      </c>
      <c r="D83" s="33">
        <v>9.6120974825006866E-2</v>
      </c>
      <c r="E83" s="34">
        <v>0.10931818964221374</v>
      </c>
      <c r="F83" s="9"/>
      <c r="G83" t="s">
        <v>272</v>
      </c>
      <c r="H83" s="9">
        <v>0.87267303037909683</v>
      </c>
      <c r="J83" t="s">
        <v>321</v>
      </c>
      <c r="K83" s="33">
        <v>2.0783762270207243E-2</v>
      </c>
      <c r="L83" s="34">
        <v>1.6658147475101318E-2</v>
      </c>
      <c r="N83" t="s">
        <v>293</v>
      </c>
      <c r="O83" s="6">
        <v>0.47832534421982909</v>
      </c>
      <c r="P83" s="1"/>
      <c r="Q83" t="s">
        <v>310</v>
      </c>
      <c r="R83" s="33">
        <v>4.2635691360758494E-3</v>
      </c>
      <c r="S83" s="34">
        <v>4.3436663767545038E-3</v>
      </c>
      <c r="U83" t="s">
        <v>308</v>
      </c>
      <c r="V83" s="6">
        <v>0.6598411439555123</v>
      </c>
    </row>
    <row r="84" spans="3:22" x14ac:dyDescent="0.25">
      <c r="C84" t="s">
        <v>290</v>
      </c>
      <c r="D84" s="33">
        <v>8.9018217052145618E-2</v>
      </c>
      <c r="E84" s="34">
        <v>9.7550586081660534E-2</v>
      </c>
      <c r="F84" s="9"/>
      <c r="G84" t="s">
        <v>317</v>
      </c>
      <c r="H84" s="9">
        <v>0.85397806022464762</v>
      </c>
      <c r="J84" t="s">
        <v>311</v>
      </c>
      <c r="K84" s="33">
        <v>1.994877441373296E-2</v>
      </c>
      <c r="L84" s="34">
        <v>1.6390537529713069E-2</v>
      </c>
      <c r="N84" t="s">
        <v>267</v>
      </c>
      <c r="O84" s="6">
        <v>0.46632555113262292</v>
      </c>
      <c r="P84" s="1"/>
      <c r="Q84" t="s">
        <v>290</v>
      </c>
      <c r="R84" s="33">
        <v>3.7749502372757455E-3</v>
      </c>
      <c r="S84" s="34">
        <v>1.0296857085403285E-2</v>
      </c>
      <c r="U84" t="s">
        <v>316</v>
      </c>
      <c r="V84" s="6">
        <v>0.65892975501674844</v>
      </c>
    </row>
    <row r="85" spans="3:22" x14ac:dyDescent="0.25">
      <c r="C85" t="s">
        <v>336</v>
      </c>
      <c r="D85" s="33">
        <v>6.9144598083046488E-2</v>
      </c>
      <c r="E85" s="34">
        <v>7.1892512418890719E-2</v>
      </c>
      <c r="F85" s="9"/>
      <c r="G85" t="s">
        <v>345</v>
      </c>
      <c r="H85" s="9">
        <v>0.85264485713971383</v>
      </c>
      <c r="J85" t="s">
        <v>306</v>
      </c>
      <c r="K85" s="33">
        <v>1.6352142420930339E-2</v>
      </c>
      <c r="L85" s="34">
        <v>1.9602967601619392E-2</v>
      </c>
      <c r="N85" t="s">
        <v>299</v>
      </c>
      <c r="O85" s="6">
        <v>0.44543471417435082</v>
      </c>
      <c r="P85" s="1"/>
      <c r="Q85" t="s">
        <v>329</v>
      </c>
      <c r="R85" s="33">
        <v>3.6968557348362567E-3</v>
      </c>
      <c r="S85" s="34">
        <v>8.5953988388252633E-3</v>
      </c>
      <c r="U85" t="s">
        <v>288</v>
      </c>
      <c r="V85" s="6">
        <v>0.63454190372308228</v>
      </c>
    </row>
    <row r="86" spans="3:22" x14ac:dyDescent="0.25">
      <c r="C86" t="s">
        <v>345</v>
      </c>
      <c r="D86" s="33">
        <v>6.68301187612306E-2</v>
      </c>
      <c r="E86" s="34">
        <v>5.6982357063799574E-2</v>
      </c>
      <c r="F86" s="9"/>
      <c r="G86" t="s">
        <v>277</v>
      </c>
      <c r="H86" s="9">
        <v>0.84698593756099938</v>
      </c>
      <c r="J86" t="s">
        <v>320</v>
      </c>
      <c r="K86" s="33">
        <v>1.3067556512784217E-2</v>
      </c>
      <c r="L86" s="34">
        <v>1.0565999064920104E-2</v>
      </c>
      <c r="N86" t="s">
        <v>296</v>
      </c>
      <c r="O86" s="6">
        <v>0.43850636789469249</v>
      </c>
      <c r="P86" s="1"/>
      <c r="Q86" t="s">
        <v>320</v>
      </c>
      <c r="R86" s="33">
        <v>2.605838544292448E-3</v>
      </c>
      <c r="S86" s="34">
        <v>2.3122634124458784E-3</v>
      </c>
      <c r="U86" t="s">
        <v>330</v>
      </c>
      <c r="V86" s="6">
        <v>0.62757106882940961</v>
      </c>
    </row>
    <row r="87" spans="3:22" x14ac:dyDescent="0.25">
      <c r="C87" t="s">
        <v>314</v>
      </c>
      <c r="D87" s="33">
        <v>5.2124176586783297E-2</v>
      </c>
      <c r="E87" s="34">
        <v>5.3821062827350247E-2</v>
      </c>
      <c r="F87" s="9"/>
      <c r="G87" t="s">
        <v>260</v>
      </c>
      <c r="H87" s="9">
        <v>0.83766646119885779</v>
      </c>
      <c r="J87" t="s">
        <v>298</v>
      </c>
      <c r="K87" s="33">
        <v>1.2191727661234511E-2</v>
      </c>
      <c r="L87" s="34">
        <v>1.4330515632398361E-2</v>
      </c>
      <c r="N87" t="s">
        <v>300</v>
      </c>
      <c r="O87" s="6">
        <v>0.42670042573993328</v>
      </c>
      <c r="P87" s="1"/>
      <c r="Q87" t="s">
        <v>328</v>
      </c>
      <c r="R87" s="33">
        <v>1.9317446278987766E-3</v>
      </c>
      <c r="S87" s="34">
        <v>4.3206975141880238E-3</v>
      </c>
      <c r="U87" t="s">
        <v>306</v>
      </c>
      <c r="V87" s="6">
        <v>0.51428005342627736</v>
      </c>
    </row>
    <row r="88" spans="3:22" x14ac:dyDescent="0.25">
      <c r="C88" t="s">
        <v>334</v>
      </c>
      <c r="D88" s="33">
        <v>5.1045743300098832E-2</v>
      </c>
      <c r="E88" s="34">
        <v>4.0911530538699156E-2</v>
      </c>
      <c r="F88" s="9"/>
      <c r="G88" t="s">
        <v>292</v>
      </c>
      <c r="H88" s="9">
        <v>0.81292352665865375</v>
      </c>
      <c r="J88" t="s">
        <v>344</v>
      </c>
      <c r="K88" s="33">
        <v>1.0069338295013643E-2</v>
      </c>
      <c r="L88" s="34">
        <v>8.7662252603095056E-3</v>
      </c>
      <c r="N88" t="s">
        <v>275</v>
      </c>
      <c r="O88" s="6">
        <v>0.41185551858926989</v>
      </c>
      <c r="P88" s="1"/>
      <c r="Q88" t="s">
        <v>338</v>
      </c>
      <c r="R88" s="33">
        <v>1.5096079092872432E-3</v>
      </c>
      <c r="S88" s="34">
        <v>4.1843656869851335E-3</v>
      </c>
      <c r="U88" t="s">
        <v>261</v>
      </c>
      <c r="V88" s="6">
        <v>0.47317795934350698</v>
      </c>
    </row>
    <row r="89" spans="3:22" x14ac:dyDescent="0.25">
      <c r="C89" t="s">
        <v>321</v>
      </c>
      <c r="D89" s="33">
        <v>5.0104800824401878E-2</v>
      </c>
      <c r="E89" s="34">
        <v>6.4997897527638071E-2</v>
      </c>
      <c r="F89" s="9"/>
      <c r="G89" t="s">
        <v>334</v>
      </c>
      <c r="H89" s="9">
        <v>0.80146801464285755</v>
      </c>
      <c r="J89" t="s">
        <v>329</v>
      </c>
      <c r="K89" s="33">
        <v>1.0068446192684146E-2</v>
      </c>
      <c r="L89" s="34">
        <v>1.2034164841008768E-2</v>
      </c>
      <c r="N89" t="s">
        <v>332</v>
      </c>
      <c r="O89" s="6">
        <v>0.37851017209894861</v>
      </c>
      <c r="P89" s="1"/>
      <c r="Q89" t="s">
        <v>285</v>
      </c>
      <c r="R89" s="33">
        <v>1.0455827464017347E-3</v>
      </c>
      <c r="S89" s="34">
        <v>2.0688071744954738E-3</v>
      </c>
      <c r="U89" t="s">
        <v>273</v>
      </c>
      <c r="V89" s="6">
        <v>0.45870708112784753</v>
      </c>
    </row>
    <row r="90" spans="3:22" x14ac:dyDescent="0.25">
      <c r="C90" t="s">
        <v>332</v>
      </c>
      <c r="D90" s="33">
        <v>3.2232311582913932E-2</v>
      </c>
      <c r="E90" s="34">
        <v>7.2756078202158389E-2</v>
      </c>
      <c r="F90" s="9"/>
      <c r="G90" t="s">
        <v>264</v>
      </c>
      <c r="H90" s="9">
        <v>0.78018095732660897</v>
      </c>
      <c r="J90" t="s">
        <v>322</v>
      </c>
      <c r="K90" s="33">
        <v>3.9248672290755496E-3</v>
      </c>
      <c r="L90" s="34">
        <v>0</v>
      </c>
      <c r="N90" t="s">
        <v>319</v>
      </c>
      <c r="O90" s="6">
        <v>0.37608908599010421</v>
      </c>
      <c r="P90" s="1"/>
      <c r="Q90" t="s">
        <v>293</v>
      </c>
      <c r="R90" s="33">
        <v>6.2760924627111624E-4</v>
      </c>
      <c r="S90" s="34">
        <v>0</v>
      </c>
      <c r="U90" t="s">
        <v>302</v>
      </c>
      <c r="V90" s="6">
        <v>0.44498375254227895</v>
      </c>
    </row>
    <row r="91" spans="3:22" x14ac:dyDescent="0.25">
      <c r="C91" t="s">
        <v>311</v>
      </c>
      <c r="D91" s="33">
        <v>2.7508582902369339E-2</v>
      </c>
      <c r="E91" s="34">
        <v>2.7577353749860659E-2</v>
      </c>
      <c r="F91" s="9"/>
      <c r="G91" t="s">
        <v>295</v>
      </c>
      <c r="H91" s="9">
        <v>0.7071920258723946</v>
      </c>
      <c r="J91" t="s">
        <v>332</v>
      </c>
      <c r="K91" s="33">
        <v>3.1025933190100912E-3</v>
      </c>
      <c r="L91" s="34">
        <v>1.1743631311315578E-3</v>
      </c>
      <c r="N91" t="s">
        <v>292</v>
      </c>
      <c r="O91" s="6">
        <v>0.36766789713893139</v>
      </c>
      <c r="P91" s="1"/>
      <c r="Q91" s="60" t="s">
        <v>344</v>
      </c>
      <c r="R91" s="62">
        <v>4.443539521542557E-4</v>
      </c>
      <c r="S91" s="63">
        <v>1.7238833267618808E-2</v>
      </c>
      <c r="U91" t="s">
        <v>293</v>
      </c>
      <c r="V91" s="6">
        <v>0</v>
      </c>
    </row>
    <row r="92" spans="3:22" x14ac:dyDescent="0.25">
      <c r="C92" t="s">
        <v>319</v>
      </c>
      <c r="D92" s="33">
        <v>2.4341482577008824E-2</v>
      </c>
      <c r="E92" s="34">
        <v>6.8136683036831527E-2</v>
      </c>
      <c r="F92" s="9"/>
      <c r="G92" t="s">
        <v>269</v>
      </c>
      <c r="H92" s="9">
        <v>0.69305048863362928</v>
      </c>
      <c r="J92" t="s">
        <v>293</v>
      </c>
      <c r="K92" s="33">
        <v>2.9700516447155466E-3</v>
      </c>
      <c r="L92" s="34">
        <v>1.4206509753092334E-3</v>
      </c>
      <c r="N92" t="s">
        <v>335</v>
      </c>
      <c r="O92" s="6">
        <v>0.26966779943773977</v>
      </c>
      <c r="P92" s="1"/>
      <c r="Q92" t="s">
        <v>322</v>
      </c>
      <c r="R92" s="33">
        <v>2.6198400718826815E-4</v>
      </c>
      <c r="S92" s="34">
        <v>0</v>
      </c>
      <c r="U92" t="s">
        <v>322</v>
      </c>
      <c r="V92" s="6">
        <v>0</v>
      </c>
    </row>
    <row r="93" spans="3:22" x14ac:dyDescent="0.25">
      <c r="C93" t="s">
        <v>325</v>
      </c>
      <c r="D93" s="33">
        <v>1.372719125968588E-2</v>
      </c>
      <c r="E93" s="34">
        <v>1.6207119508577783E-2</v>
      </c>
      <c r="F93" s="9"/>
      <c r="G93" t="s">
        <v>275</v>
      </c>
      <c r="H93" s="9">
        <v>0.67890565408163206</v>
      </c>
      <c r="J93" t="s">
        <v>328</v>
      </c>
      <c r="K93" s="33">
        <v>2.3242478483321677E-3</v>
      </c>
      <c r="L93" s="34">
        <v>1.1553725776808003E-3</v>
      </c>
      <c r="N93" t="s">
        <v>333</v>
      </c>
      <c r="O93" s="6">
        <v>0.13299300143675638</v>
      </c>
      <c r="P93" s="1"/>
      <c r="Q93" s="60" t="s">
        <v>319</v>
      </c>
      <c r="R93" s="62">
        <v>0</v>
      </c>
      <c r="S93" s="63">
        <v>1.2151062198436124E-3</v>
      </c>
      <c r="U93" s="60" t="s">
        <v>319</v>
      </c>
      <c r="V93" s="6" t="e">
        <v>#DIV/0!</v>
      </c>
    </row>
    <row r="94" spans="3:22" x14ac:dyDescent="0.25">
      <c r="C94" s="60" t="s">
        <v>341</v>
      </c>
      <c r="D94" s="62">
        <v>1.3477656453908088E-2</v>
      </c>
      <c r="E94" s="63">
        <v>0.19234458563353798</v>
      </c>
      <c r="F94" s="9"/>
      <c r="G94" t="s">
        <v>339</v>
      </c>
      <c r="H94" s="9">
        <v>0.65647353219705495</v>
      </c>
      <c r="J94" t="s">
        <v>319</v>
      </c>
      <c r="K94" s="33">
        <v>2.0037905765763922E-3</v>
      </c>
      <c r="L94" s="34">
        <v>7.5360376646019928E-4</v>
      </c>
      <c r="N94" t="s">
        <v>322</v>
      </c>
      <c r="O94" s="6">
        <v>0</v>
      </c>
      <c r="P94" s="1"/>
      <c r="Q94" s="60" t="s">
        <v>332</v>
      </c>
      <c r="R94" s="62">
        <v>0</v>
      </c>
      <c r="S94" s="63">
        <v>7.9523677213534216E-3</v>
      </c>
      <c r="U94" s="60" t="s">
        <v>332</v>
      </c>
      <c r="V94" s="6" t="e">
        <v>#DIV/0!</v>
      </c>
    </row>
    <row r="95" spans="3:22" ht="15.75" thickBot="1" x14ac:dyDescent="0.3">
      <c r="C95" t="s">
        <v>329</v>
      </c>
      <c r="D95" s="35">
        <v>1.3096416028600283E-2</v>
      </c>
      <c r="E95" s="36">
        <v>2.1019049756061375E-2</v>
      </c>
      <c r="F95" s="9"/>
      <c r="G95" t="s">
        <v>307</v>
      </c>
      <c r="H95" s="9">
        <v>0.52377892397209513</v>
      </c>
      <c r="J95" t="s">
        <v>325</v>
      </c>
      <c r="K95" s="35">
        <v>1.0224001642499911E-3</v>
      </c>
      <c r="L95" s="36">
        <v>0</v>
      </c>
      <c r="N95" t="s">
        <v>325</v>
      </c>
      <c r="O95" s="6">
        <v>0</v>
      </c>
      <c r="P95" s="1"/>
      <c r="Q95" s="60" t="s">
        <v>341</v>
      </c>
      <c r="R95" s="67">
        <v>0</v>
      </c>
      <c r="S95" s="68">
        <v>1.5390509695693278E-5</v>
      </c>
      <c r="U95" s="60" t="s">
        <v>341</v>
      </c>
      <c r="V95" s="6" t="e">
        <v>#DIV/0!</v>
      </c>
    </row>
    <row r="96" spans="3:22" x14ac:dyDescent="0.25">
      <c r="D96" s="20"/>
      <c r="E96" s="20"/>
      <c r="F96" s="20"/>
      <c r="H96" s="20"/>
      <c r="K96" s="20"/>
      <c r="L96" s="20"/>
      <c r="R96" s="20"/>
      <c r="S96" s="20"/>
    </row>
  </sheetData>
  <sortState ref="Q7:S95">
    <sortCondition descending="1" ref="R7:R95"/>
  </sortState>
  <conditionalFormatting sqref="C7:E36 J7:L36 Q7:S36 Y6:Y17">
    <cfRule type="colorScale" priority="1">
      <colorScale>
        <cfvo type="min"/>
        <cfvo type="percentile" val="50"/>
        <cfvo type="max"/>
        <color theme="1" tint="0.34998626667073579"/>
        <color theme="7" tint="0.39997558519241921"/>
        <color rgb="FFC0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workbookViewId="0">
      <selection activeCell="D29" sqref="D29"/>
    </sheetView>
  </sheetViews>
  <sheetFormatPr defaultRowHeight="15" x14ac:dyDescent="0.25"/>
  <cols>
    <col min="4" max="4" width="37.140625" bestFit="1" customWidth="1"/>
    <col min="8" max="8" width="37.140625" bestFit="1" customWidth="1"/>
    <col min="12" max="12" width="34.5703125" bestFit="1" customWidth="1"/>
  </cols>
  <sheetData>
    <row r="2" spans="2:14" ht="15.75" thickBot="1" x14ac:dyDescent="0.3">
      <c r="D2" s="3"/>
      <c r="E2" s="87" t="s">
        <v>413</v>
      </c>
      <c r="F2" s="87"/>
      <c r="H2" s="3"/>
      <c r="I2" s="50" t="s">
        <v>414</v>
      </c>
      <c r="J2" s="50"/>
      <c r="L2" s="3"/>
      <c r="M2" s="51" t="s">
        <v>398</v>
      </c>
      <c r="N2" s="51"/>
    </row>
    <row r="3" spans="2:14" x14ac:dyDescent="0.25">
      <c r="D3" s="5"/>
      <c r="E3" s="78" t="s">
        <v>415</v>
      </c>
      <c r="F3" s="52" t="s">
        <v>416</v>
      </c>
      <c r="H3" s="5"/>
      <c r="I3" s="77" t="s">
        <v>415</v>
      </c>
      <c r="J3" s="53" t="s">
        <v>416</v>
      </c>
      <c r="L3" s="5"/>
      <c r="M3" s="74" t="s">
        <v>415</v>
      </c>
      <c r="N3" s="54" t="s">
        <v>416</v>
      </c>
    </row>
    <row r="4" spans="2:14" x14ac:dyDescent="0.25">
      <c r="B4" s="4">
        <v>70</v>
      </c>
      <c r="D4" s="70" t="s">
        <v>420</v>
      </c>
      <c r="E4" s="75">
        <v>10.299078688475841</v>
      </c>
      <c r="F4" s="71">
        <v>9.7319233303197556</v>
      </c>
      <c r="G4" s="72"/>
      <c r="H4" s="70" t="s">
        <v>379</v>
      </c>
      <c r="I4" s="75">
        <v>40.458860202734002</v>
      </c>
      <c r="J4" s="71">
        <v>48.42918682909437</v>
      </c>
      <c r="K4" s="72"/>
      <c r="L4" s="70" t="s">
        <v>368</v>
      </c>
      <c r="M4" s="75">
        <v>70.676815580535731</v>
      </c>
      <c r="N4" s="71">
        <v>69.659006347822483</v>
      </c>
    </row>
    <row r="5" spans="2:14" x14ac:dyDescent="0.25">
      <c r="B5" s="4">
        <v>50</v>
      </c>
      <c r="D5" s="70" t="s">
        <v>366</v>
      </c>
      <c r="E5" s="75">
        <v>9.1149564482455858</v>
      </c>
      <c r="F5" s="71">
        <v>10.004348279474067</v>
      </c>
      <c r="G5" s="72"/>
      <c r="H5" s="70" t="s">
        <v>368</v>
      </c>
      <c r="I5" s="75">
        <v>8.8272735122363386</v>
      </c>
      <c r="J5" s="71">
        <v>4.9658152959027921</v>
      </c>
      <c r="K5" s="72"/>
      <c r="L5" s="70" t="s">
        <v>362</v>
      </c>
      <c r="M5" s="75">
        <v>5.029876917616507</v>
      </c>
      <c r="N5" s="71">
        <v>7.2994423118035234</v>
      </c>
    </row>
    <row r="6" spans="2:14" x14ac:dyDescent="0.25">
      <c r="B6" s="4">
        <v>35</v>
      </c>
      <c r="D6" s="70" t="s">
        <v>384</v>
      </c>
      <c r="E6" s="75">
        <v>7.1332842562027627</v>
      </c>
      <c r="F6" s="71">
        <v>7.0643625164947004</v>
      </c>
      <c r="G6" s="72"/>
      <c r="H6" s="70" t="s">
        <v>380</v>
      </c>
      <c r="I6" s="75">
        <v>6.8522143065203576</v>
      </c>
      <c r="J6" s="71">
        <v>4.8326953618213029</v>
      </c>
      <c r="K6" s="72"/>
      <c r="L6" s="70" t="s">
        <v>382</v>
      </c>
      <c r="M6" s="75">
        <v>3.5491012102721484</v>
      </c>
      <c r="N6" s="71">
        <v>1.6793564681801461</v>
      </c>
    </row>
    <row r="7" spans="2:14" x14ac:dyDescent="0.25">
      <c r="B7" s="4">
        <v>20</v>
      </c>
      <c r="D7" s="70" t="s">
        <v>368</v>
      </c>
      <c r="E7" s="75">
        <v>6.2165506250173559</v>
      </c>
      <c r="F7" s="71">
        <v>6.1318974208913328</v>
      </c>
      <c r="G7" s="72"/>
      <c r="H7" s="70" t="s">
        <v>362</v>
      </c>
      <c r="I7" s="75">
        <v>5.7295853955374367</v>
      </c>
      <c r="J7" s="71">
        <v>6.9832745856049732</v>
      </c>
      <c r="K7" s="72"/>
      <c r="L7" s="70" t="s">
        <v>388</v>
      </c>
      <c r="M7" s="75">
        <v>2.8623867865679777</v>
      </c>
      <c r="N7" s="71">
        <v>1.2737156135144541</v>
      </c>
    </row>
    <row r="8" spans="2:14" x14ac:dyDescent="0.25">
      <c r="B8" s="4">
        <v>13</v>
      </c>
      <c r="D8" s="70" t="s">
        <v>380</v>
      </c>
      <c r="E8" s="75">
        <v>5.3748781223821203</v>
      </c>
      <c r="F8" s="71">
        <v>5.9000740645380514</v>
      </c>
      <c r="G8" s="72"/>
      <c r="H8" s="70" t="s">
        <v>367</v>
      </c>
      <c r="I8" s="75">
        <v>3.7475939248232573</v>
      </c>
      <c r="J8" s="71">
        <v>1.5434672393700799</v>
      </c>
      <c r="K8" s="72"/>
      <c r="L8" s="70" t="s">
        <v>379</v>
      </c>
      <c r="M8" s="75">
        <v>1.6754200046360093</v>
      </c>
      <c r="N8" s="71">
        <v>2.0770488690684514</v>
      </c>
    </row>
    <row r="9" spans="2:14" x14ac:dyDescent="0.25">
      <c r="B9" s="4">
        <v>8</v>
      </c>
      <c r="D9" s="70" t="s">
        <v>379</v>
      </c>
      <c r="E9" s="75">
        <v>3.9121321945738163</v>
      </c>
      <c r="F9" s="71">
        <v>3.7285412741662949</v>
      </c>
      <c r="G9" s="72"/>
      <c r="H9" s="70" t="s">
        <v>378</v>
      </c>
      <c r="I9" s="75">
        <v>2.4115310385959838</v>
      </c>
      <c r="J9" s="71">
        <v>2.7558449414730837</v>
      </c>
      <c r="K9" s="72"/>
      <c r="L9" s="70" t="s">
        <v>381</v>
      </c>
      <c r="M9" s="75">
        <v>1.4313006062480655</v>
      </c>
      <c r="N9" s="71">
        <v>0.89824285127928039</v>
      </c>
    </row>
    <row r="10" spans="2:14" x14ac:dyDescent="0.25">
      <c r="B10" s="4">
        <v>5</v>
      </c>
      <c r="D10" s="70" t="s">
        <v>362</v>
      </c>
      <c r="E10" s="75">
        <v>3.8511576082147712</v>
      </c>
      <c r="F10" s="71">
        <v>3.3729820677358582</v>
      </c>
      <c r="G10" s="72"/>
      <c r="H10" s="70" t="s">
        <v>364</v>
      </c>
      <c r="I10" s="75">
        <v>2.3081902848288953</v>
      </c>
      <c r="J10" s="71">
        <v>2.5531744106929586</v>
      </c>
      <c r="K10" s="72"/>
      <c r="L10" s="70" t="s">
        <v>360</v>
      </c>
      <c r="M10" s="75">
        <v>1.2403197781035518</v>
      </c>
      <c r="N10" s="71">
        <v>1.8103648030459902</v>
      </c>
    </row>
    <row r="11" spans="2:14" x14ac:dyDescent="0.25">
      <c r="B11" s="4">
        <v>3</v>
      </c>
      <c r="D11" s="70" t="s">
        <v>376</v>
      </c>
      <c r="E11" s="75">
        <v>3.8466327636068969</v>
      </c>
      <c r="F11" s="71">
        <v>3.5954785976691972</v>
      </c>
      <c r="G11" s="72"/>
      <c r="H11" s="70" t="s">
        <v>363</v>
      </c>
      <c r="I11" s="75">
        <v>2.2667189467283353</v>
      </c>
      <c r="J11" s="71">
        <v>2.7329727078246653</v>
      </c>
      <c r="K11" s="72"/>
      <c r="L11" s="70" t="s">
        <v>364</v>
      </c>
      <c r="M11" s="75">
        <v>1.0768894274849057</v>
      </c>
      <c r="N11" s="71">
        <v>1.0282690617519143</v>
      </c>
    </row>
    <row r="12" spans="2:14" x14ac:dyDescent="0.25">
      <c r="B12" s="4">
        <v>1.5</v>
      </c>
      <c r="D12" s="70" t="s">
        <v>375</v>
      </c>
      <c r="E12" s="75">
        <v>3.1868686907703414</v>
      </c>
      <c r="F12" s="71">
        <v>3.1691604082399976</v>
      </c>
      <c r="G12" s="72"/>
      <c r="H12" s="70" t="s">
        <v>373</v>
      </c>
      <c r="I12" s="75">
        <v>1.38085812307213</v>
      </c>
      <c r="J12" s="71">
        <v>1.2039088834356346</v>
      </c>
      <c r="K12" s="72"/>
      <c r="L12" s="70" t="s">
        <v>365</v>
      </c>
      <c r="M12" s="75">
        <v>0.98375635268632966</v>
      </c>
      <c r="N12" s="71">
        <v>0.95448634656572218</v>
      </c>
    </row>
    <row r="13" spans="2:14" x14ac:dyDescent="0.25">
      <c r="B13" s="4">
        <v>1</v>
      </c>
      <c r="D13" s="70" t="s">
        <v>390</v>
      </c>
      <c r="E13" s="75">
        <v>2.9021782374420781</v>
      </c>
      <c r="F13" s="71">
        <v>3.073679310535816</v>
      </c>
      <c r="G13" s="72"/>
      <c r="H13" s="70" t="s">
        <v>392</v>
      </c>
      <c r="I13" s="75">
        <v>1.3125135587807653</v>
      </c>
      <c r="J13" s="71">
        <v>1.1377849358959478</v>
      </c>
      <c r="K13" s="72"/>
      <c r="L13" s="70" t="s">
        <v>380</v>
      </c>
      <c r="M13" s="75">
        <v>0.77227859745809857</v>
      </c>
      <c r="N13" s="71">
        <v>0.65828578338185839</v>
      </c>
    </row>
    <row r="14" spans="2:14" x14ac:dyDescent="0.25">
      <c r="B14" s="4">
        <v>0.5</v>
      </c>
      <c r="D14" s="70" t="s">
        <v>378</v>
      </c>
      <c r="E14" s="75">
        <v>2.5949714863457851</v>
      </c>
      <c r="F14" s="71">
        <v>2.6432025984290237</v>
      </c>
      <c r="G14" s="72"/>
      <c r="H14" s="70" t="s">
        <v>395</v>
      </c>
      <c r="I14" s="75">
        <v>1.3065552330249086</v>
      </c>
      <c r="J14" s="71">
        <v>1.34214981753718</v>
      </c>
      <c r="K14" s="72"/>
      <c r="L14" s="70" t="s">
        <v>392</v>
      </c>
      <c r="M14" s="75">
        <v>0.71166924495033279</v>
      </c>
      <c r="N14" s="71">
        <v>0.79655006770419545</v>
      </c>
    </row>
    <row r="15" spans="2:14" x14ac:dyDescent="0.25">
      <c r="B15" s="4">
        <v>0</v>
      </c>
      <c r="D15" s="70" t="s">
        <v>392</v>
      </c>
      <c r="E15" s="75">
        <v>2.4676203246710786</v>
      </c>
      <c r="F15" s="71">
        <v>1.6199274306580667</v>
      </c>
      <c r="G15" s="72"/>
      <c r="H15" s="70" t="s">
        <v>371</v>
      </c>
      <c r="I15" s="75">
        <v>1.256225466884719</v>
      </c>
      <c r="J15" s="71">
        <v>1.2327611305796489</v>
      </c>
      <c r="K15" s="72"/>
      <c r="L15" s="70" t="s">
        <v>394</v>
      </c>
      <c r="M15" s="75">
        <v>0.59411811895390876</v>
      </c>
      <c r="N15" s="71">
        <v>0.59958181642357788</v>
      </c>
    </row>
    <row r="16" spans="2:14" x14ac:dyDescent="0.25">
      <c r="D16" s="70" t="s">
        <v>372</v>
      </c>
      <c r="E16" s="75">
        <v>2.1824927102896874</v>
      </c>
      <c r="F16" s="71">
        <v>2.5674441921798947</v>
      </c>
      <c r="G16" s="72"/>
      <c r="H16" s="70" t="s">
        <v>361</v>
      </c>
      <c r="I16" s="75">
        <v>1.1586297184670233</v>
      </c>
      <c r="J16" s="71">
        <v>1.4661571255628945</v>
      </c>
      <c r="K16" s="72"/>
      <c r="L16" s="70" t="s">
        <v>393</v>
      </c>
      <c r="M16" s="75">
        <v>0.57808826035555594</v>
      </c>
      <c r="N16" s="71">
        <v>0.66613610911494781</v>
      </c>
    </row>
    <row r="17" spans="4:14" x14ac:dyDescent="0.25">
      <c r="D17" s="70" t="s">
        <v>363</v>
      </c>
      <c r="E17" s="75">
        <v>2.0964358594539205</v>
      </c>
      <c r="F17" s="71">
        <v>1.635599335802592</v>
      </c>
      <c r="G17" s="72"/>
      <c r="H17" s="70" t="s">
        <v>385</v>
      </c>
      <c r="I17" s="75">
        <v>1.0587366286578987</v>
      </c>
      <c r="J17" s="71">
        <v>1.2342487826422197</v>
      </c>
      <c r="K17" s="72"/>
      <c r="L17" s="70" t="s">
        <v>363</v>
      </c>
      <c r="M17" s="75">
        <v>0.53543070847235807</v>
      </c>
      <c r="N17" s="71">
        <v>0.82294196801779451</v>
      </c>
    </row>
    <row r="18" spans="4:14" x14ac:dyDescent="0.25">
      <c r="D18" s="70" t="s">
        <v>370</v>
      </c>
      <c r="E18" s="75">
        <v>1.9353160184353968</v>
      </c>
      <c r="F18" s="71">
        <v>1.9860042584413884</v>
      </c>
      <c r="G18" s="72"/>
      <c r="H18" s="70" t="s">
        <v>382</v>
      </c>
      <c r="I18" s="75">
        <v>1.0356092413527564</v>
      </c>
      <c r="J18" s="71">
        <v>0.57782812271502981</v>
      </c>
      <c r="K18" s="72"/>
      <c r="L18" s="70" t="s">
        <v>389</v>
      </c>
      <c r="M18" s="75">
        <v>0.5123566859759856</v>
      </c>
      <c r="N18" s="71">
        <v>0.5540846112060791</v>
      </c>
    </row>
    <row r="19" spans="4:14" x14ac:dyDescent="0.25">
      <c r="D19" s="70" t="s">
        <v>369</v>
      </c>
      <c r="E19" s="75">
        <v>1.8316414004789408</v>
      </c>
      <c r="F19" s="71">
        <v>1.7170114724174796</v>
      </c>
      <c r="G19" s="72"/>
      <c r="H19" s="70" t="s">
        <v>390</v>
      </c>
      <c r="I19" s="75">
        <v>1.0279853301218425</v>
      </c>
      <c r="J19" s="71">
        <v>0.45790035169824855</v>
      </c>
      <c r="K19" s="72"/>
      <c r="L19" s="70" t="s">
        <v>387</v>
      </c>
      <c r="M19" s="75">
        <v>0.4646988241080322</v>
      </c>
      <c r="N19" s="71">
        <v>0.46471731892085411</v>
      </c>
    </row>
    <row r="20" spans="4:14" x14ac:dyDescent="0.25">
      <c r="D20" s="70" t="s">
        <v>421</v>
      </c>
      <c r="E20" s="75">
        <v>1.7457453535654981</v>
      </c>
      <c r="F20" s="71">
        <v>1.1851963911223544</v>
      </c>
      <c r="G20" s="72"/>
      <c r="H20" s="70" t="s">
        <v>365</v>
      </c>
      <c r="I20" s="75">
        <v>0.90701353999951673</v>
      </c>
      <c r="J20" s="71">
        <v>1.6775366451387348</v>
      </c>
      <c r="K20" s="72"/>
      <c r="L20" s="70" t="s">
        <v>377</v>
      </c>
      <c r="M20" s="75">
        <v>0.45596213991226991</v>
      </c>
      <c r="N20" s="71">
        <v>0.42247002411868151</v>
      </c>
    </row>
    <row r="21" spans="4:14" x14ac:dyDescent="0.25">
      <c r="D21" s="70" t="s">
        <v>383</v>
      </c>
      <c r="E21" s="75">
        <v>1.4708621731064246</v>
      </c>
      <c r="F21" s="71">
        <v>1.3000720974650575</v>
      </c>
      <c r="G21" s="72"/>
      <c r="H21" s="70" t="s">
        <v>393</v>
      </c>
      <c r="I21" s="75">
        <v>0.84166458579308834</v>
      </c>
      <c r="J21" s="71">
        <v>0.6421295509507039</v>
      </c>
      <c r="K21" s="72"/>
      <c r="L21" s="70" t="s">
        <v>371</v>
      </c>
      <c r="M21" s="75">
        <v>0.36158893819299476</v>
      </c>
      <c r="N21" s="71">
        <v>0.41877482013575734</v>
      </c>
    </row>
    <row r="22" spans="4:14" x14ac:dyDescent="0.25">
      <c r="D22" s="70" t="s">
        <v>373</v>
      </c>
      <c r="E22" s="75">
        <v>1.3930934948545308</v>
      </c>
      <c r="F22" s="71">
        <v>1.179930599849494</v>
      </c>
      <c r="G22" s="72"/>
      <c r="H22" s="70" t="s">
        <v>374</v>
      </c>
      <c r="I22" s="75">
        <v>0.71853590326903971</v>
      </c>
      <c r="J22" s="71">
        <v>0.6987831304186547</v>
      </c>
      <c r="K22" s="72"/>
      <c r="L22" s="70" t="s">
        <v>423</v>
      </c>
      <c r="M22" s="75">
        <v>0.34418369595117315</v>
      </c>
      <c r="N22" s="71">
        <v>0.38800122734241183</v>
      </c>
    </row>
    <row r="23" spans="4:14" ht="15.75" thickBot="1" x14ac:dyDescent="0.3">
      <c r="D23" s="70" t="s">
        <v>422</v>
      </c>
      <c r="E23" s="76">
        <v>1.2659977843166248</v>
      </c>
      <c r="F23" s="73">
        <v>1.248712426506327</v>
      </c>
      <c r="G23" s="72"/>
      <c r="H23" s="70" t="s">
        <v>391</v>
      </c>
      <c r="I23" s="76">
        <v>0.70989412275166808</v>
      </c>
      <c r="J23" s="73">
        <v>0.67210963378793909</v>
      </c>
      <c r="K23" s="72"/>
      <c r="L23" s="70" t="s">
        <v>386</v>
      </c>
      <c r="M23" s="76">
        <v>0.33515087395448662</v>
      </c>
      <c r="N23" s="73">
        <v>0.402167407243404</v>
      </c>
    </row>
  </sheetData>
  <mergeCells count="1">
    <mergeCell ref="E2:F2"/>
  </mergeCells>
  <conditionalFormatting sqref="B4:B15">
    <cfRule type="colorScale" priority="4">
      <colorScale>
        <cfvo type="min"/>
        <cfvo type="percentile" val="50"/>
        <cfvo type="max"/>
        <color theme="1" tint="0.34998626667073579"/>
        <color theme="7" tint="0.39997558519241921"/>
        <color rgb="FFC00000"/>
      </colorScale>
    </cfRule>
  </conditionalFormatting>
  <conditionalFormatting sqref="D4:F23">
    <cfRule type="colorScale" priority="3">
      <colorScale>
        <cfvo type="min"/>
        <cfvo type="percentile" val="50"/>
        <cfvo type="max"/>
        <color theme="1" tint="0.34998626667073579"/>
        <color theme="7" tint="0.39997558519241921"/>
        <color rgb="FFC00000"/>
      </colorScale>
    </cfRule>
  </conditionalFormatting>
  <conditionalFormatting sqref="H4:J23">
    <cfRule type="colorScale" priority="2">
      <colorScale>
        <cfvo type="min"/>
        <cfvo type="percentile" val="50"/>
        <cfvo type="max"/>
        <color theme="1" tint="0.34998626667073579"/>
        <color theme="7" tint="0.39997558519241921"/>
        <color rgb="FFC00000"/>
      </colorScale>
    </cfRule>
  </conditionalFormatting>
  <conditionalFormatting sqref="M4:N23 I4:J23 E4:F23 B4:B15">
    <cfRule type="colorScale" priority="1">
      <colorScale>
        <cfvo type="min"/>
        <cfvo type="percentile" val="50"/>
        <cfvo type="max"/>
        <color theme="1" tint="0.34998626667073579"/>
        <color theme="7" tint="0.39997558519241921"/>
        <color rgb="FFC0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20201127_primary_data_CC260</vt:lpstr>
      <vt:lpstr>convert to %</vt:lpstr>
      <vt:lpstr>Ranked+enrichment</vt:lpstr>
      <vt:lpstr>Figure S9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</dc:creator>
  <cp:lastModifiedBy>Carole Champanhac</cp:lastModifiedBy>
  <dcterms:created xsi:type="dcterms:W3CDTF">2020-12-11T10:08:55Z</dcterms:created>
  <dcterms:modified xsi:type="dcterms:W3CDTF">2021-01-14T07:04:44Z</dcterms:modified>
</cp:coreProperties>
</file>